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585" yWindow="-330" windowWidth="29040" windowHeight="9015"/>
  </bookViews>
  <sheets>
    <sheet name="№759-ГПЗ от 28.12.18г" sheetId="4" r:id="rId1"/>
    <sheet name="Лист2" sheetId="2" state="hidden" r:id="rId2"/>
    <sheet name="Лист3" sheetId="3" state="hidden" r:id="rId3"/>
  </sheets>
  <externalReferences>
    <externalReference r:id="rId4"/>
  </externalReferences>
  <definedNames>
    <definedName name="_xlnm._FilterDatabase" localSheetId="0" hidden="1">'№759-ГПЗ от 28.12.18г'!$A$99:$FC$2347</definedName>
    <definedName name="_xlnm.Print_Area" localSheetId="0">'№759-ГПЗ от 28.12.18г'!$A$94:$FC$2353</definedName>
  </definedNames>
  <calcPr calcId="145621"/>
</workbook>
</file>

<file path=xl/calcChain.xml><?xml version="1.0" encoding="utf-8"?>
<calcChain xmlns="http://schemas.openxmlformats.org/spreadsheetml/2006/main">
  <c r="DQ2318" i="4" l="1"/>
  <c r="DP2318" i="4"/>
  <c r="DO2318" i="4"/>
  <c r="DN2318" i="4"/>
  <c r="DM2318" i="4"/>
  <c r="O2318" i="4"/>
  <c r="DQ2313" i="4"/>
  <c r="DP2313" i="4"/>
  <c r="DO2313" i="4"/>
  <c r="DN2313" i="4"/>
  <c r="DM2313" i="4"/>
  <c r="O2313" i="4"/>
  <c r="DQ2308" i="4"/>
  <c r="DP2308" i="4"/>
  <c r="DO2308" i="4"/>
  <c r="DN2308" i="4"/>
  <c r="DM2308" i="4"/>
  <c r="O2308" i="4"/>
  <c r="DQ2303" i="4"/>
  <c r="DP2303" i="4"/>
  <c r="DO2303" i="4"/>
  <c r="DN2303" i="4"/>
  <c r="DM2303" i="4"/>
  <c r="O2303" i="4"/>
  <c r="DQ2298" i="4"/>
  <c r="DP2298" i="4"/>
  <c r="DO2298" i="4"/>
  <c r="DN2298" i="4"/>
  <c r="DM2298" i="4"/>
  <c r="O2298" i="4"/>
  <c r="DQ2293" i="4"/>
  <c r="DP2293" i="4"/>
  <c r="DO2293" i="4"/>
  <c r="DN2293" i="4"/>
  <c r="DM2293" i="4"/>
  <c r="O2293" i="4"/>
  <c r="DQ2288" i="4"/>
  <c r="DP2288" i="4"/>
  <c r="DO2288" i="4"/>
  <c r="DN2288" i="4"/>
  <c r="DM2288" i="4"/>
  <c r="O2288" i="4"/>
  <c r="DQ2283" i="4"/>
  <c r="DP2283" i="4"/>
  <c r="DO2283" i="4"/>
  <c r="DN2283" i="4"/>
  <c r="DM2283" i="4"/>
  <c r="O2283" i="4"/>
  <c r="DQ2277" i="4"/>
  <c r="DP2277" i="4"/>
  <c r="DO2277" i="4"/>
  <c r="DN2277" i="4"/>
  <c r="DM2277" i="4"/>
  <c r="O2277" i="4"/>
  <c r="DQ2272" i="4"/>
  <c r="DP2272" i="4"/>
  <c r="DO2272" i="4"/>
  <c r="DN2272" i="4"/>
  <c r="DM2272" i="4"/>
  <c r="O2272" i="4"/>
  <c r="DQ2267" i="4"/>
  <c r="DP2267" i="4"/>
  <c r="DO2267" i="4"/>
  <c r="DN2267" i="4"/>
  <c r="DM2267" i="4"/>
  <c r="O2267" i="4"/>
  <c r="DQ2262" i="4"/>
  <c r="DP2262" i="4"/>
  <c r="DO2262" i="4"/>
  <c r="DN2262" i="4"/>
  <c r="DM2262" i="4"/>
  <c r="O2262" i="4"/>
  <c r="DQ2257" i="4"/>
  <c r="DP2257" i="4"/>
  <c r="DO2257" i="4"/>
  <c r="DN2257" i="4"/>
  <c r="DM2257" i="4"/>
  <c r="O2257" i="4"/>
  <c r="DQ2252" i="4"/>
  <c r="DP2252" i="4"/>
  <c r="DO2252" i="4"/>
  <c r="DN2252" i="4"/>
  <c r="DM2252" i="4"/>
  <c r="O2252" i="4"/>
  <c r="DQ2247" i="4"/>
  <c r="DP2247" i="4"/>
  <c r="DO2247" i="4"/>
  <c r="DN2247" i="4"/>
  <c r="DM2247" i="4"/>
  <c r="O2247" i="4"/>
  <c r="DQ2242" i="4"/>
  <c r="DP2242" i="4"/>
  <c r="DO2242" i="4"/>
  <c r="DN2242" i="4"/>
  <c r="DM2242" i="4"/>
  <c r="O2242" i="4"/>
  <c r="DQ2237" i="4"/>
  <c r="DP2237" i="4"/>
  <c r="DO2237" i="4"/>
  <c r="DN2237" i="4"/>
  <c r="DM2237" i="4"/>
  <c r="O2237" i="4"/>
  <c r="DQ2232" i="4"/>
  <c r="DP2232" i="4"/>
  <c r="DO2232" i="4"/>
  <c r="DN2232" i="4"/>
  <c r="DM2232" i="4"/>
  <c r="O2232" i="4"/>
  <c r="DQ2227" i="4"/>
  <c r="DP2227" i="4"/>
  <c r="DO2227" i="4"/>
  <c r="DN2227" i="4"/>
  <c r="DM2227" i="4"/>
  <c r="O2227" i="4"/>
  <c r="DE2237" i="4" l="1"/>
  <c r="EZ2237" i="4" s="1"/>
  <c r="DE2298" i="4"/>
  <c r="BJ2298" i="4" s="1"/>
  <c r="DE2308" i="4"/>
  <c r="BJ2308" i="4" s="1"/>
  <c r="DE2227" i="4"/>
  <c r="BJ2227" i="4" s="1"/>
  <c r="DE2277" i="4"/>
  <c r="EZ2277" i="4" s="1"/>
  <c r="DE2232" i="4"/>
  <c r="EZ2232" i="4" s="1"/>
  <c r="DE2257" i="4"/>
  <c r="BJ2257" i="4" s="1"/>
  <c r="DE2262" i="4"/>
  <c r="EZ2262" i="4" s="1"/>
  <c r="DE2283" i="4"/>
  <c r="BJ2283" i="4" s="1"/>
  <c r="DE2303" i="4"/>
  <c r="BJ2303" i="4" s="1"/>
  <c r="DE2252" i="4"/>
  <c r="EZ2252" i="4" s="1"/>
  <c r="DE2272" i="4"/>
  <c r="EZ2272" i="4" s="1"/>
  <c r="DE2293" i="4"/>
  <c r="EZ2293" i="4" s="1"/>
  <c r="DE2242" i="4"/>
  <c r="EZ2242" i="4" s="1"/>
  <c r="DE2318" i="4"/>
  <c r="EZ2318" i="4" s="1"/>
  <c r="DE2313" i="4"/>
  <c r="BJ2313" i="4" s="1"/>
  <c r="DE2247" i="4"/>
  <c r="BJ2247" i="4" s="1"/>
  <c r="DE2267" i="4"/>
  <c r="BJ2267" i="4" s="1"/>
  <c r="DE2288" i="4"/>
  <c r="BJ2288" i="4" s="1"/>
  <c r="EZ2298" i="4"/>
  <c r="BJ2293" i="4"/>
  <c r="BJ2232" i="4"/>
  <c r="DQ2222" i="4"/>
  <c r="DP2222" i="4"/>
  <c r="DO2222" i="4"/>
  <c r="DN2222" i="4"/>
  <c r="DM2222" i="4"/>
  <c r="O2222" i="4"/>
  <c r="DQ2215" i="4"/>
  <c r="DP2215" i="4"/>
  <c r="DO2215" i="4"/>
  <c r="DN2215" i="4"/>
  <c r="DM2215" i="4"/>
  <c r="O2215" i="4"/>
  <c r="EZ2257" i="4" l="1"/>
  <c r="BJ2277" i="4"/>
  <c r="BJ2237" i="4"/>
  <c r="BJ2272" i="4"/>
  <c r="EZ2283" i="4"/>
  <c r="EZ2247" i="4"/>
  <c r="BJ2262" i="4"/>
  <c r="EZ2303" i="4"/>
  <c r="EZ2313" i="4"/>
  <c r="BJ2252" i="4"/>
  <c r="EZ2308" i="4"/>
  <c r="EZ2227" i="4"/>
  <c r="BJ2318" i="4"/>
  <c r="BJ2242" i="4"/>
  <c r="DE2222" i="4"/>
  <c r="EZ2222" i="4" s="1"/>
  <c r="EZ2267" i="4"/>
  <c r="EZ2288" i="4"/>
  <c r="DE2215" i="4"/>
  <c r="BJ2215" i="4" s="1"/>
  <c r="DQ2210" i="4"/>
  <c r="DP2210" i="4"/>
  <c r="DO2210" i="4"/>
  <c r="DN2210" i="4"/>
  <c r="DM2210" i="4"/>
  <c r="O2210" i="4"/>
  <c r="DQ2205" i="4"/>
  <c r="DP2205" i="4"/>
  <c r="DO2205" i="4"/>
  <c r="DN2205" i="4"/>
  <c r="DM2205" i="4"/>
  <c r="O2205" i="4"/>
  <c r="DQ2200" i="4"/>
  <c r="DP2200" i="4"/>
  <c r="DO2200" i="4"/>
  <c r="DN2200" i="4"/>
  <c r="DM2200" i="4"/>
  <c r="O2200" i="4"/>
  <c r="DQ2195" i="4"/>
  <c r="DP2195" i="4"/>
  <c r="DO2195" i="4"/>
  <c r="DN2195" i="4"/>
  <c r="DM2195" i="4"/>
  <c r="O2195" i="4"/>
  <c r="DQ2190" i="4"/>
  <c r="DP2190" i="4"/>
  <c r="DO2190" i="4"/>
  <c r="DN2190" i="4"/>
  <c r="DM2190" i="4"/>
  <c r="O2190" i="4"/>
  <c r="DQ2185" i="4"/>
  <c r="DP2185" i="4"/>
  <c r="DO2185" i="4"/>
  <c r="DN2185" i="4"/>
  <c r="DM2185" i="4"/>
  <c r="O2185" i="4"/>
  <c r="DQ2180" i="4"/>
  <c r="DP2180" i="4"/>
  <c r="DO2180" i="4"/>
  <c r="DN2180" i="4"/>
  <c r="DM2180" i="4"/>
  <c r="O2180" i="4"/>
  <c r="DQ2175" i="4"/>
  <c r="DP2175" i="4"/>
  <c r="DO2175" i="4"/>
  <c r="DN2175" i="4"/>
  <c r="DM2175" i="4"/>
  <c r="O2175" i="4"/>
  <c r="DP2167" i="4"/>
  <c r="DO2167" i="4"/>
  <c r="DN2167" i="4"/>
  <c r="DM2167" i="4"/>
  <c r="BQ2167" i="4"/>
  <c r="O2167" i="4"/>
  <c r="DP2163" i="4"/>
  <c r="DO2163" i="4"/>
  <c r="DN2163" i="4"/>
  <c r="DM2163" i="4"/>
  <c r="BQ2163" i="4"/>
  <c r="O2163" i="4"/>
  <c r="DP2159" i="4"/>
  <c r="DO2159" i="4"/>
  <c r="DN2159" i="4"/>
  <c r="DM2159" i="4"/>
  <c r="BQ2159" i="4"/>
  <c r="O2159" i="4"/>
  <c r="DP2155" i="4"/>
  <c r="DO2155" i="4"/>
  <c r="DN2155" i="4"/>
  <c r="DM2155" i="4"/>
  <c r="BQ2155" i="4"/>
  <c r="O2155" i="4"/>
  <c r="DP2151" i="4"/>
  <c r="DO2151" i="4"/>
  <c r="DN2151" i="4"/>
  <c r="DM2151" i="4"/>
  <c r="BQ2151" i="4"/>
  <c r="O2151" i="4"/>
  <c r="DP2147" i="4"/>
  <c r="DO2147" i="4"/>
  <c r="DN2147" i="4"/>
  <c r="DM2147" i="4"/>
  <c r="BQ2147" i="4"/>
  <c r="O2147" i="4"/>
  <c r="DP2143" i="4"/>
  <c r="DO2143" i="4"/>
  <c r="DN2143" i="4"/>
  <c r="DM2143" i="4"/>
  <c r="BQ2143" i="4"/>
  <c r="O2143" i="4"/>
  <c r="DP2139" i="4"/>
  <c r="DO2139" i="4"/>
  <c r="DN2139" i="4"/>
  <c r="DM2139" i="4"/>
  <c r="BQ2139" i="4"/>
  <c r="O2139" i="4"/>
  <c r="DP2135" i="4"/>
  <c r="DO2135" i="4"/>
  <c r="DN2135" i="4"/>
  <c r="DM2135" i="4"/>
  <c r="BQ2135" i="4"/>
  <c r="O2135" i="4"/>
  <c r="DP2131" i="4"/>
  <c r="DO2131" i="4"/>
  <c r="DN2131" i="4"/>
  <c r="DM2131" i="4"/>
  <c r="BQ2131" i="4"/>
  <c r="O2131" i="4"/>
  <c r="DP2127" i="4"/>
  <c r="DO2127" i="4"/>
  <c r="DN2127" i="4"/>
  <c r="DM2127" i="4"/>
  <c r="BQ2127" i="4"/>
  <c r="O2127" i="4"/>
  <c r="DP2123" i="4"/>
  <c r="DO2123" i="4"/>
  <c r="DN2123" i="4"/>
  <c r="DM2123" i="4"/>
  <c r="BQ2123" i="4"/>
  <c r="O2123" i="4"/>
  <c r="DP2119" i="4"/>
  <c r="DO2119" i="4"/>
  <c r="DN2119" i="4"/>
  <c r="DM2119" i="4"/>
  <c r="BQ2119" i="4"/>
  <c r="O2119" i="4"/>
  <c r="DP2115" i="4"/>
  <c r="DO2115" i="4"/>
  <c r="DN2115" i="4"/>
  <c r="DM2115" i="4"/>
  <c r="BQ2115" i="4"/>
  <c r="O2115" i="4"/>
  <c r="DP2111" i="4"/>
  <c r="DO2111" i="4"/>
  <c r="DN2111" i="4"/>
  <c r="DM2111" i="4"/>
  <c r="BQ2111" i="4"/>
  <c r="O2111" i="4"/>
  <c r="DP2107" i="4"/>
  <c r="DO2107" i="4"/>
  <c r="DN2107" i="4"/>
  <c r="DM2107" i="4"/>
  <c r="BQ2107" i="4"/>
  <c r="O2107" i="4"/>
  <c r="DP2103" i="4"/>
  <c r="DO2103" i="4"/>
  <c r="DN2103" i="4"/>
  <c r="DM2103" i="4"/>
  <c r="BQ2103" i="4"/>
  <c r="O2103" i="4"/>
  <c r="DP2099" i="4"/>
  <c r="DO2099" i="4"/>
  <c r="DN2099" i="4"/>
  <c r="DM2099" i="4"/>
  <c r="BQ2099" i="4"/>
  <c r="O2099" i="4"/>
  <c r="DP2095" i="4"/>
  <c r="DO2095" i="4"/>
  <c r="DN2095" i="4"/>
  <c r="DM2095" i="4"/>
  <c r="BQ2095" i="4"/>
  <c r="O2095" i="4"/>
  <c r="DP2091" i="4"/>
  <c r="DO2091" i="4"/>
  <c r="DN2091" i="4"/>
  <c r="DM2091" i="4"/>
  <c r="BQ2091" i="4"/>
  <c r="O2091" i="4"/>
  <c r="DP2087" i="4"/>
  <c r="DO2087" i="4"/>
  <c r="DN2087" i="4"/>
  <c r="DM2087" i="4"/>
  <c r="BQ2087" i="4"/>
  <c r="O2087" i="4"/>
  <c r="DP2083" i="4"/>
  <c r="DO2083" i="4"/>
  <c r="DN2083" i="4"/>
  <c r="DM2083" i="4"/>
  <c r="BQ2083" i="4"/>
  <c r="O2083" i="4"/>
  <c r="DP2079" i="4"/>
  <c r="DO2079" i="4"/>
  <c r="DN2079" i="4"/>
  <c r="DM2079" i="4"/>
  <c r="BQ2079" i="4"/>
  <c r="O2079" i="4"/>
  <c r="BJ2222" i="4" l="1"/>
  <c r="DE2123" i="4"/>
  <c r="BJ2123" i="4" s="1"/>
  <c r="DE2083" i="4"/>
  <c r="EZ2083" i="4" s="1"/>
  <c r="DE2099" i="4"/>
  <c r="BJ2099" i="4" s="1"/>
  <c r="DE2147" i="4"/>
  <c r="EZ2147" i="4" s="1"/>
  <c r="DE2131" i="4"/>
  <c r="BJ2131" i="4" s="1"/>
  <c r="DE2139" i="4"/>
  <c r="BJ2139" i="4" s="1"/>
  <c r="DE2155" i="4"/>
  <c r="BJ2155" i="4" s="1"/>
  <c r="DE2195" i="4"/>
  <c r="BJ2195" i="4" s="1"/>
  <c r="DE2119" i="4"/>
  <c r="EZ2119" i="4" s="1"/>
  <c r="DE2151" i="4"/>
  <c r="BJ2151" i="4" s="1"/>
  <c r="DE2167" i="4"/>
  <c r="BJ2167" i="4" s="1"/>
  <c r="DE2190" i="4"/>
  <c r="BJ2190" i="4" s="1"/>
  <c r="DE2210" i="4"/>
  <c r="EZ2210" i="4" s="1"/>
  <c r="DE2185" i="4"/>
  <c r="BJ2185" i="4" s="1"/>
  <c r="DE2205" i="4"/>
  <c r="BJ2205" i="4" s="1"/>
  <c r="DE2079" i="4"/>
  <c r="BJ2079" i="4" s="1"/>
  <c r="DE2111" i="4"/>
  <c r="EZ2111" i="4" s="1"/>
  <c r="DE2180" i="4"/>
  <c r="EZ2180" i="4" s="1"/>
  <c r="DE2200" i="4"/>
  <c r="BJ2200" i="4" s="1"/>
  <c r="EZ2215" i="4"/>
  <c r="DE2095" i="4"/>
  <c r="EZ2095" i="4" s="1"/>
  <c r="DE2175" i="4"/>
  <c r="BJ2175" i="4" s="1"/>
  <c r="DE2091" i="4"/>
  <c r="BJ2091" i="4" s="1"/>
  <c r="DE2127" i="4"/>
  <c r="EZ2127" i="4" s="1"/>
  <c r="DE2143" i="4"/>
  <c r="BJ2143" i="4" s="1"/>
  <c r="DE2159" i="4"/>
  <c r="EZ2159" i="4" s="1"/>
  <c r="DE2087" i="4"/>
  <c r="BJ2087" i="4" s="1"/>
  <c r="DE2103" i="4"/>
  <c r="BJ2103" i="4" s="1"/>
  <c r="DE2115" i="4"/>
  <c r="EZ2115" i="4" s="1"/>
  <c r="DE2135" i="4"/>
  <c r="EZ2135" i="4" s="1"/>
  <c r="DE2163" i="4"/>
  <c r="EZ2163" i="4" s="1"/>
  <c r="DE2107" i="4"/>
  <c r="BJ2107" i="4" s="1"/>
  <c r="EZ2131" i="4"/>
  <c r="BJ2095" i="4"/>
  <c r="DP2075" i="4"/>
  <c r="DO2075" i="4"/>
  <c r="DN2075" i="4"/>
  <c r="DM2075" i="4"/>
  <c r="BQ2075" i="4"/>
  <c r="O2075" i="4"/>
  <c r="DP2071" i="4"/>
  <c r="DO2071" i="4"/>
  <c r="DN2071" i="4"/>
  <c r="DM2071" i="4"/>
  <c r="BQ2071" i="4"/>
  <c r="O2071" i="4"/>
  <c r="DP2067" i="4"/>
  <c r="DO2067" i="4"/>
  <c r="DN2067" i="4"/>
  <c r="DM2067" i="4"/>
  <c r="BQ2067" i="4"/>
  <c r="O2067" i="4"/>
  <c r="DP2063" i="4"/>
  <c r="DO2063" i="4"/>
  <c r="DN2063" i="4"/>
  <c r="DM2063" i="4"/>
  <c r="BQ2063" i="4"/>
  <c r="O2063" i="4"/>
  <c r="DP2059" i="4"/>
  <c r="DO2059" i="4"/>
  <c r="DN2059" i="4"/>
  <c r="DM2059" i="4"/>
  <c r="BQ2059" i="4"/>
  <c r="O2059" i="4"/>
  <c r="DP2055" i="4"/>
  <c r="DO2055" i="4"/>
  <c r="DN2055" i="4"/>
  <c r="DM2055" i="4"/>
  <c r="BQ2055" i="4"/>
  <c r="O2055" i="4"/>
  <c r="DP2051" i="4"/>
  <c r="DO2051" i="4"/>
  <c r="DN2051" i="4"/>
  <c r="DM2051" i="4"/>
  <c r="BQ2051" i="4"/>
  <c r="O2051" i="4"/>
  <c r="DP2047" i="4"/>
  <c r="DO2047" i="4"/>
  <c r="DN2047" i="4"/>
  <c r="DM2047" i="4"/>
  <c r="BQ2047" i="4"/>
  <c r="O2047" i="4"/>
  <c r="DP2043" i="4"/>
  <c r="DO2043" i="4"/>
  <c r="DN2043" i="4"/>
  <c r="DM2043" i="4"/>
  <c r="BQ2043" i="4"/>
  <c r="O2043" i="4"/>
  <c r="DP2039" i="4"/>
  <c r="DO2039" i="4"/>
  <c r="DN2039" i="4"/>
  <c r="DM2039" i="4"/>
  <c r="BQ2039" i="4"/>
  <c r="O2039" i="4"/>
  <c r="DP2035" i="4"/>
  <c r="DO2035" i="4"/>
  <c r="DN2035" i="4"/>
  <c r="DM2035" i="4"/>
  <c r="BQ2035" i="4"/>
  <c r="O2035" i="4"/>
  <c r="DP2031" i="4"/>
  <c r="DO2031" i="4"/>
  <c r="DN2031" i="4"/>
  <c r="DM2031" i="4"/>
  <c r="BQ2031" i="4"/>
  <c r="O2031" i="4"/>
  <c r="DP2027" i="4"/>
  <c r="DO2027" i="4"/>
  <c r="DN2027" i="4"/>
  <c r="DM2027" i="4"/>
  <c r="BQ2027" i="4"/>
  <c r="O2027" i="4"/>
  <c r="DP2023" i="4"/>
  <c r="DO2023" i="4"/>
  <c r="DN2023" i="4"/>
  <c r="DM2023" i="4"/>
  <c r="BQ2023" i="4"/>
  <c r="O2023" i="4"/>
  <c r="DP2019" i="4"/>
  <c r="DO2019" i="4"/>
  <c r="DN2019" i="4"/>
  <c r="DM2019" i="4"/>
  <c r="BQ2019" i="4"/>
  <c r="O2019" i="4"/>
  <c r="DP2015" i="4"/>
  <c r="DO2015" i="4"/>
  <c r="DN2015" i="4"/>
  <c r="DM2015" i="4"/>
  <c r="BQ2015" i="4"/>
  <c r="O2015" i="4"/>
  <c r="DP2011" i="4"/>
  <c r="DO2011" i="4"/>
  <c r="DN2011" i="4"/>
  <c r="DM2011" i="4"/>
  <c r="BQ2011" i="4"/>
  <c r="O2011" i="4"/>
  <c r="DP2007" i="4"/>
  <c r="DO2007" i="4"/>
  <c r="DN2007" i="4"/>
  <c r="DM2007" i="4"/>
  <c r="BQ2007" i="4"/>
  <c r="O2007" i="4"/>
  <c r="DP2003" i="4"/>
  <c r="DO2003" i="4"/>
  <c r="DN2003" i="4"/>
  <c r="DM2003" i="4"/>
  <c r="BQ2003" i="4"/>
  <c r="O2003" i="4"/>
  <c r="DP1999" i="4"/>
  <c r="DO1999" i="4"/>
  <c r="DN1999" i="4"/>
  <c r="DM1999" i="4"/>
  <c r="BQ1999" i="4"/>
  <c r="O1999" i="4"/>
  <c r="DP1995" i="4"/>
  <c r="DO1995" i="4"/>
  <c r="DN1995" i="4"/>
  <c r="DM1995" i="4"/>
  <c r="BQ1995" i="4"/>
  <c r="O1995" i="4"/>
  <c r="DP1991" i="4"/>
  <c r="DO1991" i="4"/>
  <c r="DN1991" i="4"/>
  <c r="DM1991" i="4"/>
  <c r="BQ1991" i="4"/>
  <c r="O1991" i="4"/>
  <c r="DP1987" i="4"/>
  <c r="DO1987" i="4"/>
  <c r="DN1987" i="4"/>
  <c r="DM1987" i="4"/>
  <c r="BQ1987" i="4"/>
  <c r="O1987" i="4"/>
  <c r="DP1983" i="4"/>
  <c r="DO1983" i="4"/>
  <c r="DN1983" i="4"/>
  <c r="DM1983" i="4"/>
  <c r="BQ1983" i="4"/>
  <c r="O1983" i="4"/>
  <c r="DP1979" i="4"/>
  <c r="DO1979" i="4"/>
  <c r="DN1979" i="4"/>
  <c r="DM1979" i="4"/>
  <c r="BQ1979" i="4"/>
  <c r="O1979" i="4"/>
  <c r="DP1975" i="4"/>
  <c r="DO1975" i="4"/>
  <c r="DN1975" i="4"/>
  <c r="DM1975" i="4"/>
  <c r="BQ1975" i="4"/>
  <c r="O1975" i="4"/>
  <c r="DP1971" i="4"/>
  <c r="DO1971" i="4"/>
  <c r="DN1971" i="4"/>
  <c r="DM1971" i="4"/>
  <c r="BQ1971" i="4"/>
  <c r="O1971" i="4"/>
  <c r="DT1964" i="4"/>
  <c r="DS1964" i="4"/>
  <c r="DR1964" i="4"/>
  <c r="DQ1964" i="4"/>
  <c r="DP1964" i="4"/>
  <c r="DO1964" i="4"/>
  <c r="DN1964" i="4"/>
  <c r="DM1964" i="4"/>
  <c r="DL1964" i="4"/>
  <c r="DK1964" i="4"/>
  <c r="O1964" i="4"/>
  <c r="EZ2139" i="4" l="1"/>
  <c r="EZ2155" i="4"/>
  <c r="BJ2083" i="4"/>
  <c r="EZ2123" i="4"/>
  <c r="BJ2111" i="4"/>
  <c r="EZ2195" i="4"/>
  <c r="BJ2119" i="4"/>
  <c r="EZ2190" i="4"/>
  <c r="EZ2099" i="4"/>
  <c r="BJ2147" i="4"/>
  <c r="EZ2175" i="4"/>
  <c r="DE2007" i="4"/>
  <c r="EZ2007" i="4" s="1"/>
  <c r="DE2023" i="4"/>
  <c r="EZ2023" i="4" s="1"/>
  <c r="DE2039" i="4"/>
  <c r="EZ2039" i="4" s="1"/>
  <c r="DE2035" i="4"/>
  <c r="EZ2035" i="4" s="1"/>
  <c r="BJ2210" i="4"/>
  <c r="DE2015" i="4"/>
  <c r="EZ2015" i="4" s="1"/>
  <c r="DE2031" i="4"/>
  <c r="EZ2031" i="4" s="1"/>
  <c r="DE2047" i="4"/>
  <c r="EZ2047" i="4" s="1"/>
  <c r="DE2063" i="4"/>
  <c r="EZ2063" i="4" s="1"/>
  <c r="DE2027" i="4"/>
  <c r="EZ2027" i="4" s="1"/>
  <c r="EZ2167" i="4"/>
  <c r="BJ2180" i="4"/>
  <c r="DE2003" i="4"/>
  <c r="EZ2003" i="4" s="1"/>
  <c r="DE2011" i="4"/>
  <c r="EZ2011" i="4" s="1"/>
  <c r="BJ2135" i="4"/>
  <c r="DE1983" i="4"/>
  <c r="EZ1983" i="4" s="1"/>
  <c r="DE1987" i="4"/>
  <c r="EZ1987" i="4" s="1"/>
  <c r="EZ2151" i="4"/>
  <c r="EZ2200" i="4"/>
  <c r="DE1971" i="4"/>
  <c r="EZ1971" i="4" s="1"/>
  <c r="DE2051" i="4"/>
  <c r="BJ2051" i="4" s="1"/>
  <c r="DE2067" i="4"/>
  <c r="BJ2067" i="4" s="1"/>
  <c r="EZ2079" i="4"/>
  <c r="BJ2115" i="4"/>
  <c r="DE1979" i="4"/>
  <c r="BJ1979" i="4" s="1"/>
  <c r="DE1995" i="4"/>
  <c r="EZ1995" i="4" s="1"/>
  <c r="DE2019" i="4"/>
  <c r="EZ2019" i="4" s="1"/>
  <c r="BJ2163" i="4"/>
  <c r="DE2043" i="4"/>
  <c r="BJ2043" i="4" s="1"/>
  <c r="DE2059" i="4"/>
  <c r="BJ2059" i="4" s="1"/>
  <c r="DE2075" i="4"/>
  <c r="EZ2075" i="4" s="1"/>
  <c r="EZ2091" i="4"/>
  <c r="EZ2185" i="4"/>
  <c r="EZ2205" i="4"/>
  <c r="DE1975" i="4"/>
  <c r="BJ1975" i="4" s="1"/>
  <c r="DE1991" i="4"/>
  <c r="EZ1991" i="4" s="1"/>
  <c r="DE2055" i="4"/>
  <c r="BJ2055" i="4" s="1"/>
  <c r="DE2071" i="4"/>
  <c r="BJ2071" i="4" s="1"/>
  <c r="EZ2107" i="4"/>
  <c r="BJ2127" i="4"/>
  <c r="EZ2143" i="4"/>
  <c r="BJ2159" i="4"/>
  <c r="EZ2087" i="4"/>
  <c r="EZ2103" i="4"/>
  <c r="DE1999" i="4"/>
  <c r="BJ1999" i="4" s="1"/>
  <c r="DE1964" i="4"/>
  <c r="EZ1964" i="4" s="1"/>
  <c r="BJ2039" i="4" l="1"/>
  <c r="EZ2043" i="4"/>
  <c r="BJ2015" i="4"/>
  <c r="BJ2007" i="4"/>
  <c r="BJ2023" i="4"/>
  <c r="EZ2051" i="4"/>
  <c r="BJ1971" i="4"/>
  <c r="BJ2047" i="4"/>
  <c r="BJ2019" i="4"/>
  <c r="BJ2003" i="4"/>
  <c r="BJ2035" i="4"/>
  <c r="BJ1991" i="4"/>
  <c r="BJ2063" i="4"/>
  <c r="BJ2027" i="4"/>
  <c r="BJ1987" i="4"/>
  <c r="EZ2067" i="4"/>
  <c r="BJ1983" i="4"/>
  <c r="EZ1975" i="4"/>
  <c r="BJ2011" i="4"/>
  <c r="BJ2031" i="4"/>
  <c r="EZ1979" i="4"/>
  <c r="BJ2075" i="4"/>
  <c r="BJ1995" i="4"/>
  <c r="EZ2055" i="4"/>
  <c r="EZ2059" i="4"/>
  <c r="EZ2071" i="4"/>
  <c r="EZ1999" i="4"/>
  <c r="BJ1964" i="4"/>
  <c r="DE1726" i="4" l="1"/>
  <c r="EZ1726" i="4" s="1"/>
  <c r="Y1726" i="4"/>
  <c r="X1726" i="4"/>
  <c r="W1726" i="4"/>
  <c r="V1726" i="4"/>
  <c r="U1726" i="4"/>
  <c r="DO1714" i="4"/>
  <c r="DN1714" i="4"/>
  <c r="DM1714" i="4"/>
  <c r="DL1714" i="4"/>
  <c r="DK1714" i="4"/>
  <c r="O1714" i="4"/>
  <c r="DE1714" i="4" l="1"/>
  <c r="EZ1714" i="4" s="1"/>
  <c r="O1726" i="4"/>
  <c r="BJ1726" i="4" s="1"/>
  <c r="DL1705" i="4"/>
  <c r="DK1705" i="4"/>
  <c r="X1705" i="4"/>
  <c r="W1705" i="4"/>
  <c r="DQ510" i="4"/>
  <c r="DP510" i="4"/>
  <c r="DO510" i="4"/>
  <c r="DN510" i="4"/>
  <c r="DM510" i="4"/>
  <c r="DL510" i="4"/>
  <c r="DK510" i="4"/>
  <c r="DJ510" i="4"/>
  <c r="DI510" i="4"/>
  <c r="DH510" i="4"/>
  <c r="DG510" i="4"/>
  <c r="DF510" i="4"/>
  <c r="O510" i="4"/>
  <c r="DQ505" i="4"/>
  <c r="DP505" i="4"/>
  <c r="DO505" i="4"/>
  <c r="DN505" i="4"/>
  <c r="DM505" i="4"/>
  <c r="DL505" i="4"/>
  <c r="DK505" i="4"/>
  <c r="DJ505" i="4"/>
  <c r="DI505" i="4"/>
  <c r="DH505" i="4"/>
  <c r="DG505" i="4"/>
  <c r="DF505" i="4"/>
  <c r="O505" i="4"/>
  <c r="DQ500" i="4"/>
  <c r="DP500" i="4"/>
  <c r="DO500" i="4"/>
  <c r="DN500" i="4"/>
  <c r="DM500" i="4"/>
  <c r="DL500" i="4"/>
  <c r="DK500" i="4"/>
  <c r="DJ500" i="4"/>
  <c r="DI500" i="4"/>
  <c r="DH500" i="4"/>
  <c r="DG500" i="4"/>
  <c r="DF500" i="4"/>
  <c r="O500" i="4"/>
  <c r="DQ495" i="4"/>
  <c r="DP495" i="4"/>
  <c r="DO495" i="4"/>
  <c r="DN495" i="4"/>
  <c r="DM495" i="4"/>
  <c r="DL495" i="4"/>
  <c r="DK495" i="4"/>
  <c r="DJ495" i="4"/>
  <c r="DI495" i="4"/>
  <c r="DH495" i="4"/>
  <c r="DG495" i="4"/>
  <c r="DF495" i="4"/>
  <c r="O495" i="4"/>
  <c r="DQ490" i="4"/>
  <c r="DP490" i="4"/>
  <c r="DO490" i="4"/>
  <c r="DN490" i="4"/>
  <c r="DM490" i="4"/>
  <c r="DL490" i="4"/>
  <c r="DK490" i="4"/>
  <c r="DJ490" i="4"/>
  <c r="DI490" i="4"/>
  <c r="DH490" i="4"/>
  <c r="DG490" i="4"/>
  <c r="DF490" i="4"/>
  <c r="O490" i="4"/>
  <c r="BJ1714" i="4" l="1"/>
  <c r="DE500" i="4"/>
  <c r="EZ500" i="4" s="1"/>
  <c r="DE1705" i="4"/>
  <c r="EZ1705" i="4" s="1"/>
  <c r="DE510" i="4"/>
  <c r="EZ510" i="4" s="1"/>
  <c r="DE505" i="4"/>
  <c r="EZ505" i="4" s="1"/>
  <c r="DE490" i="4"/>
  <c r="BJ490" i="4" s="1"/>
  <c r="DE495" i="4"/>
  <c r="BJ495" i="4" s="1"/>
  <c r="O1705" i="4"/>
  <c r="DQ485" i="4"/>
  <c r="DP485" i="4"/>
  <c r="DO485" i="4"/>
  <c r="DN485" i="4"/>
  <c r="DM485" i="4"/>
  <c r="DL485" i="4"/>
  <c r="DK485" i="4"/>
  <c r="DJ485" i="4"/>
  <c r="DI485" i="4"/>
  <c r="DH485" i="4"/>
  <c r="DG485" i="4"/>
  <c r="DF485" i="4"/>
  <c r="O485" i="4"/>
  <c r="DQ480" i="4"/>
  <c r="DP480" i="4"/>
  <c r="DO480" i="4"/>
  <c r="DN480" i="4"/>
  <c r="DM480" i="4"/>
  <c r="DL480" i="4"/>
  <c r="DK480" i="4"/>
  <c r="DJ480" i="4"/>
  <c r="DI480" i="4"/>
  <c r="DH480" i="4"/>
  <c r="DG480" i="4"/>
  <c r="DF480" i="4"/>
  <c r="O480" i="4"/>
  <c r="BJ500" i="4" l="1"/>
  <c r="DE480" i="4"/>
  <c r="BJ480" i="4" s="1"/>
  <c r="BJ1705" i="4"/>
  <c r="BJ510" i="4"/>
  <c r="BJ505" i="4"/>
  <c r="EZ495" i="4"/>
  <c r="EZ490" i="4"/>
  <c r="DE485" i="4"/>
  <c r="BJ485" i="4" s="1"/>
  <c r="EZ480" i="4"/>
  <c r="DQ475" i="4"/>
  <c r="DP475" i="4"/>
  <c r="DO475" i="4"/>
  <c r="DN475" i="4"/>
  <c r="DM475" i="4"/>
  <c r="DL475" i="4"/>
  <c r="DK475" i="4"/>
  <c r="DJ475" i="4"/>
  <c r="DI475" i="4"/>
  <c r="DH475" i="4"/>
  <c r="DG475" i="4"/>
  <c r="DF475" i="4"/>
  <c r="O475" i="4"/>
  <c r="DQ470" i="4"/>
  <c r="DP470" i="4"/>
  <c r="DO470" i="4"/>
  <c r="DN470" i="4"/>
  <c r="DM470" i="4"/>
  <c r="DL470" i="4"/>
  <c r="DK470" i="4"/>
  <c r="DJ470" i="4"/>
  <c r="DI470" i="4"/>
  <c r="DH470" i="4"/>
  <c r="DG470" i="4"/>
  <c r="DF470" i="4"/>
  <c r="O470" i="4"/>
  <c r="DQ465" i="4"/>
  <c r="DP465" i="4"/>
  <c r="DO465" i="4"/>
  <c r="DN465" i="4"/>
  <c r="DM465" i="4"/>
  <c r="DL465" i="4"/>
  <c r="DK465" i="4"/>
  <c r="DJ465" i="4"/>
  <c r="DI465" i="4"/>
  <c r="DH465" i="4"/>
  <c r="DG465" i="4"/>
  <c r="DF465" i="4"/>
  <c r="O465" i="4"/>
  <c r="DQ460" i="4"/>
  <c r="DP460" i="4"/>
  <c r="DO460" i="4"/>
  <c r="DN460" i="4"/>
  <c r="DM460" i="4"/>
  <c r="DL460" i="4"/>
  <c r="DK460" i="4"/>
  <c r="DJ460" i="4"/>
  <c r="DI460" i="4"/>
  <c r="DH460" i="4"/>
  <c r="DG460" i="4"/>
  <c r="DF460" i="4"/>
  <c r="O460" i="4"/>
  <c r="DQ455" i="4"/>
  <c r="DP455" i="4"/>
  <c r="DO455" i="4"/>
  <c r="DN455" i="4"/>
  <c r="DM455" i="4"/>
  <c r="DL455" i="4"/>
  <c r="DK455" i="4"/>
  <c r="DJ455" i="4"/>
  <c r="DI455" i="4"/>
  <c r="DH455" i="4"/>
  <c r="DG455" i="4"/>
  <c r="DF455" i="4"/>
  <c r="O455" i="4"/>
  <c r="DQ450" i="4"/>
  <c r="DP450" i="4"/>
  <c r="DO450" i="4"/>
  <c r="DN450" i="4"/>
  <c r="DM450" i="4"/>
  <c r="DL450" i="4"/>
  <c r="DK450" i="4"/>
  <c r="DJ450" i="4"/>
  <c r="DI450" i="4"/>
  <c r="DH450" i="4"/>
  <c r="DG450" i="4"/>
  <c r="DF450" i="4"/>
  <c r="O450" i="4"/>
  <c r="DQ445" i="4"/>
  <c r="DP445" i="4"/>
  <c r="DO445" i="4"/>
  <c r="DN445" i="4"/>
  <c r="DM445" i="4"/>
  <c r="DL445" i="4"/>
  <c r="DK445" i="4"/>
  <c r="DJ445" i="4"/>
  <c r="DI445" i="4"/>
  <c r="DH445" i="4"/>
  <c r="DG445" i="4"/>
  <c r="DF445" i="4"/>
  <c r="O445" i="4"/>
  <c r="DQ440" i="4"/>
  <c r="DP440" i="4"/>
  <c r="DO440" i="4"/>
  <c r="DN440" i="4"/>
  <c r="DM440" i="4"/>
  <c r="DL440" i="4"/>
  <c r="DK440" i="4"/>
  <c r="DJ440" i="4"/>
  <c r="DI440" i="4"/>
  <c r="DH440" i="4"/>
  <c r="DG440" i="4"/>
  <c r="DF440" i="4"/>
  <c r="O440" i="4"/>
  <c r="DQ435" i="4"/>
  <c r="DP435" i="4"/>
  <c r="DO435" i="4"/>
  <c r="DN435" i="4"/>
  <c r="DM435" i="4"/>
  <c r="DL435" i="4"/>
  <c r="DK435" i="4"/>
  <c r="DJ435" i="4"/>
  <c r="DI435" i="4"/>
  <c r="DH435" i="4"/>
  <c r="DG435" i="4"/>
  <c r="DF435" i="4"/>
  <c r="O435" i="4"/>
  <c r="DQ430" i="4"/>
  <c r="DP430" i="4"/>
  <c r="DO430" i="4"/>
  <c r="DN430" i="4"/>
  <c r="DM430" i="4"/>
  <c r="DL430" i="4"/>
  <c r="DK430" i="4"/>
  <c r="DJ430" i="4"/>
  <c r="DI430" i="4"/>
  <c r="DH430" i="4"/>
  <c r="DG430" i="4"/>
  <c r="DF430" i="4"/>
  <c r="O430" i="4"/>
  <c r="DQ425" i="4"/>
  <c r="DP425" i="4"/>
  <c r="DO425" i="4"/>
  <c r="DN425" i="4"/>
  <c r="DM425" i="4"/>
  <c r="DL425" i="4"/>
  <c r="DK425" i="4"/>
  <c r="DJ425" i="4"/>
  <c r="DI425" i="4"/>
  <c r="DH425" i="4"/>
  <c r="DG425" i="4"/>
  <c r="DF425" i="4"/>
  <c r="O425" i="4"/>
  <c r="DQ420" i="4"/>
  <c r="DP420" i="4"/>
  <c r="DO420" i="4"/>
  <c r="DN420" i="4"/>
  <c r="DM420" i="4"/>
  <c r="DL420" i="4"/>
  <c r="DK420" i="4"/>
  <c r="DJ420" i="4"/>
  <c r="DI420" i="4"/>
  <c r="DH420" i="4"/>
  <c r="DG420" i="4"/>
  <c r="DF420" i="4"/>
  <c r="O420" i="4"/>
  <c r="DQ415" i="4"/>
  <c r="DP415" i="4"/>
  <c r="DO415" i="4"/>
  <c r="DN415" i="4"/>
  <c r="DM415" i="4"/>
  <c r="DL415" i="4"/>
  <c r="DK415" i="4"/>
  <c r="DJ415" i="4"/>
  <c r="DI415" i="4"/>
  <c r="DH415" i="4"/>
  <c r="DG415" i="4"/>
  <c r="DF415" i="4"/>
  <c r="O415" i="4"/>
  <c r="DQ410" i="4"/>
  <c r="DP410" i="4"/>
  <c r="DO410" i="4"/>
  <c r="DN410" i="4"/>
  <c r="DM410" i="4"/>
  <c r="DL410" i="4"/>
  <c r="DK410" i="4"/>
  <c r="DJ410" i="4"/>
  <c r="DI410" i="4"/>
  <c r="DH410" i="4"/>
  <c r="DG410" i="4"/>
  <c r="DF410" i="4"/>
  <c r="O410" i="4"/>
  <c r="DQ405" i="4"/>
  <c r="DP405" i="4"/>
  <c r="DO405" i="4"/>
  <c r="DN405" i="4"/>
  <c r="DM405" i="4"/>
  <c r="DL405" i="4"/>
  <c r="DK405" i="4"/>
  <c r="DJ405" i="4"/>
  <c r="DI405" i="4"/>
  <c r="DH405" i="4"/>
  <c r="DG405" i="4"/>
  <c r="DF405" i="4"/>
  <c r="O405" i="4"/>
  <c r="DQ400" i="4"/>
  <c r="DP400" i="4"/>
  <c r="DO400" i="4"/>
  <c r="DN400" i="4"/>
  <c r="DM400" i="4"/>
  <c r="DL400" i="4"/>
  <c r="DK400" i="4"/>
  <c r="DJ400" i="4"/>
  <c r="DI400" i="4"/>
  <c r="DH400" i="4"/>
  <c r="DG400" i="4"/>
  <c r="DF400" i="4"/>
  <c r="O400" i="4"/>
  <c r="DQ395" i="4"/>
  <c r="DP395" i="4"/>
  <c r="DO395" i="4"/>
  <c r="DN395" i="4"/>
  <c r="DM395" i="4"/>
  <c r="DL395" i="4"/>
  <c r="DK395" i="4"/>
  <c r="DJ395" i="4"/>
  <c r="DI395" i="4"/>
  <c r="DH395" i="4"/>
  <c r="DG395" i="4"/>
  <c r="DF395" i="4"/>
  <c r="O395" i="4"/>
  <c r="DQ390" i="4"/>
  <c r="DP390" i="4"/>
  <c r="DO390" i="4"/>
  <c r="DN390" i="4"/>
  <c r="DM390" i="4"/>
  <c r="DL390" i="4"/>
  <c r="DK390" i="4"/>
  <c r="DJ390" i="4"/>
  <c r="DI390" i="4"/>
  <c r="DH390" i="4"/>
  <c r="DG390" i="4"/>
  <c r="DF390" i="4"/>
  <c r="O390" i="4"/>
  <c r="DQ385" i="4"/>
  <c r="DP385" i="4"/>
  <c r="DO385" i="4"/>
  <c r="DN385" i="4"/>
  <c r="DM385" i="4"/>
  <c r="DL385" i="4"/>
  <c r="DK385" i="4"/>
  <c r="DJ385" i="4"/>
  <c r="DI385" i="4"/>
  <c r="DH385" i="4"/>
  <c r="DG385" i="4"/>
  <c r="DF385" i="4"/>
  <c r="O385" i="4"/>
  <c r="DQ380" i="4"/>
  <c r="DP380" i="4"/>
  <c r="DO380" i="4"/>
  <c r="DN380" i="4"/>
  <c r="DM380" i="4"/>
  <c r="DL380" i="4"/>
  <c r="DK380" i="4"/>
  <c r="DJ380" i="4"/>
  <c r="DI380" i="4"/>
  <c r="DH380" i="4"/>
  <c r="DG380" i="4"/>
  <c r="DF380" i="4"/>
  <c r="O380" i="4"/>
  <c r="DQ375" i="4"/>
  <c r="DP375" i="4"/>
  <c r="DO375" i="4"/>
  <c r="DN375" i="4"/>
  <c r="DM375" i="4"/>
  <c r="DL375" i="4"/>
  <c r="DK375" i="4"/>
  <c r="DJ375" i="4"/>
  <c r="DI375" i="4"/>
  <c r="DH375" i="4"/>
  <c r="DG375" i="4"/>
  <c r="DF375" i="4"/>
  <c r="O375" i="4"/>
  <c r="DQ370" i="4"/>
  <c r="DP370" i="4"/>
  <c r="DO370" i="4"/>
  <c r="DN370" i="4"/>
  <c r="DM370" i="4"/>
  <c r="DL370" i="4"/>
  <c r="DK370" i="4"/>
  <c r="DJ370" i="4"/>
  <c r="DI370" i="4"/>
  <c r="DH370" i="4"/>
  <c r="DG370" i="4"/>
  <c r="DF370" i="4"/>
  <c r="O370" i="4"/>
  <c r="EZ485" i="4" l="1"/>
  <c r="DE370" i="4"/>
  <c r="BJ370" i="4" s="1"/>
  <c r="DE380" i="4"/>
  <c r="EZ380" i="4" s="1"/>
  <c r="DE420" i="4"/>
  <c r="EZ420" i="4" s="1"/>
  <c r="DE410" i="4"/>
  <c r="EZ410" i="4" s="1"/>
  <c r="DE455" i="4"/>
  <c r="EZ455" i="4" s="1"/>
  <c r="DE405" i="4"/>
  <c r="EZ405" i="4" s="1"/>
  <c r="DE375" i="4"/>
  <c r="EZ375" i="4" s="1"/>
  <c r="DE395" i="4"/>
  <c r="EZ395" i="4" s="1"/>
  <c r="DE470" i="4"/>
  <c r="BJ470" i="4" s="1"/>
  <c r="DE465" i="4"/>
  <c r="EZ465" i="4" s="1"/>
  <c r="DE445" i="4"/>
  <c r="BJ445" i="4" s="1"/>
  <c r="DE460" i="4"/>
  <c r="BJ460" i="4" s="1"/>
  <c r="DE385" i="4"/>
  <c r="EZ385" i="4" s="1"/>
  <c r="DE415" i="4"/>
  <c r="BJ415" i="4" s="1"/>
  <c r="EZ415" i="4"/>
  <c r="DE430" i="4"/>
  <c r="BJ430" i="4" s="1"/>
  <c r="DE425" i="4"/>
  <c r="BJ425" i="4" s="1"/>
  <c r="DE440" i="4"/>
  <c r="BJ440" i="4" s="1"/>
  <c r="DE450" i="4"/>
  <c r="EZ450" i="4" s="1"/>
  <c r="DE390" i="4"/>
  <c r="EZ390" i="4" s="1"/>
  <c r="DE400" i="4"/>
  <c r="EZ400" i="4" s="1"/>
  <c r="DE435" i="4"/>
  <c r="EZ435" i="4" s="1"/>
  <c r="DE475" i="4"/>
  <c r="DQ625" i="4"/>
  <c r="DP625" i="4"/>
  <c r="DO625" i="4"/>
  <c r="DN625" i="4"/>
  <c r="DM625" i="4"/>
  <c r="DL625" i="4"/>
  <c r="DK625" i="4"/>
  <c r="DJ625" i="4"/>
  <c r="DI625" i="4"/>
  <c r="DH625" i="4"/>
  <c r="DG625" i="4"/>
  <c r="DF625" i="4"/>
  <c r="O625" i="4"/>
  <c r="DQ612" i="4"/>
  <c r="DP612" i="4"/>
  <c r="DO612" i="4"/>
  <c r="DN612" i="4"/>
  <c r="DM612" i="4"/>
  <c r="DL612" i="4"/>
  <c r="DK612" i="4"/>
  <c r="DJ612" i="4"/>
  <c r="DI612" i="4"/>
  <c r="DH612" i="4"/>
  <c r="O612" i="4"/>
  <c r="DQ609" i="4"/>
  <c r="DP609" i="4"/>
  <c r="DO609" i="4"/>
  <c r="DN609" i="4"/>
  <c r="DM609" i="4"/>
  <c r="DL609" i="4"/>
  <c r="DK609" i="4"/>
  <c r="DJ609" i="4"/>
  <c r="DI609" i="4"/>
  <c r="DH609" i="4"/>
  <c r="O609" i="4"/>
  <c r="DQ517" i="4"/>
  <c r="DP517" i="4"/>
  <c r="DO517" i="4"/>
  <c r="DN517" i="4"/>
  <c r="DM517" i="4"/>
  <c r="DL517" i="4"/>
  <c r="DK517" i="4"/>
  <c r="DJ517" i="4"/>
  <c r="DI517" i="4"/>
  <c r="DH517" i="4"/>
  <c r="DG517" i="4"/>
  <c r="DF517" i="4"/>
  <c r="O517" i="4"/>
  <c r="EH1649" i="4"/>
  <c r="EG1649" i="4"/>
  <c r="EF1649" i="4"/>
  <c r="EE1649" i="4"/>
  <c r="ED1649" i="4"/>
  <c r="EC1649" i="4"/>
  <c r="EB1649" i="4"/>
  <c r="EA1649" i="4"/>
  <c r="DZ1649" i="4"/>
  <c r="DY1649" i="4"/>
  <c r="DX1649" i="4"/>
  <c r="DW1649" i="4"/>
  <c r="DV1649" i="4"/>
  <c r="DU1649" i="4"/>
  <c r="DT1649" i="4"/>
  <c r="DS1649" i="4"/>
  <c r="DR1649" i="4"/>
  <c r="DQ1649" i="4"/>
  <c r="DP1649" i="4"/>
  <c r="DN1649" i="4"/>
  <c r="DI1649" i="4"/>
  <c r="Y1649" i="4"/>
  <c r="O1649" i="4" s="1"/>
  <c r="ET1744" i="4"/>
  <c r="ES1744" i="4"/>
  <c r="ER1744" i="4"/>
  <c r="EQ1744" i="4"/>
  <c r="EP1744" i="4"/>
  <c r="EO1744" i="4"/>
  <c r="EN1744" i="4"/>
  <c r="EM1744" i="4"/>
  <c r="EL1744" i="4"/>
  <c r="EK1744" i="4"/>
  <c r="EJ1744" i="4"/>
  <c r="EI1744" i="4"/>
  <c r="EH1744" i="4"/>
  <c r="EG1744" i="4"/>
  <c r="EF1744" i="4"/>
  <c r="EE1744" i="4"/>
  <c r="ED1744" i="4"/>
  <c r="EC1744" i="4"/>
  <c r="EB1744" i="4"/>
  <c r="EA1744" i="4"/>
  <c r="DZ1744" i="4"/>
  <c r="DY1744" i="4"/>
  <c r="DX1744" i="4"/>
  <c r="DW1744" i="4"/>
  <c r="DV1744" i="4"/>
  <c r="DU1744" i="4"/>
  <c r="DT1744" i="4"/>
  <c r="DS1744" i="4"/>
  <c r="DR1744" i="4"/>
  <c r="DQ1744" i="4"/>
  <c r="DP1744" i="4"/>
  <c r="DO1744" i="4"/>
  <c r="DN1744" i="4"/>
  <c r="DM1744" i="4"/>
  <c r="O1744" i="4"/>
  <c r="EY1734" i="4"/>
  <c r="EX1734" i="4"/>
  <c r="EW1734" i="4"/>
  <c r="EV1734" i="4"/>
  <c r="EU1734" i="4"/>
  <c r="ET1734" i="4"/>
  <c r="ES1734" i="4"/>
  <c r="ER1734" i="4"/>
  <c r="EQ1734" i="4"/>
  <c r="EP1734" i="4"/>
  <c r="EO1734" i="4"/>
  <c r="EN1734" i="4"/>
  <c r="EM1734" i="4"/>
  <c r="EL1734" i="4"/>
  <c r="EK1734" i="4"/>
  <c r="EJ1734" i="4"/>
  <c r="EI1734" i="4"/>
  <c r="EH1734" i="4"/>
  <c r="EG1734" i="4"/>
  <c r="EF1734" i="4"/>
  <c r="EE1734" i="4"/>
  <c r="ED1734" i="4"/>
  <c r="EC1734" i="4"/>
  <c r="EB1734" i="4"/>
  <c r="EA1734" i="4"/>
  <c r="DZ1734" i="4"/>
  <c r="DY1734" i="4"/>
  <c r="DX1734" i="4"/>
  <c r="DW1734" i="4"/>
  <c r="DV1734" i="4"/>
  <c r="DU1734" i="4"/>
  <c r="DT1734" i="4"/>
  <c r="DS1734" i="4"/>
  <c r="DR1734" i="4"/>
  <c r="DQ1734" i="4"/>
  <c r="DP1734" i="4"/>
  <c r="DO1734" i="4"/>
  <c r="DN1734" i="4"/>
  <c r="DM1734" i="4"/>
  <c r="DL1734" i="4"/>
  <c r="O1734" i="4"/>
  <c r="DQ600" i="4"/>
  <c r="DP600" i="4"/>
  <c r="DO600" i="4"/>
  <c r="DN600" i="4"/>
  <c r="DM600" i="4"/>
  <c r="DL600" i="4"/>
  <c r="DK600" i="4"/>
  <c r="DJ600" i="4"/>
  <c r="DI600" i="4"/>
  <c r="DH600" i="4"/>
  <c r="O600" i="4"/>
  <c r="DE2340" i="4"/>
  <c r="EZ2340" i="4" s="1"/>
  <c r="BY2340" i="4"/>
  <c r="BX2340" i="4"/>
  <c r="BW2340" i="4"/>
  <c r="BV2340" i="4"/>
  <c r="BU2340" i="4"/>
  <c r="BT2340" i="4"/>
  <c r="O2340" i="4"/>
  <c r="EZ370" i="4" l="1"/>
  <c r="EZ470" i="4"/>
  <c r="EZ445" i="4"/>
  <c r="BJ410" i="4"/>
  <c r="BJ380" i="4"/>
  <c r="EZ425" i="4"/>
  <c r="BJ420" i="4"/>
  <c r="BJ455" i="4"/>
  <c r="BJ405" i="4"/>
  <c r="EZ440" i="4"/>
  <c r="EZ430" i="4"/>
  <c r="BJ465" i="4"/>
  <c r="BJ395" i="4"/>
  <c r="BJ435" i="4"/>
  <c r="BJ375" i="4"/>
  <c r="EZ460" i="4"/>
  <c r="BJ385" i="4"/>
  <c r="DE625" i="4"/>
  <c r="EZ625" i="4" s="1"/>
  <c r="BJ390" i="4"/>
  <c r="BJ400" i="4"/>
  <c r="BJ450" i="4"/>
  <c r="DE1649" i="4"/>
  <c r="BJ1649" i="4" s="1"/>
  <c r="DE1744" i="4"/>
  <c r="EZ1744" i="4" s="1"/>
  <c r="EZ475" i="4"/>
  <c r="BJ475" i="4"/>
  <c r="DE1734" i="4"/>
  <c r="BJ1734" i="4" s="1"/>
  <c r="DE609" i="4"/>
  <c r="EZ609" i="4" s="1"/>
  <c r="DE612" i="4"/>
  <c r="EZ612" i="4" s="1"/>
  <c r="DE517" i="4"/>
  <c r="EZ517" i="4" s="1"/>
  <c r="DE600" i="4"/>
  <c r="EZ600" i="4" s="1"/>
  <c r="BJ2340" i="4"/>
  <c r="EZ1649" i="4" l="1"/>
  <c r="EZ1734" i="4"/>
  <c r="BJ1744" i="4"/>
  <c r="DP1602" i="4"/>
  <c r="DO1602" i="4"/>
  <c r="O1602" i="4"/>
  <c r="DP1595" i="4"/>
  <c r="DO1595" i="4"/>
  <c r="O1595" i="4"/>
  <c r="DP1584" i="4"/>
  <c r="DO1584" i="4"/>
  <c r="O1584" i="4"/>
  <c r="DP1416" i="4"/>
  <c r="DO1416" i="4"/>
  <c r="DN1416" i="4"/>
  <c r="O1416" i="4"/>
  <c r="DP1407" i="4"/>
  <c r="DO1407" i="4"/>
  <c r="DN1407" i="4"/>
  <c r="DM1407" i="4"/>
  <c r="O1407" i="4"/>
  <c r="DP1402" i="4"/>
  <c r="DO1402" i="4"/>
  <c r="DN1402" i="4"/>
  <c r="O1402" i="4"/>
  <c r="DP1397" i="4"/>
  <c r="DO1397" i="4"/>
  <c r="DN1397" i="4"/>
  <c r="O1397" i="4"/>
  <c r="DP1392" i="4"/>
  <c r="DO1392" i="4"/>
  <c r="DN1392" i="4"/>
  <c r="O1392" i="4"/>
  <c r="DP1387" i="4"/>
  <c r="DO1387" i="4"/>
  <c r="DN1387" i="4"/>
  <c r="O1387" i="4"/>
  <c r="DP1382" i="4"/>
  <c r="DO1382" i="4"/>
  <c r="DN1382" i="4"/>
  <c r="O1382" i="4"/>
  <c r="DP1373" i="4"/>
  <c r="DO1373" i="4"/>
  <c r="DN1373" i="4"/>
  <c r="O1373" i="4"/>
  <c r="DP1356" i="4"/>
  <c r="DO1356" i="4"/>
  <c r="DN1356" i="4"/>
  <c r="O1356" i="4"/>
  <c r="DP1343" i="4"/>
  <c r="DO1343" i="4"/>
  <c r="DN1343" i="4"/>
  <c r="DM1343" i="4"/>
  <c r="O1343" i="4"/>
  <c r="DP1338" i="4"/>
  <c r="DO1338" i="4"/>
  <c r="DN1338" i="4"/>
  <c r="O1338" i="4"/>
  <c r="EZ1332" i="4"/>
  <c r="DP1333" i="4"/>
  <c r="DO1333" i="4"/>
  <c r="DN1333" i="4"/>
  <c r="O1333" i="4"/>
  <c r="DE1343" i="4" l="1"/>
  <c r="BJ1343" i="4" s="1"/>
  <c r="DE1602" i="4"/>
  <c r="EZ1602" i="4" s="1"/>
  <c r="DE1584" i="4"/>
  <c r="BJ1584" i="4" s="1"/>
  <c r="DE1595" i="4"/>
  <c r="EZ1595" i="4" s="1"/>
  <c r="DE1333" i="4"/>
  <c r="EZ1333" i="4" s="1"/>
  <c r="DE1356" i="4"/>
  <c r="BJ1356" i="4" s="1"/>
  <c r="DE1382" i="4"/>
  <c r="EZ1382" i="4" s="1"/>
  <c r="DE1338" i="4"/>
  <c r="EZ1338" i="4" s="1"/>
  <c r="DE1407" i="4"/>
  <c r="EZ1407" i="4" s="1"/>
  <c r="DE1416" i="4"/>
  <c r="BJ1416" i="4" s="1"/>
  <c r="DE1373" i="4"/>
  <c r="EZ1373" i="4" s="1"/>
  <c r="DE1387" i="4"/>
  <c r="BJ1387" i="4" s="1"/>
  <c r="DE1392" i="4"/>
  <c r="EZ1392" i="4" s="1"/>
  <c r="DE1397" i="4"/>
  <c r="BJ1397" i="4" s="1"/>
  <c r="DE1402" i="4"/>
  <c r="EZ1402" i="4" s="1"/>
  <c r="DF92" i="4"/>
  <c r="DF90" i="4" s="1"/>
  <c r="DG92" i="4"/>
  <c r="DG90" i="4" s="1"/>
  <c r="DP1963" i="4"/>
  <c r="DQ1963" i="4"/>
  <c r="DR1963" i="4"/>
  <c r="DS1963" i="4"/>
  <c r="DT1963" i="4"/>
  <c r="DO1963" i="4"/>
  <c r="DN1963" i="4"/>
  <c r="DM1963" i="4"/>
  <c r="DL1963" i="4"/>
  <c r="DK1963" i="4"/>
  <c r="O1963" i="4"/>
  <c r="BJ1602" i="4" l="1"/>
  <c r="BJ1338" i="4"/>
  <c r="EZ1343" i="4"/>
  <c r="EZ1387" i="4"/>
  <c r="BJ1595" i="4"/>
  <c r="BJ1373" i="4"/>
  <c r="BJ1382" i="4"/>
  <c r="BJ1392" i="4"/>
  <c r="BJ1333" i="4"/>
  <c r="EZ1584" i="4"/>
  <c r="BJ1407" i="4"/>
  <c r="BJ1402" i="4"/>
  <c r="EZ1397" i="4"/>
  <c r="EZ1356" i="4"/>
  <c r="EZ1416" i="4"/>
  <c r="EZ1963" i="4"/>
  <c r="DQ1415" i="4"/>
  <c r="DP1415" i="4"/>
  <c r="DO1415" i="4"/>
  <c r="DN1415" i="4"/>
  <c r="DM1415" i="4"/>
  <c r="DL1415" i="4"/>
  <c r="DK1415" i="4"/>
  <c r="DJ1415" i="4"/>
  <c r="DI1415" i="4"/>
  <c r="DH1415" i="4"/>
  <c r="O1415" i="4"/>
  <c r="DQ1411" i="4"/>
  <c r="DP1411" i="4"/>
  <c r="DO1411" i="4"/>
  <c r="DN1411" i="4"/>
  <c r="DM1411" i="4"/>
  <c r="DL1411" i="4"/>
  <c r="DK1411" i="4"/>
  <c r="DJ1411" i="4"/>
  <c r="DI1411" i="4"/>
  <c r="DH1411" i="4"/>
  <c r="O1411" i="4"/>
  <c r="DQ1406" i="4"/>
  <c r="DP1406" i="4"/>
  <c r="DO1406" i="4"/>
  <c r="DN1406" i="4"/>
  <c r="DM1406" i="4"/>
  <c r="DL1406" i="4"/>
  <c r="DK1406" i="4"/>
  <c r="DJ1406" i="4"/>
  <c r="DI1406" i="4"/>
  <c r="DH1406" i="4"/>
  <c r="O1406" i="4"/>
  <c r="DQ1401" i="4"/>
  <c r="DP1401" i="4"/>
  <c r="DO1401" i="4"/>
  <c r="DN1401" i="4"/>
  <c r="DM1401" i="4"/>
  <c r="DL1401" i="4"/>
  <c r="DK1401" i="4"/>
  <c r="DJ1401" i="4"/>
  <c r="DI1401" i="4"/>
  <c r="DH1401" i="4"/>
  <c r="O1401" i="4"/>
  <c r="DQ1396" i="4"/>
  <c r="DP1396" i="4"/>
  <c r="DO1396" i="4"/>
  <c r="DN1396" i="4"/>
  <c r="DM1396" i="4"/>
  <c r="DL1396" i="4"/>
  <c r="DK1396" i="4"/>
  <c r="DJ1396" i="4"/>
  <c r="DI1396" i="4"/>
  <c r="DH1396" i="4"/>
  <c r="O1396" i="4"/>
  <c r="DQ1391" i="4"/>
  <c r="DP1391" i="4"/>
  <c r="DO1391" i="4"/>
  <c r="EZ1391" i="4" s="1"/>
  <c r="DN1391" i="4"/>
  <c r="DM1391" i="4"/>
  <c r="DL1391" i="4"/>
  <c r="DK1391" i="4"/>
  <c r="DJ1391" i="4"/>
  <c r="DI1391" i="4"/>
  <c r="DH1391" i="4"/>
  <c r="O1391" i="4"/>
  <c r="DQ1386" i="4"/>
  <c r="DP1386" i="4"/>
  <c r="DO1386" i="4"/>
  <c r="DN1386" i="4"/>
  <c r="DM1386" i="4"/>
  <c r="DL1386" i="4"/>
  <c r="DK1386" i="4"/>
  <c r="DJ1386" i="4"/>
  <c r="DI1386" i="4"/>
  <c r="DH1386" i="4"/>
  <c r="O1386" i="4"/>
  <c r="DQ1381" i="4"/>
  <c r="DP1381" i="4"/>
  <c r="DO1381" i="4"/>
  <c r="DN1381" i="4"/>
  <c r="DM1381" i="4"/>
  <c r="DL1381" i="4"/>
  <c r="DK1381" i="4"/>
  <c r="DJ1381" i="4"/>
  <c r="DI1381" i="4"/>
  <c r="DH1381" i="4"/>
  <c r="O1381" i="4"/>
  <c r="DQ1377" i="4"/>
  <c r="DP1377" i="4"/>
  <c r="DO1377" i="4"/>
  <c r="DN1377" i="4"/>
  <c r="DM1377" i="4"/>
  <c r="DL1377" i="4"/>
  <c r="DK1377" i="4"/>
  <c r="DJ1377" i="4"/>
  <c r="DI1377" i="4"/>
  <c r="DH1377" i="4"/>
  <c r="O1377" i="4"/>
  <c r="DQ1372" i="4"/>
  <c r="DP1372" i="4"/>
  <c r="DO1372" i="4"/>
  <c r="DN1372" i="4"/>
  <c r="DM1372" i="4"/>
  <c r="DL1372" i="4"/>
  <c r="DK1372" i="4"/>
  <c r="DJ1372" i="4"/>
  <c r="DI1372" i="4"/>
  <c r="DH1372" i="4"/>
  <c r="O1372" i="4"/>
  <c r="DQ1342" i="4"/>
  <c r="DP1342" i="4"/>
  <c r="DO1342" i="4"/>
  <c r="EZ1342" i="4" s="1"/>
  <c r="DN1342" i="4"/>
  <c r="DM1342" i="4"/>
  <c r="DL1342" i="4"/>
  <c r="DK1342" i="4"/>
  <c r="DJ1342" i="4"/>
  <c r="DI1342" i="4"/>
  <c r="DH1342" i="4"/>
  <c r="O1342" i="4"/>
  <c r="DE1411" i="4" l="1"/>
  <c r="EZ1411" i="4" s="1"/>
  <c r="DE1377" i="4"/>
  <c r="EZ1377" i="4" s="1"/>
  <c r="BJ1415" i="4"/>
  <c r="EZ1415" i="4"/>
  <c r="BJ1406" i="4"/>
  <c r="EZ1406" i="4"/>
  <c r="BJ1401" i="4"/>
  <c r="EZ1401" i="4"/>
  <c r="BJ1396" i="4"/>
  <c r="EZ1396" i="4"/>
  <c r="BJ1391" i="4"/>
  <c r="BJ1386" i="4"/>
  <c r="EZ1386" i="4"/>
  <c r="BJ1381" i="4"/>
  <c r="EZ1381" i="4"/>
  <c r="BJ1372" i="4"/>
  <c r="EZ1372" i="4"/>
  <c r="BJ1342" i="4"/>
  <c r="BJ1411" i="4" l="1"/>
  <c r="BJ1377" i="4"/>
  <c r="DP978" i="4"/>
  <c r="DO978" i="4"/>
  <c r="DN978" i="4"/>
  <c r="DM978" i="4"/>
  <c r="O978" i="4"/>
  <c r="DP973" i="4"/>
  <c r="DO973" i="4"/>
  <c r="DN973" i="4"/>
  <c r="DM973" i="4"/>
  <c r="O973" i="4"/>
  <c r="DP968" i="4"/>
  <c r="DO968" i="4"/>
  <c r="DN968" i="4"/>
  <c r="DM968" i="4"/>
  <c r="O968" i="4"/>
  <c r="DP963" i="4"/>
  <c r="DO963" i="4"/>
  <c r="DN963" i="4"/>
  <c r="DM963" i="4"/>
  <c r="O963" i="4"/>
  <c r="DP958" i="4"/>
  <c r="DO958" i="4"/>
  <c r="DN958" i="4"/>
  <c r="DM958" i="4"/>
  <c r="O958" i="4"/>
  <c r="DP953" i="4"/>
  <c r="DO953" i="4"/>
  <c r="DN953" i="4"/>
  <c r="DM953" i="4"/>
  <c r="O953" i="4"/>
  <c r="DP948" i="4"/>
  <c r="DO948" i="4"/>
  <c r="DN948" i="4"/>
  <c r="DM948" i="4"/>
  <c r="O948" i="4"/>
  <c r="DP943" i="4"/>
  <c r="DO943" i="4"/>
  <c r="DN943" i="4"/>
  <c r="DM943" i="4"/>
  <c r="O943" i="4"/>
  <c r="DP938" i="4"/>
  <c r="DO938" i="4"/>
  <c r="DN938" i="4"/>
  <c r="DM938" i="4"/>
  <c r="O938" i="4"/>
  <c r="DP933" i="4"/>
  <c r="DO933" i="4"/>
  <c r="DN933" i="4"/>
  <c r="DM933" i="4"/>
  <c r="O933" i="4"/>
  <c r="DP928" i="4"/>
  <c r="DO928" i="4"/>
  <c r="DN928" i="4"/>
  <c r="DM928" i="4"/>
  <c r="O928" i="4"/>
  <c r="DP561" i="4"/>
  <c r="DO561" i="4"/>
  <c r="DN561" i="4"/>
  <c r="DM561" i="4"/>
  <c r="O561" i="4"/>
  <c r="DE933" i="4" l="1"/>
  <c r="EZ933" i="4" s="1"/>
  <c r="DE938" i="4"/>
  <c r="BJ938" i="4" s="1"/>
  <c r="DE948" i="4"/>
  <c r="EZ948" i="4" s="1"/>
  <c r="DE973" i="4"/>
  <c r="EZ973" i="4" s="1"/>
  <c r="DE978" i="4"/>
  <c r="EZ978" i="4" s="1"/>
  <c r="DE963" i="4"/>
  <c r="EZ963" i="4" s="1"/>
  <c r="DE928" i="4"/>
  <c r="BJ928" i="4" s="1"/>
  <c r="DE968" i="4"/>
  <c r="BJ968" i="4" s="1"/>
  <c r="DE958" i="4"/>
  <c r="BJ958" i="4" s="1"/>
  <c r="DE953" i="4"/>
  <c r="EZ953" i="4" s="1"/>
  <c r="DE943" i="4"/>
  <c r="EZ943" i="4" s="1"/>
  <c r="DE561" i="4"/>
  <c r="BJ561" i="4" s="1"/>
  <c r="DQ1368" i="4"/>
  <c r="DP1368" i="4"/>
  <c r="DO1368" i="4"/>
  <c r="DN1368" i="4"/>
  <c r="DM1368" i="4"/>
  <c r="DL1368" i="4"/>
  <c r="DK1368" i="4"/>
  <c r="DJ1368" i="4"/>
  <c r="DI1368" i="4"/>
  <c r="DH1368" i="4"/>
  <c r="O1368" i="4"/>
  <c r="DQ1364" i="4"/>
  <c r="DP1364" i="4"/>
  <c r="DO1364" i="4"/>
  <c r="DN1364" i="4"/>
  <c r="DM1364" i="4"/>
  <c r="DL1364" i="4"/>
  <c r="DK1364" i="4"/>
  <c r="DJ1364" i="4"/>
  <c r="DI1364" i="4"/>
  <c r="DH1364" i="4"/>
  <c r="O1364" i="4"/>
  <c r="DQ1360" i="4"/>
  <c r="DP1360" i="4"/>
  <c r="DO1360" i="4"/>
  <c r="DN1360" i="4"/>
  <c r="DM1360" i="4"/>
  <c r="DL1360" i="4"/>
  <c r="DK1360" i="4"/>
  <c r="DJ1360" i="4"/>
  <c r="DI1360" i="4"/>
  <c r="DH1360" i="4"/>
  <c r="O1360" i="4"/>
  <c r="DQ1355" i="4"/>
  <c r="DP1355" i="4"/>
  <c r="DO1355" i="4"/>
  <c r="DN1355" i="4"/>
  <c r="DM1355" i="4"/>
  <c r="DL1355" i="4"/>
  <c r="DK1355" i="4"/>
  <c r="DJ1355" i="4"/>
  <c r="DI1355" i="4"/>
  <c r="DH1355" i="4"/>
  <c r="O1355" i="4"/>
  <c r="DQ1351" i="4"/>
  <c r="DP1351" i="4"/>
  <c r="DO1351" i="4"/>
  <c r="DN1351" i="4"/>
  <c r="DM1351" i="4"/>
  <c r="DL1351" i="4"/>
  <c r="DK1351" i="4"/>
  <c r="DJ1351" i="4"/>
  <c r="DI1351" i="4"/>
  <c r="DH1351" i="4"/>
  <c r="O1351" i="4"/>
  <c r="DQ1347" i="4"/>
  <c r="DP1347" i="4"/>
  <c r="DO1347" i="4"/>
  <c r="DN1347" i="4"/>
  <c r="DM1347" i="4"/>
  <c r="DL1347" i="4"/>
  <c r="DK1347" i="4"/>
  <c r="DJ1347" i="4"/>
  <c r="DI1347" i="4"/>
  <c r="DH1347" i="4"/>
  <c r="O1347" i="4"/>
  <c r="DQ1337" i="4"/>
  <c r="DP1337" i="4"/>
  <c r="DO1337" i="4"/>
  <c r="DN1337" i="4"/>
  <c r="DM1337" i="4"/>
  <c r="EZ1337" i="4" s="1"/>
  <c r="DL1337" i="4"/>
  <c r="DK1337" i="4"/>
  <c r="DJ1337" i="4"/>
  <c r="DI1337" i="4"/>
  <c r="DH1337" i="4"/>
  <c r="O1337" i="4"/>
  <c r="DO1332" i="4"/>
  <c r="DQ1332" i="4"/>
  <c r="DP1332" i="4"/>
  <c r="DN1332" i="4"/>
  <c r="DM1332" i="4"/>
  <c r="DL1332" i="4"/>
  <c r="DK1332" i="4"/>
  <c r="DJ1332" i="4"/>
  <c r="DI1332" i="4"/>
  <c r="DH1332" i="4"/>
  <c r="DQ1328" i="4"/>
  <c r="DP1328" i="4"/>
  <c r="DO1328" i="4"/>
  <c r="DN1328" i="4"/>
  <c r="DM1328" i="4"/>
  <c r="DL1328" i="4"/>
  <c r="DK1328" i="4"/>
  <c r="DJ1328" i="4"/>
  <c r="DI1328" i="4"/>
  <c r="DH1328" i="4"/>
  <c r="O1328" i="4"/>
  <c r="BJ948" i="4" l="1"/>
  <c r="EZ561" i="4"/>
  <c r="EZ968" i="4"/>
  <c r="EZ938" i="4"/>
  <c r="BJ953" i="4"/>
  <c r="BJ963" i="4"/>
  <c r="BJ933" i="4"/>
  <c r="BJ973" i="4"/>
  <c r="EZ958" i="4"/>
  <c r="BJ978" i="4"/>
  <c r="BJ943" i="4"/>
  <c r="EZ928" i="4"/>
  <c r="DE1347" i="4"/>
  <c r="BJ1347" i="4" s="1"/>
  <c r="DE1368" i="4"/>
  <c r="EZ1368" i="4" s="1"/>
  <c r="DE1360" i="4"/>
  <c r="BJ1360" i="4" s="1"/>
  <c r="DE1364" i="4"/>
  <c r="BJ1364" i="4" s="1"/>
  <c r="DE1351" i="4"/>
  <c r="EZ1351" i="4" s="1"/>
  <c r="EZ1355" i="4"/>
  <c r="BJ1337" i="4"/>
  <c r="DE1328" i="4"/>
  <c r="EZ1328" i="4" s="1"/>
  <c r="O1332" i="4"/>
  <c r="EZ1347" i="4" l="1"/>
  <c r="BJ1328" i="4"/>
  <c r="BJ1351" i="4"/>
  <c r="BJ1355" i="4"/>
  <c r="BJ1368" i="4"/>
  <c r="BJ1332" i="4"/>
  <c r="EZ1364" i="4"/>
  <c r="EZ1360" i="4"/>
  <c r="EZ1725" i="4"/>
  <c r="V1725" i="4" l="1"/>
  <c r="W1725" i="4"/>
  <c r="X1725" i="4"/>
  <c r="Y1725" i="4"/>
  <c r="Z1725" i="4"/>
  <c r="AA1725" i="4"/>
  <c r="AB1725" i="4"/>
  <c r="AC1725" i="4"/>
  <c r="U1725" i="4"/>
  <c r="V1719" i="4"/>
  <c r="W1719" i="4"/>
  <c r="U1719" i="4"/>
  <c r="AA1713" i="4"/>
  <c r="AB1713" i="4"/>
  <c r="AC1713" i="4"/>
  <c r="Z1713" i="4"/>
  <c r="DO1713" i="4"/>
  <c r="DN1713" i="4"/>
  <c r="DM1713" i="4"/>
  <c r="DL1713" i="4"/>
  <c r="DK1713" i="4"/>
  <c r="EZ1713" i="4" l="1"/>
  <c r="O1725" i="4"/>
  <c r="BJ1725" i="4" s="1"/>
  <c r="O1713" i="4"/>
  <c r="AA1704" i="4"/>
  <c r="AB1704" i="4"/>
  <c r="AC1704" i="4"/>
  <c r="Z1704" i="4"/>
  <c r="X1704" i="4"/>
  <c r="W1704" i="4"/>
  <c r="BJ1713" i="4" l="1"/>
  <c r="O1704" i="4"/>
  <c r="DL1704" i="4"/>
  <c r="DK1704" i="4"/>
  <c r="V1697" i="4" l="1"/>
  <c r="U1697" i="4"/>
  <c r="V1692" i="4"/>
  <c r="U1692" i="4"/>
  <c r="DP1601" i="4" l="1"/>
  <c r="DO1601" i="4"/>
  <c r="O1601" i="4"/>
  <c r="DP1594" i="4"/>
  <c r="DO1594" i="4"/>
  <c r="O1594" i="4"/>
  <c r="DP1583" i="4"/>
  <c r="DO1583" i="4"/>
  <c r="EZ1594" i="4" l="1"/>
  <c r="EZ1601" i="4"/>
  <c r="EZ1583" i="4"/>
  <c r="BJ1594" i="4" l="1"/>
  <c r="BJ1583" i="4"/>
  <c r="BJ1601" i="4"/>
  <c r="DE1639" i="4" l="1"/>
  <c r="EZ1639" i="4" s="1"/>
  <c r="O1639" i="4"/>
  <c r="BJ1639" i="4" l="1"/>
  <c r="DK1657" i="4" l="1"/>
  <c r="DL1657" i="4"/>
  <c r="DO1657" i="4"/>
  <c r="DP1657" i="4"/>
  <c r="DQ1657" i="4"/>
  <c r="DR1657" i="4"/>
  <c r="DS1657" i="4"/>
  <c r="DT1657" i="4"/>
  <c r="DU1657" i="4"/>
  <c r="DV1657" i="4"/>
  <c r="DW1657" i="4"/>
  <c r="DX1657" i="4"/>
  <c r="DY1657" i="4"/>
  <c r="DJ1657" i="4"/>
  <c r="DE1657" i="4" l="1"/>
  <c r="BJ1657" i="4" s="1"/>
  <c r="DL1712" i="4"/>
  <c r="DM1712" i="4"/>
  <c r="DN1712" i="4"/>
  <c r="DO1712" i="4"/>
  <c r="DK1712" i="4"/>
  <c r="DL1703" i="4"/>
  <c r="DM1703" i="4"/>
  <c r="DN1703" i="4"/>
  <c r="DO1703" i="4"/>
  <c r="DK1703" i="4"/>
  <c r="O1703" i="4"/>
  <c r="DQ1075" i="4" l="1"/>
  <c r="DP1075" i="4"/>
  <c r="DO1075" i="4"/>
  <c r="DN1075" i="4"/>
  <c r="DM1075" i="4"/>
  <c r="DL1075" i="4"/>
  <c r="DK1075" i="4"/>
  <c r="DJ1075" i="4"/>
  <c r="DI1075" i="4"/>
  <c r="DH1075" i="4"/>
  <c r="DG1075" i="4"/>
  <c r="DF1075" i="4"/>
  <c r="O1075" i="4"/>
  <c r="BJ1703" i="4" l="1"/>
  <c r="EZ1703" i="4"/>
  <c r="DE1075" i="4"/>
  <c r="DQ1072" i="4"/>
  <c r="DP1072" i="4"/>
  <c r="DO1072" i="4"/>
  <c r="DN1072" i="4"/>
  <c r="DM1072" i="4"/>
  <c r="DL1072" i="4"/>
  <c r="DK1072" i="4"/>
  <c r="DJ1072" i="4"/>
  <c r="DI1072" i="4"/>
  <c r="DH1072" i="4"/>
  <c r="DG1072" i="4"/>
  <c r="DF1072" i="4"/>
  <c r="O1072" i="4"/>
  <c r="DQ1069" i="4"/>
  <c r="DP1069" i="4"/>
  <c r="DO1069" i="4"/>
  <c r="DN1069" i="4"/>
  <c r="DM1069" i="4"/>
  <c r="DL1069" i="4"/>
  <c r="DK1069" i="4"/>
  <c r="DJ1069" i="4"/>
  <c r="DI1069" i="4"/>
  <c r="DH1069" i="4"/>
  <c r="DG1069" i="4"/>
  <c r="DF1069" i="4"/>
  <c r="O1069" i="4"/>
  <c r="DQ1066" i="4"/>
  <c r="DP1066" i="4"/>
  <c r="DO1066" i="4"/>
  <c r="DN1066" i="4"/>
  <c r="DM1066" i="4"/>
  <c r="DL1066" i="4"/>
  <c r="DK1066" i="4"/>
  <c r="DJ1066" i="4"/>
  <c r="DI1066" i="4"/>
  <c r="DH1066" i="4"/>
  <c r="DG1066" i="4"/>
  <c r="DF1066" i="4"/>
  <c r="O1066" i="4"/>
  <c r="DQ1063" i="4"/>
  <c r="DP1063" i="4"/>
  <c r="DO1063" i="4"/>
  <c r="DN1063" i="4"/>
  <c r="DM1063" i="4"/>
  <c r="DL1063" i="4"/>
  <c r="DK1063" i="4"/>
  <c r="DJ1063" i="4"/>
  <c r="DI1063" i="4"/>
  <c r="DH1063" i="4"/>
  <c r="DG1063" i="4"/>
  <c r="DF1063" i="4"/>
  <c r="O1063" i="4"/>
  <c r="DQ1060" i="4"/>
  <c r="DP1060" i="4"/>
  <c r="DO1060" i="4"/>
  <c r="DN1060" i="4"/>
  <c r="DM1060" i="4"/>
  <c r="DL1060" i="4"/>
  <c r="DK1060" i="4"/>
  <c r="DJ1060" i="4"/>
  <c r="DI1060" i="4"/>
  <c r="DH1060" i="4"/>
  <c r="DG1060" i="4"/>
  <c r="DF1060" i="4"/>
  <c r="O1060" i="4"/>
  <c r="DQ1057" i="4"/>
  <c r="DP1057" i="4"/>
  <c r="DO1057" i="4"/>
  <c r="DN1057" i="4"/>
  <c r="DM1057" i="4"/>
  <c r="DL1057" i="4"/>
  <c r="DK1057" i="4"/>
  <c r="DJ1057" i="4"/>
  <c r="DI1057" i="4"/>
  <c r="DH1057" i="4"/>
  <c r="DG1057" i="4"/>
  <c r="DF1057" i="4"/>
  <c r="O1057" i="4"/>
  <c r="DQ1054" i="4"/>
  <c r="DP1054" i="4"/>
  <c r="DO1054" i="4"/>
  <c r="DN1054" i="4"/>
  <c r="DM1054" i="4"/>
  <c r="DL1054" i="4"/>
  <c r="DK1054" i="4"/>
  <c r="DJ1054" i="4"/>
  <c r="DI1054" i="4"/>
  <c r="DH1054" i="4"/>
  <c r="DG1054" i="4"/>
  <c r="DF1054" i="4"/>
  <c r="O1054" i="4"/>
  <c r="DQ1051" i="4"/>
  <c r="DP1051" i="4"/>
  <c r="DO1051" i="4"/>
  <c r="DN1051" i="4"/>
  <c r="DM1051" i="4"/>
  <c r="DL1051" i="4"/>
  <c r="DK1051" i="4"/>
  <c r="DJ1051" i="4"/>
  <c r="DI1051" i="4"/>
  <c r="DH1051" i="4"/>
  <c r="DG1051" i="4"/>
  <c r="DF1051" i="4"/>
  <c r="O1051" i="4"/>
  <c r="DQ1048" i="4"/>
  <c r="DP1048" i="4"/>
  <c r="DO1048" i="4"/>
  <c r="DN1048" i="4"/>
  <c r="DM1048" i="4"/>
  <c r="DL1048" i="4"/>
  <c r="DK1048" i="4"/>
  <c r="DJ1048" i="4"/>
  <c r="DI1048" i="4"/>
  <c r="DH1048" i="4"/>
  <c r="DG1048" i="4"/>
  <c r="DF1048" i="4"/>
  <c r="O1048" i="4"/>
  <c r="DQ1045" i="4"/>
  <c r="DP1045" i="4"/>
  <c r="DO1045" i="4"/>
  <c r="DN1045" i="4"/>
  <c r="DM1045" i="4"/>
  <c r="DL1045" i="4"/>
  <c r="DK1045" i="4"/>
  <c r="DJ1045" i="4"/>
  <c r="DI1045" i="4"/>
  <c r="DH1045" i="4"/>
  <c r="DG1045" i="4"/>
  <c r="DF1045" i="4"/>
  <c r="O1045" i="4"/>
  <c r="DQ1042" i="4"/>
  <c r="DP1042" i="4"/>
  <c r="DO1042" i="4"/>
  <c r="DN1042" i="4"/>
  <c r="DM1042" i="4"/>
  <c r="DL1042" i="4"/>
  <c r="DK1042" i="4"/>
  <c r="DJ1042" i="4"/>
  <c r="DI1042" i="4"/>
  <c r="DH1042" i="4"/>
  <c r="DG1042" i="4"/>
  <c r="DF1042" i="4"/>
  <c r="O1042" i="4"/>
  <c r="DQ1039" i="4"/>
  <c r="DP1039" i="4"/>
  <c r="DO1039" i="4"/>
  <c r="DN1039" i="4"/>
  <c r="DM1039" i="4"/>
  <c r="DL1039" i="4"/>
  <c r="DK1039" i="4"/>
  <c r="DJ1039" i="4"/>
  <c r="DI1039" i="4"/>
  <c r="DH1039" i="4"/>
  <c r="DG1039" i="4"/>
  <c r="DF1039" i="4"/>
  <c r="O1039" i="4"/>
  <c r="DE1039" i="4" l="1"/>
  <c r="EZ1039" i="4" s="1"/>
  <c r="DE1045" i="4"/>
  <c r="EZ1045" i="4" s="1"/>
  <c r="DE1057" i="4"/>
  <c r="EZ1057" i="4" s="1"/>
  <c r="DE1048" i="4"/>
  <c r="BJ1048" i="4" s="1"/>
  <c r="DE1072" i="4"/>
  <c r="BJ1072" i="4" s="1"/>
  <c r="DE1063" i="4"/>
  <c r="BJ1063" i="4" s="1"/>
  <c r="DE1060" i="4"/>
  <c r="EZ1060" i="4" s="1"/>
  <c r="DE1066" i="4"/>
  <c r="BJ1066" i="4" s="1"/>
  <c r="DE1069" i="4"/>
  <c r="EZ1069" i="4" s="1"/>
  <c r="DE1051" i="4"/>
  <c r="BJ1051" i="4" s="1"/>
  <c r="DE1042" i="4"/>
  <c r="EZ1042" i="4" s="1"/>
  <c r="DE1054" i="4"/>
  <c r="BJ1054" i="4" s="1"/>
  <c r="BJ1039" i="4"/>
  <c r="EZ1075" i="4"/>
  <c r="BJ1075" i="4"/>
  <c r="DQ1036" i="4"/>
  <c r="DP1036" i="4"/>
  <c r="DO1036" i="4"/>
  <c r="DN1036" i="4"/>
  <c r="DM1036" i="4"/>
  <c r="DL1036" i="4"/>
  <c r="DK1036" i="4"/>
  <c r="DJ1036" i="4"/>
  <c r="DI1036" i="4"/>
  <c r="DH1036" i="4"/>
  <c r="DG1036" i="4"/>
  <c r="DF1036" i="4"/>
  <c r="O1036" i="4"/>
  <c r="DQ1033" i="4"/>
  <c r="DP1033" i="4"/>
  <c r="DO1033" i="4"/>
  <c r="DN1033" i="4"/>
  <c r="DM1033" i="4"/>
  <c r="DL1033" i="4"/>
  <c r="DK1033" i="4"/>
  <c r="DJ1033" i="4"/>
  <c r="DI1033" i="4"/>
  <c r="DH1033" i="4"/>
  <c r="DG1033" i="4"/>
  <c r="DF1033" i="4"/>
  <c r="O1033" i="4"/>
  <c r="DQ1030" i="4"/>
  <c r="DP1030" i="4"/>
  <c r="DO1030" i="4"/>
  <c r="DN1030" i="4"/>
  <c r="DM1030" i="4"/>
  <c r="DL1030" i="4"/>
  <c r="DK1030" i="4"/>
  <c r="DJ1030" i="4"/>
  <c r="DI1030" i="4"/>
  <c r="DH1030" i="4"/>
  <c r="DG1030" i="4"/>
  <c r="DF1030" i="4"/>
  <c r="O1030" i="4"/>
  <c r="DQ1027" i="4"/>
  <c r="DP1027" i="4"/>
  <c r="DO1027" i="4"/>
  <c r="DN1027" i="4"/>
  <c r="DM1027" i="4"/>
  <c r="DL1027" i="4"/>
  <c r="DK1027" i="4"/>
  <c r="DJ1027" i="4"/>
  <c r="DI1027" i="4"/>
  <c r="DH1027" i="4"/>
  <c r="DG1027" i="4"/>
  <c r="DF1027" i="4"/>
  <c r="O1027" i="4"/>
  <c r="DQ1024" i="4"/>
  <c r="DP1024" i="4"/>
  <c r="DO1024" i="4"/>
  <c r="DN1024" i="4"/>
  <c r="DM1024" i="4"/>
  <c r="DL1024" i="4"/>
  <c r="DK1024" i="4"/>
  <c r="DJ1024" i="4"/>
  <c r="DI1024" i="4"/>
  <c r="DH1024" i="4"/>
  <c r="DG1024" i="4"/>
  <c r="DF1024" i="4"/>
  <c r="O1024" i="4"/>
  <c r="DQ1018" i="4"/>
  <c r="DP1018" i="4"/>
  <c r="DO1018" i="4"/>
  <c r="DN1018" i="4"/>
  <c r="DM1018" i="4"/>
  <c r="DL1018" i="4"/>
  <c r="DK1018" i="4"/>
  <c r="DJ1018" i="4"/>
  <c r="DI1018" i="4"/>
  <c r="DH1018" i="4"/>
  <c r="DG1018" i="4"/>
  <c r="DF1018" i="4"/>
  <c r="O1018" i="4"/>
  <c r="DQ1021" i="4"/>
  <c r="DP1021" i="4"/>
  <c r="DO1021" i="4"/>
  <c r="DN1021" i="4"/>
  <c r="DM1021" i="4"/>
  <c r="DL1021" i="4"/>
  <c r="DK1021" i="4"/>
  <c r="DJ1021" i="4"/>
  <c r="DI1021" i="4"/>
  <c r="DH1021" i="4"/>
  <c r="DG1021" i="4"/>
  <c r="DF1021" i="4"/>
  <c r="O1021" i="4"/>
  <c r="DQ1015" i="4"/>
  <c r="DP1015" i="4"/>
  <c r="DO1015" i="4"/>
  <c r="DN1015" i="4"/>
  <c r="DM1015" i="4"/>
  <c r="DL1015" i="4"/>
  <c r="DK1015" i="4"/>
  <c r="DJ1015" i="4"/>
  <c r="DI1015" i="4"/>
  <c r="DH1015" i="4"/>
  <c r="DG1015" i="4"/>
  <c r="DF1015" i="4"/>
  <c r="O1015" i="4"/>
  <c r="DQ1012" i="4"/>
  <c r="DP1012" i="4"/>
  <c r="DO1012" i="4"/>
  <c r="DN1012" i="4"/>
  <c r="DM1012" i="4"/>
  <c r="DL1012" i="4"/>
  <c r="DK1012" i="4"/>
  <c r="DJ1012" i="4"/>
  <c r="DI1012" i="4"/>
  <c r="DH1012" i="4"/>
  <c r="DG1012" i="4"/>
  <c r="DF1012" i="4"/>
  <c r="O1012" i="4"/>
  <c r="DQ574" i="4"/>
  <c r="DP574" i="4"/>
  <c r="DO574" i="4"/>
  <c r="DN574" i="4"/>
  <c r="DM574" i="4"/>
  <c r="DL574" i="4"/>
  <c r="DK574" i="4"/>
  <c r="DJ574" i="4"/>
  <c r="DI574" i="4"/>
  <c r="DH574" i="4"/>
  <c r="DG574" i="4"/>
  <c r="DF574" i="4"/>
  <c r="O574" i="4"/>
  <c r="BJ1045" i="4" l="1"/>
  <c r="EZ1063" i="4"/>
  <c r="EZ1072" i="4"/>
  <c r="EZ1066" i="4"/>
  <c r="BJ1060" i="4"/>
  <c r="BJ1057" i="4"/>
  <c r="BJ1069" i="4"/>
  <c r="EZ1054" i="4"/>
  <c r="EZ1048" i="4"/>
  <c r="DE1030" i="4"/>
  <c r="EZ1030" i="4" s="1"/>
  <c r="EZ1051" i="4"/>
  <c r="DE1036" i="4"/>
  <c r="BJ1036" i="4" s="1"/>
  <c r="BJ1042" i="4"/>
  <c r="DE1024" i="4"/>
  <c r="EZ1024" i="4" s="1"/>
  <c r="DE1018" i="4"/>
  <c r="BJ1018" i="4" s="1"/>
  <c r="DE1027" i="4"/>
  <c r="BJ1027" i="4" s="1"/>
  <c r="DE1015" i="4"/>
  <c r="BJ1015" i="4" s="1"/>
  <c r="DE574" i="4"/>
  <c r="BJ574" i="4" s="1"/>
  <c r="DE1033" i="4"/>
  <c r="BJ1033" i="4" s="1"/>
  <c r="DE1012" i="4"/>
  <c r="BJ1012" i="4" s="1"/>
  <c r="DE1021" i="4"/>
  <c r="EZ1021" i="4" s="1"/>
  <c r="DQ570" i="4"/>
  <c r="DP570" i="4"/>
  <c r="DO570" i="4"/>
  <c r="DN570" i="4"/>
  <c r="DM570" i="4"/>
  <c r="DL570" i="4"/>
  <c r="DK570" i="4"/>
  <c r="DJ570" i="4"/>
  <c r="DI570" i="4"/>
  <c r="DH570" i="4"/>
  <c r="DG570" i="4"/>
  <c r="DF570" i="4"/>
  <c r="O570" i="4"/>
  <c r="EZ1036" i="4" l="1"/>
  <c r="EZ1027" i="4"/>
  <c r="BJ1030" i="4"/>
  <c r="EZ574" i="4"/>
  <c r="BJ1024" i="4"/>
  <c r="EZ1018" i="4"/>
  <c r="EZ1015" i="4"/>
  <c r="BJ1021" i="4"/>
  <c r="DE570" i="4"/>
  <c r="EZ1033" i="4"/>
  <c r="EZ1012" i="4"/>
  <c r="DQ1588" i="4"/>
  <c r="DP1588" i="4"/>
  <c r="DO1588" i="4"/>
  <c r="DN1588" i="4"/>
  <c r="DM1588" i="4"/>
  <c r="DL1588" i="4"/>
  <c r="DK1588" i="4"/>
  <c r="DJ1588" i="4"/>
  <c r="O1588" i="4"/>
  <c r="BJ570" i="4" l="1"/>
  <c r="EZ570" i="4"/>
  <c r="DE1588" i="4"/>
  <c r="EZ1588" i="4" s="1"/>
  <c r="BJ1588" i="4" l="1"/>
  <c r="DM1632" i="4" l="1"/>
  <c r="DL1632" i="4"/>
  <c r="DK1632" i="4"/>
  <c r="DJ1632" i="4"/>
  <c r="DI1632" i="4"/>
  <c r="DH1632" i="4"/>
  <c r="O1632" i="4"/>
  <c r="DO1558" i="4"/>
  <c r="DN1558" i="4"/>
  <c r="DM1558" i="4"/>
  <c r="DL1558" i="4"/>
  <c r="DK1558" i="4"/>
  <c r="DJ1558" i="4"/>
  <c r="DI1558" i="4"/>
  <c r="O1558" i="4"/>
  <c r="DQ903" i="4"/>
  <c r="DP903" i="4"/>
  <c r="DO903" i="4"/>
  <c r="DN903" i="4"/>
  <c r="DM903" i="4"/>
  <c r="DL903" i="4"/>
  <c r="DK903" i="4"/>
  <c r="DJ903" i="4"/>
  <c r="DI903" i="4"/>
  <c r="DH903" i="4"/>
  <c r="DG903" i="4"/>
  <c r="DF903" i="4"/>
  <c r="O903" i="4"/>
  <c r="DQ894" i="4"/>
  <c r="DP894" i="4"/>
  <c r="DO894" i="4"/>
  <c r="DN894" i="4"/>
  <c r="DM894" i="4"/>
  <c r="DL894" i="4"/>
  <c r="DK894" i="4"/>
  <c r="DJ894" i="4"/>
  <c r="DI894" i="4"/>
  <c r="DH894" i="4"/>
  <c r="DG894" i="4"/>
  <c r="DF894" i="4"/>
  <c r="O894" i="4"/>
  <c r="DQ883" i="4"/>
  <c r="DP883" i="4"/>
  <c r="DO883" i="4"/>
  <c r="DN883" i="4"/>
  <c r="DM883" i="4"/>
  <c r="DL883" i="4"/>
  <c r="DK883" i="4"/>
  <c r="DJ883" i="4"/>
  <c r="DI883" i="4"/>
  <c r="DH883" i="4"/>
  <c r="DG883" i="4"/>
  <c r="DF883" i="4"/>
  <c r="O883" i="4"/>
  <c r="DQ879" i="4"/>
  <c r="DP879" i="4"/>
  <c r="DO879" i="4"/>
  <c r="DN879" i="4"/>
  <c r="DM879" i="4"/>
  <c r="DL879" i="4"/>
  <c r="DK879" i="4"/>
  <c r="DJ879" i="4"/>
  <c r="DI879" i="4"/>
  <c r="DH879" i="4"/>
  <c r="DG879" i="4"/>
  <c r="DF879" i="4"/>
  <c r="O879" i="4"/>
  <c r="DQ875" i="4"/>
  <c r="DP875" i="4"/>
  <c r="DO875" i="4"/>
  <c r="DN875" i="4"/>
  <c r="DM875" i="4"/>
  <c r="DL875" i="4"/>
  <c r="DK875" i="4"/>
  <c r="DJ875" i="4"/>
  <c r="DI875" i="4"/>
  <c r="DH875" i="4"/>
  <c r="DG875" i="4"/>
  <c r="DF875" i="4"/>
  <c r="O875" i="4"/>
  <c r="DQ871" i="4"/>
  <c r="DP871" i="4"/>
  <c r="DO871" i="4"/>
  <c r="DN871" i="4"/>
  <c r="DM871" i="4"/>
  <c r="DL871" i="4"/>
  <c r="DK871" i="4"/>
  <c r="DJ871" i="4"/>
  <c r="DI871" i="4"/>
  <c r="DH871" i="4"/>
  <c r="DG871" i="4"/>
  <c r="DF871" i="4"/>
  <c r="O871" i="4"/>
  <c r="DQ867" i="4"/>
  <c r="DP867" i="4"/>
  <c r="DO867" i="4"/>
  <c r="DN867" i="4"/>
  <c r="DM867" i="4"/>
  <c r="DL867" i="4"/>
  <c r="DK867" i="4"/>
  <c r="DJ867" i="4"/>
  <c r="DI867" i="4"/>
  <c r="DH867" i="4"/>
  <c r="DG867" i="4"/>
  <c r="DF867" i="4"/>
  <c r="O867" i="4"/>
  <c r="DQ863" i="4"/>
  <c r="DP863" i="4"/>
  <c r="DO863" i="4"/>
  <c r="DN863" i="4"/>
  <c r="DM863" i="4"/>
  <c r="DL863" i="4"/>
  <c r="DK863" i="4"/>
  <c r="DJ863" i="4"/>
  <c r="DI863" i="4"/>
  <c r="DH863" i="4"/>
  <c r="DG863" i="4"/>
  <c r="DF863" i="4"/>
  <c r="O863" i="4"/>
  <c r="DQ859" i="4"/>
  <c r="DP859" i="4"/>
  <c r="DO859" i="4"/>
  <c r="DN859" i="4"/>
  <c r="DM859" i="4"/>
  <c r="DL859" i="4"/>
  <c r="DK859" i="4"/>
  <c r="DJ859" i="4"/>
  <c r="DI859" i="4"/>
  <c r="DH859" i="4"/>
  <c r="DG859" i="4"/>
  <c r="DF859" i="4"/>
  <c r="O859" i="4"/>
  <c r="DQ855" i="4"/>
  <c r="DP855" i="4"/>
  <c r="DO855" i="4"/>
  <c r="DN855" i="4"/>
  <c r="DM855" i="4"/>
  <c r="DL855" i="4"/>
  <c r="DK855" i="4"/>
  <c r="DJ855" i="4"/>
  <c r="DI855" i="4"/>
  <c r="DH855" i="4"/>
  <c r="DG855" i="4"/>
  <c r="DF855" i="4"/>
  <c r="O855" i="4"/>
  <c r="DQ851" i="4"/>
  <c r="DP851" i="4"/>
  <c r="DO851" i="4"/>
  <c r="DN851" i="4"/>
  <c r="DM851" i="4"/>
  <c r="DL851" i="4"/>
  <c r="DK851" i="4"/>
  <c r="DJ851" i="4"/>
  <c r="DI851" i="4"/>
  <c r="DH851" i="4"/>
  <c r="DG851" i="4"/>
  <c r="DF851" i="4"/>
  <c r="O851" i="4"/>
  <c r="DQ847" i="4"/>
  <c r="DP847" i="4"/>
  <c r="DO847" i="4"/>
  <c r="DN847" i="4"/>
  <c r="DM847" i="4"/>
  <c r="DL847" i="4"/>
  <c r="DK847" i="4"/>
  <c r="DJ847" i="4"/>
  <c r="DI847" i="4"/>
  <c r="DH847" i="4"/>
  <c r="DG847" i="4"/>
  <c r="DF847" i="4"/>
  <c r="O847" i="4"/>
  <c r="DQ843" i="4"/>
  <c r="DP843" i="4"/>
  <c r="DO843" i="4"/>
  <c r="DN843" i="4"/>
  <c r="DM843" i="4"/>
  <c r="DL843" i="4"/>
  <c r="DK843" i="4"/>
  <c r="DJ843" i="4"/>
  <c r="DI843" i="4"/>
  <c r="DH843" i="4"/>
  <c r="DG843" i="4"/>
  <c r="DF843" i="4"/>
  <c r="O843" i="4"/>
  <c r="DQ839" i="4"/>
  <c r="DP839" i="4"/>
  <c r="DO839" i="4"/>
  <c r="DN839" i="4"/>
  <c r="DM839" i="4"/>
  <c r="DL839" i="4"/>
  <c r="DK839" i="4"/>
  <c r="DJ839" i="4"/>
  <c r="DI839" i="4"/>
  <c r="DH839" i="4"/>
  <c r="DG839" i="4"/>
  <c r="DF839" i="4"/>
  <c r="O839" i="4"/>
  <c r="DQ835" i="4"/>
  <c r="DP835" i="4"/>
  <c r="DO835" i="4"/>
  <c r="DN835" i="4"/>
  <c r="DM835" i="4"/>
  <c r="DL835" i="4"/>
  <c r="DK835" i="4"/>
  <c r="DJ835" i="4"/>
  <c r="DI835" i="4"/>
  <c r="DH835" i="4"/>
  <c r="DG835" i="4"/>
  <c r="DF835" i="4"/>
  <c r="O835" i="4"/>
  <c r="DQ831" i="4"/>
  <c r="DP831" i="4"/>
  <c r="DO831" i="4"/>
  <c r="DN831" i="4"/>
  <c r="DM831" i="4"/>
  <c r="DL831" i="4"/>
  <c r="DK831" i="4"/>
  <c r="DJ831" i="4"/>
  <c r="DI831" i="4"/>
  <c r="DH831" i="4"/>
  <c r="DG831" i="4"/>
  <c r="DF831" i="4"/>
  <c r="O831" i="4"/>
  <c r="DQ827" i="4"/>
  <c r="DP827" i="4"/>
  <c r="DO827" i="4"/>
  <c r="DN827" i="4"/>
  <c r="DM827" i="4"/>
  <c r="DL827" i="4"/>
  <c r="DK827" i="4"/>
  <c r="DJ827" i="4"/>
  <c r="DI827" i="4"/>
  <c r="DH827" i="4"/>
  <c r="DG827" i="4"/>
  <c r="DF827" i="4"/>
  <c r="O827" i="4"/>
  <c r="DQ823" i="4"/>
  <c r="DP823" i="4"/>
  <c r="DO823" i="4"/>
  <c r="DN823" i="4"/>
  <c r="DM823" i="4"/>
  <c r="DL823" i="4"/>
  <c r="DK823" i="4"/>
  <c r="DJ823" i="4"/>
  <c r="DI823" i="4"/>
  <c r="DH823" i="4"/>
  <c r="DG823" i="4"/>
  <c r="DF823" i="4"/>
  <c r="O823" i="4"/>
  <c r="DQ819" i="4"/>
  <c r="DP819" i="4"/>
  <c r="DO819" i="4"/>
  <c r="DN819" i="4"/>
  <c r="DM819" i="4"/>
  <c r="DL819" i="4"/>
  <c r="DK819" i="4"/>
  <c r="DJ819" i="4"/>
  <c r="DI819" i="4"/>
  <c r="DH819" i="4"/>
  <c r="DG819" i="4"/>
  <c r="DF819" i="4"/>
  <c r="O819" i="4"/>
  <c r="DQ815" i="4"/>
  <c r="DP815" i="4"/>
  <c r="DO815" i="4"/>
  <c r="DN815" i="4"/>
  <c r="DM815" i="4"/>
  <c r="DL815" i="4"/>
  <c r="DK815" i="4"/>
  <c r="DJ815" i="4"/>
  <c r="DI815" i="4"/>
  <c r="DH815" i="4"/>
  <c r="DG815" i="4"/>
  <c r="DF815" i="4"/>
  <c r="O815" i="4"/>
  <c r="DQ811" i="4"/>
  <c r="DP811" i="4"/>
  <c r="DO811" i="4"/>
  <c r="DN811" i="4"/>
  <c r="DM811" i="4"/>
  <c r="DL811" i="4"/>
  <c r="DK811" i="4"/>
  <c r="DJ811" i="4"/>
  <c r="DI811" i="4"/>
  <c r="DH811" i="4"/>
  <c r="DG811" i="4"/>
  <c r="DF811" i="4"/>
  <c r="O811" i="4"/>
  <c r="DQ807" i="4"/>
  <c r="DP807" i="4"/>
  <c r="DO807" i="4"/>
  <c r="DN807" i="4"/>
  <c r="DM807" i="4"/>
  <c r="DL807" i="4"/>
  <c r="DK807" i="4"/>
  <c r="DJ807" i="4"/>
  <c r="DI807" i="4"/>
  <c r="DH807" i="4"/>
  <c r="DG807" i="4"/>
  <c r="DF807" i="4"/>
  <c r="O807" i="4"/>
  <c r="DQ803" i="4"/>
  <c r="DP803" i="4"/>
  <c r="DO803" i="4"/>
  <c r="DN803" i="4"/>
  <c r="DM803" i="4"/>
  <c r="DL803" i="4"/>
  <c r="DK803" i="4"/>
  <c r="DJ803" i="4"/>
  <c r="DI803" i="4"/>
  <c r="DH803" i="4"/>
  <c r="DG803" i="4"/>
  <c r="DF803" i="4"/>
  <c r="O803" i="4"/>
  <c r="DQ799" i="4"/>
  <c r="DP799" i="4"/>
  <c r="DO799" i="4"/>
  <c r="DN799" i="4"/>
  <c r="DM799" i="4"/>
  <c r="DL799" i="4"/>
  <c r="DK799" i="4"/>
  <c r="DJ799" i="4"/>
  <c r="DI799" i="4"/>
  <c r="DH799" i="4"/>
  <c r="DG799" i="4"/>
  <c r="DF799" i="4"/>
  <c r="O799" i="4"/>
  <c r="DQ795" i="4"/>
  <c r="DP795" i="4"/>
  <c r="DO795" i="4"/>
  <c r="DN795" i="4"/>
  <c r="DM795" i="4"/>
  <c r="DL795" i="4"/>
  <c r="DK795" i="4"/>
  <c r="DJ795" i="4"/>
  <c r="DI795" i="4"/>
  <c r="DH795" i="4"/>
  <c r="DG795" i="4"/>
  <c r="DF795" i="4"/>
  <c r="O795" i="4"/>
  <c r="DQ791" i="4"/>
  <c r="DP791" i="4"/>
  <c r="DO791" i="4"/>
  <c r="DN791" i="4"/>
  <c r="DM791" i="4"/>
  <c r="DL791" i="4"/>
  <c r="DK791" i="4"/>
  <c r="DJ791" i="4"/>
  <c r="DI791" i="4"/>
  <c r="DH791" i="4"/>
  <c r="DG791" i="4"/>
  <c r="DF791" i="4"/>
  <c r="O791" i="4"/>
  <c r="DQ784" i="4"/>
  <c r="DP784" i="4"/>
  <c r="DO784" i="4"/>
  <c r="DN784" i="4"/>
  <c r="DM784" i="4"/>
  <c r="DL784" i="4"/>
  <c r="DK784" i="4"/>
  <c r="DJ784" i="4"/>
  <c r="DI784" i="4"/>
  <c r="DH784" i="4"/>
  <c r="DG784" i="4"/>
  <c r="DF784" i="4"/>
  <c r="O784" i="4"/>
  <c r="DE784" i="4" l="1"/>
  <c r="EZ784" i="4" s="1"/>
  <c r="DE819" i="4"/>
  <c r="EZ819" i="4" s="1"/>
  <c r="DE903" i="4"/>
  <c r="EZ903" i="4" s="1"/>
  <c r="DE799" i="4"/>
  <c r="EZ799" i="4" s="1"/>
  <c r="DE871" i="4"/>
  <c r="EZ871" i="4" s="1"/>
  <c r="DE859" i="4"/>
  <c r="EZ859" i="4" s="1"/>
  <c r="DE855" i="4"/>
  <c r="EZ855" i="4" s="1"/>
  <c r="DE843" i="4"/>
  <c r="EZ843" i="4" s="1"/>
  <c r="DE875" i="4"/>
  <c r="EZ875" i="4" s="1"/>
  <c r="DE795" i="4"/>
  <c r="EZ795" i="4" s="1"/>
  <c r="DE851" i="4"/>
  <c r="EZ851" i="4" s="1"/>
  <c r="DE894" i="4"/>
  <c r="EZ894" i="4" s="1"/>
  <c r="DE1558" i="4"/>
  <c r="BJ1558" i="4" s="1"/>
  <c r="DE815" i="4"/>
  <c r="EZ815" i="4" s="1"/>
  <c r="DE823" i="4"/>
  <c r="EZ823" i="4" s="1"/>
  <c r="DE827" i="4"/>
  <c r="EZ827" i="4" s="1"/>
  <c r="DE879" i="4"/>
  <c r="EZ879" i="4" s="1"/>
  <c r="DE807" i="4"/>
  <c r="EZ807" i="4" s="1"/>
  <c r="DE835" i="4"/>
  <c r="EZ835" i="4" s="1"/>
  <c r="DE863" i="4"/>
  <c r="EZ863" i="4" s="1"/>
  <c r="DE883" i="4"/>
  <c r="EZ883" i="4" s="1"/>
  <c r="DE811" i="4"/>
  <c r="EZ811" i="4" s="1"/>
  <c r="DE839" i="4"/>
  <c r="EZ839" i="4" s="1"/>
  <c r="DE847" i="4"/>
  <c r="EZ847" i="4" s="1"/>
  <c r="DE867" i="4"/>
  <c r="EZ867" i="4" s="1"/>
  <c r="DE1632" i="4"/>
  <c r="DE831" i="4"/>
  <c r="EZ831" i="4" s="1"/>
  <c r="DE803" i="4"/>
  <c r="EZ803" i="4" s="1"/>
  <c r="DE791" i="4"/>
  <c r="EZ791" i="4" s="1"/>
  <c r="DQ781" i="4"/>
  <c r="DP781" i="4"/>
  <c r="DO781" i="4"/>
  <c r="DN781" i="4"/>
  <c r="DM781" i="4"/>
  <c r="DL781" i="4"/>
  <c r="DK781" i="4"/>
  <c r="DJ781" i="4"/>
  <c r="DI781" i="4"/>
  <c r="DH781" i="4"/>
  <c r="DG781" i="4"/>
  <c r="DF781" i="4"/>
  <c r="O781" i="4"/>
  <c r="DQ775" i="4"/>
  <c r="DP775" i="4"/>
  <c r="DO775" i="4"/>
  <c r="DN775" i="4"/>
  <c r="DM775" i="4"/>
  <c r="DL775" i="4"/>
  <c r="DK775" i="4"/>
  <c r="DJ775" i="4"/>
  <c r="DI775" i="4"/>
  <c r="DH775" i="4"/>
  <c r="DG775" i="4"/>
  <c r="DF775" i="4"/>
  <c r="O775" i="4"/>
  <c r="DQ771" i="4"/>
  <c r="DP771" i="4"/>
  <c r="DO771" i="4"/>
  <c r="DN771" i="4"/>
  <c r="DM771" i="4"/>
  <c r="DL771" i="4"/>
  <c r="DK771" i="4"/>
  <c r="DJ771" i="4"/>
  <c r="DI771" i="4"/>
  <c r="DH771" i="4"/>
  <c r="DG771" i="4"/>
  <c r="DF771" i="4"/>
  <c r="O771" i="4"/>
  <c r="DQ767" i="4"/>
  <c r="DP767" i="4"/>
  <c r="DO767" i="4"/>
  <c r="DN767" i="4"/>
  <c r="DM767" i="4"/>
  <c r="DL767" i="4"/>
  <c r="DK767" i="4"/>
  <c r="DJ767" i="4"/>
  <c r="DI767" i="4"/>
  <c r="DH767" i="4"/>
  <c r="DG767" i="4"/>
  <c r="DF767" i="4"/>
  <c r="O767" i="4"/>
  <c r="DQ760" i="4"/>
  <c r="DP760" i="4"/>
  <c r="DO760" i="4"/>
  <c r="DN760" i="4"/>
  <c r="DM760" i="4"/>
  <c r="DL760" i="4"/>
  <c r="DK760" i="4"/>
  <c r="DJ760" i="4"/>
  <c r="DI760" i="4"/>
  <c r="DH760" i="4"/>
  <c r="DG760" i="4"/>
  <c r="DF760" i="4"/>
  <c r="O760" i="4"/>
  <c r="DQ756" i="4"/>
  <c r="DP756" i="4"/>
  <c r="DO756" i="4"/>
  <c r="DN756" i="4"/>
  <c r="DM756" i="4"/>
  <c r="DL756" i="4"/>
  <c r="DK756" i="4"/>
  <c r="DJ756" i="4"/>
  <c r="DI756" i="4"/>
  <c r="DH756" i="4"/>
  <c r="DG756" i="4"/>
  <c r="DF756" i="4"/>
  <c r="O756" i="4"/>
  <c r="EZ752" i="4"/>
  <c r="EZ749" i="4"/>
  <c r="EZ746" i="4"/>
  <c r="DQ753" i="4"/>
  <c r="DP753" i="4"/>
  <c r="DO753" i="4"/>
  <c r="DN753" i="4"/>
  <c r="DM753" i="4"/>
  <c r="DL753" i="4"/>
  <c r="DK753" i="4"/>
  <c r="DJ753" i="4"/>
  <c r="DI753" i="4"/>
  <c r="DH753" i="4"/>
  <c r="DG753" i="4"/>
  <c r="DF753" i="4"/>
  <c r="O753" i="4"/>
  <c r="DQ750" i="4"/>
  <c r="DP750" i="4"/>
  <c r="DO750" i="4"/>
  <c r="DN750" i="4"/>
  <c r="DM750" i="4"/>
  <c r="DL750" i="4"/>
  <c r="DK750" i="4"/>
  <c r="DJ750" i="4"/>
  <c r="DI750" i="4"/>
  <c r="DH750" i="4"/>
  <c r="DG750" i="4"/>
  <c r="DF750" i="4"/>
  <c r="O750" i="4"/>
  <c r="DQ747" i="4"/>
  <c r="DP747" i="4"/>
  <c r="DO747" i="4"/>
  <c r="DN747" i="4"/>
  <c r="DM747" i="4"/>
  <c r="DL747" i="4"/>
  <c r="DK747" i="4"/>
  <c r="DJ747" i="4"/>
  <c r="DI747" i="4"/>
  <c r="DH747" i="4"/>
  <c r="DG747" i="4"/>
  <c r="DF747" i="4"/>
  <c r="O747" i="4"/>
  <c r="DQ744" i="4"/>
  <c r="DP744" i="4"/>
  <c r="DO744" i="4"/>
  <c r="DN744" i="4"/>
  <c r="DM744" i="4"/>
  <c r="DL744" i="4"/>
  <c r="DK744" i="4"/>
  <c r="DJ744" i="4"/>
  <c r="DI744" i="4"/>
  <c r="DH744" i="4"/>
  <c r="DG744" i="4"/>
  <c r="DF744" i="4"/>
  <c r="O744" i="4"/>
  <c r="DQ741" i="4"/>
  <c r="DP741" i="4"/>
  <c r="DO741" i="4"/>
  <c r="DN741" i="4"/>
  <c r="DM741" i="4"/>
  <c r="DL741" i="4"/>
  <c r="DK741" i="4"/>
  <c r="DJ741" i="4"/>
  <c r="DI741" i="4"/>
  <c r="DH741" i="4"/>
  <c r="DG741" i="4"/>
  <c r="DF741" i="4"/>
  <c r="O741" i="4"/>
  <c r="DQ737" i="4"/>
  <c r="DP737" i="4"/>
  <c r="DO737" i="4"/>
  <c r="DN737" i="4"/>
  <c r="DM737" i="4"/>
  <c r="DL737" i="4"/>
  <c r="DK737" i="4"/>
  <c r="DJ737" i="4"/>
  <c r="DI737" i="4"/>
  <c r="DH737" i="4"/>
  <c r="DG737" i="4"/>
  <c r="DF737" i="4"/>
  <c r="O737" i="4"/>
  <c r="DQ733" i="4"/>
  <c r="DP733" i="4"/>
  <c r="DO733" i="4"/>
  <c r="DN733" i="4"/>
  <c r="DM733" i="4"/>
  <c r="DL733" i="4"/>
  <c r="DK733" i="4"/>
  <c r="DJ733" i="4"/>
  <c r="DI733" i="4"/>
  <c r="DH733" i="4"/>
  <c r="DG733" i="4"/>
  <c r="DF733" i="4"/>
  <c r="O733" i="4"/>
  <c r="DQ729" i="4"/>
  <c r="DP729" i="4"/>
  <c r="DO729" i="4"/>
  <c r="DN729" i="4"/>
  <c r="DM729" i="4"/>
  <c r="DL729" i="4"/>
  <c r="DK729" i="4"/>
  <c r="DJ729" i="4"/>
  <c r="DI729" i="4"/>
  <c r="DH729" i="4"/>
  <c r="DG729" i="4"/>
  <c r="DF729" i="4"/>
  <c r="O729" i="4"/>
  <c r="DQ725" i="4"/>
  <c r="DP725" i="4"/>
  <c r="DO725" i="4"/>
  <c r="DN725" i="4"/>
  <c r="DM725" i="4"/>
  <c r="DL725" i="4"/>
  <c r="DK725" i="4"/>
  <c r="DJ725" i="4"/>
  <c r="DI725" i="4"/>
  <c r="DH725" i="4"/>
  <c r="DG725" i="4"/>
  <c r="DF725" i="4"/>
  <c r="O725" i="4"/>
  <c r="DQ722" i="4"/>
  <c r="DP722" i="4"/>
  <c r="DO722" i="4"/>
  <c r="DN722" i="4"/>
  <c r="DM722" i="4"/>
  <c r="DL722" i="4"/>
  <c r="DK722" i="4"/>
  <c r="DJ722" i="4"/>
  <c r="DI722" i="4"/>
  <c r="DH722" i="4"/>
  <c r="DG722" i="4"/>
  <c r="DF722" i="4"/>
  <c r="O722" i="4"/>
  <c r="DQ718" i="4"/>
  <c r="DP718" i="4"/>
  <c r="DO718" i="4"/>
  <c r="DN718" i="4"/>
  <c r="DM718" i="4"/>
  <c r="DL718" i="4"/>
  <c r="DK718" i="4"/>
  <c r="DJ718" i="4"/>
  <c r="DI718" i="4"/>
  <c r="DH718" i="4"/>
  <c r="DG718" i="4"/>
  <c r="DF718" i="4"/>
  <c r="O718" i="4"/>
  <c r="DQ714" i="4"/>
  <c r="DP714" i="4"/>
  <c r="DO714" i="4"/>
  <c r="DN714" i="4"/>
  <c r="DM714" i="4"/>
  <c r="DL714" i="4"/>
  <c r="DK714" i="4"/>
  <c r="DJ714" i="4"/>
  <c r="DI714" i="4"/>
  <c r="DH714" i="4"/>
  <c r="DG714" i="4"/>
  <c r="DF714" i="4"/>
  <c r="O714" i="4"/>
  <c r="DQ710" i="4"/>
  <c r="DP710" i="4"/>
  <c r="DO710" i="4"/>
  <c r="DN710" i="4"/>
  <c r="DM710" i="4"/>
  <c r="DL710" i="4"/>
  <c r="DK710" i="4"/>
  <c r="DJ710" i="4"/>
  <c r="DI710" i="4"/>
  <c r="DH710" i="4"/>
  <c r="DG710" i="4"/>
  <c r="DF710" i="4"/>
  <c r="O710" i="4"/>
  <c r="DQ706" i="4"/>
  <c r="DP706" i="4"/>
  <c r="DO706" i="4"/>
  <c r="DN706" i="4"/>
  <c r="DM706" i="4"/>
  <c r="DL706" i="4"/>
  <c r="DK706" i="4"/>
  <c r="DJ706" i="4"/>
  <c r="DI706" i="4"/>
  <c r="DH706" i="4"/>
  <c r="DG706" i="4"/>
  <c r="DF706" i="4"/>
  <c r="O706" i="4"/>
  <c r="DQ702" i="4"/>
  <c r="DP702" i="4"/>
  <c r="DO702" i="4"/>
  <c r="DN702" i="4"/>
  <c r="DM702" i="4"/>
  <c r="DL702" i="4"/>
  <c r="DK702" i="4"/>
  <c r="DJ702" i="4"/>
  <c r="DI702" i="4"/>
  <c r="DH702" i="4"/>
  <c r="DG702" i="4"/>
  <c r="DF702" i="4"/>
  <c r="O702" i="4"/>
  <c r="DQ698" i="4"/>
  <c r="DP698" i="4"/>
  <c r="DO698" i="4"/>
  <c r="DN698" i="4"/>
  <c r="DM698" i="4"/>
  <c r="DL698" i="4"/>
  <c r="DK698" i="4"/>
  <c r="DJ698" i="4"/>
  <c r="DI698" i="4"/>
  <c r="DH698" i="4"/>
  <c r="DG698" i="4"/>
  <c r="DF698" i="4"/>
  <c r="O698" i="4"/>
  <c r="DQ694" i="4"/>
  <c r="DP694" i="4"/>
  <c r="DO694" i="4"/>
  <c r="DN694" i="4"/>
  <c r="DM694" i="4"/>
  <c r="DL694" i="4"/>
  <c r="DK694" i="4"/>
  <c r="DJ694" i="4"/>
  <c r="DI694" i="4"/>
  <c r="DH694" i="4"/>
  <c r="DG694" i="4"/>
  <c r="DF694" i="4"/>
  <c r="O694" i="4"/>
  <c r="DQ690" i="4"/>
  <c r="DP690" i="4"/>
  <c r="DO690" i="4"/>
  <c r="DN690" i="4"/>
  <c r="DM690" i="4"/>
  <c r="DL690" i="4"/>
  <c r="DK690" i="4"/>
  <c r="DJ690" i="4"/>
  <c r="DI690" i="4"/>
  <c r="DH690" i="4"/>
  <c r="DG690" i="4"/>
  <c r="DF690" i="4"/>
  <c r="O690" i="4"/>
  <c r="DQ686" i="4"/>
  <c r="DP686" i="4"/>
  <c r="DO686" i="4"/>
  <c r="DN686" i="4"/>
  <c r="DM686" i="4"/>
  <c r="DL686" i="4"/>
  <c r="DK686" i="4"/>
  <c r="DJ686" i="4"/>
  <c r="DI686" i="4"/>
  <c r="DH686" i="4"/>
  <c r="DG686" i="4"/>
  <c r="DF686" i="4"/>
  <c r="O686" i="4"/>
  <c r="DQ682" i="4"/>
  <c r="DP682" i="4"/>
  <c r="DO682" i="4"/>
  <c r="DN682" i="4"/>
  <c r="DM682" i="4"/>
  <c r="DL682" i="4"/>
  <c r="DK682" i="4"/>
  <c r="DJ682" i="4"/>
  <c r="DI682" i="4"/>
  <c r="DH682" i="4"/>
  <c r="DG682" i="4"/>
  <c r="DF682" i="4"/>
  <c r="O682" i="4"/>
  <c r="DQ678" i="4"/>
  <c r="DP678" i="4"/>
  <c r="DO678" i="4"/>
  <c r="DN678" i="4"/>
  <c r="DM678" i="4"/>
  <c r="DL678" i="4"/>
  <c r="DK678" i="4"/>
  <c r="DJ678" i="4"/>
  <c r="DI678" i="4"/>
  <c r="DH678" i="4"/>
  <c r="DG678" i="4"/>
  <c r="DF678" i="4"/>
  <c r="O678" i="4"/>
  <c r="DQ674" i="4"/>
  <c r="DP674" i="4"/>
  <c r="DO674" i="4"/>
  <c r="DN674" i="4"/>
  <c r="DM674" i="4"/>
  <c r="DL674" i="4"/>
  <c r="DK674" i="4"/>
  <c r="DJ674" i="4"/>
  <c r="DI674" i="4"/>
  <c r="DH674" i="4"/>
  <c r="DG674" i="4"/>
  <c r="DF674" i="4"/>
  <c r="O674" i="4"/>
  <c r="DQ670" i="4"/>
  <c r="DP670" i="4"/>
  <c r="DO670" i="4"/>
  <c r="DN670" i="4"/>
  <c r="DM670" i="4"/>
  <c r="DL670" i="4"/>
  <c r="DK670" i="4"/>
  <c r="DJ670" i="4"/>
  <c r="DI670" i="4"/>
  <c r="DH670" i="4"/>
  <c r="DG670" i="4"/>
  <c r="DF670" i="4"/>
  <c r="O670" i="4"/>
  <c r="DQ666" i="4"/>
  <c r="DP666" i="4"/>
  <c r="DO666" i="4"/>
  <c r="DN666" i="4"/>
  <c r="DM666" i="4"/>
  <c r="DL666" i="4"/>
  <c r="DK666" i="4"/>
  <c r="DJ666" i="4"/>
  <c r="DI666" i="4"/>
  <c r="DH666" i="4"/>
  <c r="DG666" i="4"/>
  <c r="DF666" i="4"/>
  <c r="O666" i="4"/>
  <c r="DQ662" i="4"/>
  <c r="DP662" i="4"/>
  <c r="DO662" i="4"/>
  <c r="DN662" i="4"/>
  <c r="DM662" i="4"/>
  <c r="DL662" i="4"/>
  <c r="DK662" i="4"/>
  <c r="DJ662" i="4"/>
  <c r="DI662" i="4"/>
  <c r="DH662" i="4"/>
  <c r="DG662" i="4"/>
  <c r="DF662" i="4"/>
  <c r="O662" i="4"/>
  <c r="DQ658" i="4"/>
  <c r="DP658" i="4"/>
  <c r="DO658" i="4"/>
  <c r="DN658" i="4"/>
  <c r="DM658" i="4"/>
  <c r="DL658" i="4"/>
  <c r="DK658" i="4"/>
  <c r="DJ658" i="4"/>
  <c r="DI658" i="4"/>
  <c r="DH658" i="4"/>
  <c r="DG658" i="4"/>
  <c r="DF658" i="4"/>
  <c r="O658" i="4"/>
  <c r="DQ654" i="4"/>
  <c r="DP654" i="4"/>
  <c r="DO654" i="4"/>
  <c r="DN654" i="4"/>
  <c r="DM654" i="4"/>
  <c r="DL654" i="4"/>
  <c r="DK654" i="4"/>
  <c r="DJ654" i="4"/>
  <c r="DI654" i="4"/>
  <c r="DH654" i="4"/>
  <c r="DG654" i="4"/>
  <c r="DF654" i="4"/>
  <c r="O654" i="4"/>
  <c r="DQ650" i="4"/>
  <c r="DP650" i="4"/>
  <c r="DO650" i="4"/>
  <c r="DN650" i="4"/>
  <c r="DM650" i="4"/>
  <c r="DL650" i="4"/>
  <c r="DK650" i="4"/>
  <c r="DJ650" i="4"/>
  <c r="DI650" i="4"/>
  <c r="DH650" i="4"/>
  <c r="DG650" i="4"/>
  <c r="DF650" i="4"/>
  <c r="O650" i="4"/>
  <c r="DQ646" i="4"/>
  <c r="DP646" i="4"/>
  <c r="DO646" i="4"/>
  <c r="DN646" i="4"/>
  <c r="DM646" i="4"/>
  <c r="DL646" i="4"/>
  <c r="DK646" i="4"/>
  <c r="DJ646" i="4"/>
  <c r="DI646" i="4"/>
  <c r="DH646" i="4"/>
  <c r="DG646" i="4"/>
  <c r="DF646" i="4"/>
  <c r="O646" i="4"/>
  <c r="DQ638" i="4"/>
  <c r="DP638" i="4"/>
  <c r="DO638" i="4"/>
  <c r="DN638" i="4"/>
  <c r="DM638" i="4"/>
  <c r="DL638" i="4"/>
  <c r="DK638" i="4"/>
  <c r="DJ638" i="4"/>
  <c r="DI638" i="4"/>
  <c r="DH638" i="4"/>
  <c r="DG638" i="4"/>
  <c r="DF638" i="4"/>
  <c r="O638" i="4"/>
  <c r="DQ642" i="4"/>
  <c r="DP642" i="4"/>
  <c r="DO642" i="4"/>
  <c r="DN642" i="4"/>
  <c r="DM642" i="4"/>
  <c r="DL642" i="4"/>
  <c r="DK642" i="4"/>
  <c r="DJ642" i="4"/>
  <c r="DI642" i="4"/>
  <c r="DH642" i="4"/>
  <c r="DG642" i="4"/>
  <c r="DF642" i="4"/>
  <c r="O642" i="4"/>
  <c r="DQ634" i="4"/>
  <c r="DP634" i="4"/>
  <c r="DO634" i="4"/>
  <c r="DN634" i="4"/>
  <c r="DM634" i="4"/>
  <c r="DL634" i="4"/>
  <c r="DK634" i="4"/>
  <c r="DJ634" i="4"/>
  <c r="DI634" i="4"/>
  <c r="DH634" i="4"/>
  <c r="DG634" i="4"/>
  <c r="DF634" i="4"/>
  <c r="O634" i="4"/>
  <c r="DQ630" i="4"/>
  <c r="DP630" i="4"/>
  <c r="DO630" i="4"/>
  <c r="DN630" i="4"/>
  <c r="DM630" i="4"/>
  <c r="DL630" i="4"/>
  <c r="DK630" i="4"/>
  <c r="DJ630" i="4"/>
  <c r="DI630" i="4"/>
  <c r="DH630" i="4"/>
  <c r="DG630" i="4"/>
  <c r="DF630" i="4"/>
  <c r="O630" i="4"/>
  <c r="DP622" i="4"/>
  <c r="DO622" i="4"/>
  <c r="DN622" i="4"/>
  <c r="DM622" i="4"/>
  <c r="DQ622" i="4"/>
  <c r="DL622" i="4"/>
  <c r="DK622" i="4"/>
  <c r="DJ622" i="4"/>
  <c r="DI622" i="4"/>
  <c r="DH622" i="4"/>
  <c r="DG622" i="4"/>
  <c r="DF622" i="4"/>
  <c r="O622" i="4"/>
  <c r="DQ619" i="4"/>
  <c r="DP619" i="4"/>
  <c r="DO619" i="4"/>
  <c r="DN619" i="4"/>
  <c r="DM619" i="4"/>
  <c r="DL619" i="4"/>
  <c r="DK619" i="4"/>
  <c r="DJ619" i="4"/>
  <c r="DI619" i="4"/>
  <c r="DH619" i="4"/>
  <c r="DG619" i="4"/>
  <c r="DF619" i="4"/>
  <c r="O619" i="4"/>
  <c r="BJ1632" i="4" l="1"/>
  <c r="DE767" i="4"/>
  <c r="EZ767" i="4" s="1"/>
  <c r="DE741" i="4"/>
  <c r="EZ741" i="4" s="1"/>
  <c r="DE630" i="4"/>
  <c r="EZ630" i="4" s="1"/>
  <c r="DE619" i="4"/>
  <c r="EZ619" i="4" s="1"/>
  <c r="DE750" i="4"/>
  <c r="EZ750" i="4" s="1"/>
  <c r="DE638" i="4"/>
  <c r="EZ638" i="4" s="1"/>
  <c r="DE674" i="4"/>
  <c r="EZ674" i="4" s="1"/>
  <c r="DE725" i="4"/>
  <c r="EZ725" i="4" s="1"/>
  <c r="DE753" i="4"/>
  <c r="EZ753" i="4" s="1"/>
  <c r="DE756" i="4"/>
  <c r="EZ756" i="4" s="1"/>
  <c r="DE781" i="4"/>
  <c r="EZ781" i="4" s="1"/>
  <c r="DE744" i="4"/>
  <c r="EZ744" i="4" s="1"/>
  <c r="DE747" i="4"/>
  <c r="EZ747" i="4" s="1"/>
  <c r="DE686" i="4"/>
  <c r="EZ686" i="4" s="1"/>
  <c r="DE775" i="4"/>
  <c r="EZ775" i="4" s="1"/>
  <c r="DE642" i="4"/>
  <c r="EZ642" i="4" s="1"/>
  <c r="DE690" i="4"/>
  <c r="EZ690" i="4" s="1"/>
  <c r="DE710" i="4"/>
  <c r="EZ710" i="4" s="1"/>
  <c r="DE729" i="4"/>
  <c r="EZ729" i="4" s="1"/>
  <c r="DE760" i="4"/>
  <c r="EZ760" i="4" s="1"/>
  <c r="DE714" i="4"/>
  <c r="EZ714" i="4" s="1"/>
  <c r="DE737" i="4"/>
  <c r="EZ737" i="4" s="1"/>
  <c r="EZ1632" i="4"/>
  <c r="DE718" i="4"/>
  <c r="EZ718" i="4" s="1"/>
  <c r="DE771" i="4"/>
  <c r="EZ771" i="4" s="1"/>
  <c r="EZ1558" i="4"/>
  <c r="DE733" i="4"/>
  <c r="EZ733" i="4" s="1"/>
  <c r="DE722" i="4"/>
  <c r="EZ722" i="4" s="1"/>
  <c r="DE706" i="4"/>
  <c r="EZ706" i="4" s="1"/>
  <c r="DE702" i="4"/>
  <c r="EZ702" i="4" s="1"/>
  <c r="DE698" i="4"/>
  <c r="EZ698" i="4" s="1"/>
  <c r="DE694" i="4"/>
  <c r="EZ694" i="4" s="1"/>
  <c r="DE682" i="4"/>
  <c r="EZ682" i="4" s="1"/>
  <c r="DE678" i="4"/>
  <c r="EZ678" i="4" s="1"/>
  <c r="DE670" i="4"/>
  <c r="EZ670" i="4" s="1"/>
  <c r="DE622" i="4"/>
  <c r="EZ622" i="4" s="1"/>
  <c r="DE666" i="4"/>
  <c r="EZ666" i="4" s="1"/>
  <c r="DE662" i="4"/>
  <c r="EZ662" i="4" s="1"/>
  <c r="DE658" i="4"/>
  <c r="EZ658" i="4" s="1"/>
  <c r="DE654" i="4"/>
  <c r="EZ654" i="4" s="1"/>
  <c r="DE650" i="4"/>
  <c r="EZ650" i="4" s="1"/>
  <c r="DE646" i="4"/>
  <c r="EZ646" i="4" s="1"/>
  <c r="DE634" i="4"/>
  <c r="EZ634" i="4" s="1"/>
  <c r="DQ549" i="4"/>
  <c r="DP549" i="4"/>
  <c r="DO549" i="4"/>
  <c r="DN549" i="4"/>
  <c r="DM549" i="4"/>
  <c r="DL549" i="4"/>
  <c r="DK549" i="4"/>
  <c r="DJ549" i="4"/>
  <c r="DI549" i="4"/>
  <c r="DH549" i="4"/>
  <c r="DG549" i="4"/>
  <c r="DF549" i="4"/>
  <c r="O549" i="4"/>
  <c r="DQ544" i="4"/>
  <c r="DP544" i="4"/>
  <c r="DO544" i="4"/>
  <c r="DN544" i="4"/>
  <c r="DM544" i="4"/>
  <c r="DL544" i="4"/>
  <c r="DK544" i="4"/>
  <c r="DJ544" i="4"/>
  <c r="DI544" i="4"/>
  <c r="DH544" i="4"/>
  <c r="DG544" i="4"/>
  <c r="DF544" i="4"/>
  <c r="O544" i="4"/>
  <c r="DQ536" i="4"/>
  <c r="DP536" i="4"/>
  <c r="DO536" i="4"/>
  <c r="DN536" i="4"/>
  <c r="DM536" i="4"/>
  <c r="DL536" i="4"/>
  <c r="DK536" i="4"/>
  <c r="DJ536" i="4"/>
  <c r="DI536" i="4"/>
  <c r="DH536" i="4"/>
  <c r="DG536" i="4"/>
  <c r="DF536" i="4"/>
  <c r="O536" i="4"/>
  <c r="DQ532" i="4"/>
  <c r="DP532" i="4"/>
  <c r="DO532" i="4"/>
  <c r="DN532" i="4"/>
  <c r="DM532" i="4"/>
  <c r="DL532" i="4"/>
  <c r="DK532" i="4"/>
  <c r="DJ532" i="4"/>
  <c r="DI532" i="4"/>
  <c r="DH532" i="4"/>
  <c r="DG532" i="4"/>
  <c r="DF532" i="4"/>
  <c r="O532" i="4"/>
  <c r="DP527" i="4"/>
  <c r="DO527" i="4"/>
  <c r="DN527" i="4"/>
  <c r="DM527" i="4"/>
  <c r="O527" i="4"/>
  <c r="DN522" i="4"/>
  <c r="DO522" i="4"/>
  <c r="DP522" i="4"/>
  <c r="DM522" i="4"/>
  <c r="O522" i="4"/>
  <c r="DE536" i="4" l="1"/>
  <c r="EZ536" i="4" s="1"/>
  <c r="DE532" i="4"/>
  <c r="EZ532" i="4" s="1"/>
  <c r="DE527" i="4"/>
  <c r="EZ527" i="4" s="1"/>
  <c r="DE522" i="4"/>
  <c r="EZ522" i="4" s="1"/>
  <c r="DE549" i="4"/>
  <c r="EZ549" i="4" s="1"/>
  <c r="DE544" i="4"/>
  <c r="EZ544" i="4" s="1"/>
  <c r="DQ1414" i="4"/>
  <c r="DP1414" i="4"/>
  <c r="DO1414" i="4"/>
  <c r="DN1414" i="4"/>
  <c r="DM1414" i="4"/>
  <c r="DL1414" i="4"/>
  <c r="DK1414" i="4"/>
  <c r="DJ1414" i="4"/>
  <c r="DI1414" i="4"/>
  <c r="DH1414" i="4"/>
  <c r="DG1414" i="4"/>
  <c r="DF1414" i="4"/>
  <c r="O1414" i="4"/>
  <c r="DQ1410" i="4"/>
  <c r="DP1410" i="4"/>
  <c r="DO1410" i="4"/>
  <c r="DN1410" i="4"/>
  <c r="DM1410" i="4"/>
  <c r="DL1410" i="4"/>
  <c r="DK1410" i="4"/>
  <c r="DJ1410" i="4"/>
  <c r="DI1410" i="4"/>
  <c r="DH1410" i="4"/>
  <c r="DG1410" i="4"/>
  <c r="DF1410" i="4"/>
  <c r="O1410" i="4"/>
  <c r="DQ1405" i="4"/>
  <c r="DP1405" i="4"/>
  <c r="DO1405" i="4"/>
  <c r="DN1405" i="4"/>
  <c r="DM1405" i="4"/>
  <c r="DL1405" i="4"/>
  <c r="DK1405" i="4"/>
  <c r="DJ1405" i="4"/>
  <c r="DI1405" i="4"/>
  <c r="DH1405" i="4"/>
  <c r="DG1405" i="4"/>
  <c r="DF1405" i="4"/>
  <c r="O1405" i="4"/>
  <c r="DQ1400" i="4"/>
  <c r="DP1400" i="4"/>
  <c r="DO1400" i="4"/>
  <c r="DN1400" i="4"/>
  <c r="DM1400" i="4"/>
  <c r="DL1400" i="4"/>
  <c r="DK1400" i="4"/>
  <c r="DJ1400" i="4"/>
  <c r="DI1400" i="4"/>
  <c r="DH1400" i="4"/>
  <c r="DG1400" i="4"/>
  <c r="DF1400" i="4"/>
  <c r="O1400" i="4"/>
  <c r="DQ1395" i="4"/>
  <c r="DP1395" i="4"/>
  <c r="DO1395" i="4"/>
  <c r="DN1395" i="4"/>
  <c r="DM1395" i="4"/>
  <c r="DL1395" i="4"/>
  <c r="DK1395" i="4"/>
  <c r="DJ1395" i="4"/>
  <c r="DI1395" i="4"/>
  <c r="DH1395" i="4"/>
  <c r="DG1395" i="4"/>
  <c r="DF1395" i="4"/>
  <c r="O1395" i="4"/>
  <c r="DQ1390" i="4"/>
  <c r="DP1390" i="4"/>
  <c r="DO1390" i="4"/>
  <c r="DN1390" i="4"/>
  <c r="DM1390" i="4"/>
  <c r="DL1390" i="4"/>
  <c r="DK1390" i="4"/>
  <c r="DJ1390" i="4"/>
  <c r="DI1390" i="4"/>
  <c r="DH1390" i="4"/>
  <c r="DG1390" i="4"/>
  <c r="DF1390" i="4"/>
  <c r="O1390" i="4"/>
  <c r="DQ1385" i="4"/>
  <c r="DP1385" i="4"/>
  <c r="DO1385" i="4"/>
  <c r="DN1385" i="4"/>
  <c r="DM1385" i="4"/>
  <c r="DL1385" i="4"/>
  <c r="DK1385" i="4"/>
  <c r="DJ1385" i="4"/>
  <c r="DI1385" i="4"/>
  <c r="DH1385" i="4"/>
  <c r="DG1385" i="4"/>
  <c r="DF1385" i="4"/>
  <c r="O1385" i="4"/>
  <c r="DQ1380" i="4"/>
  <c r="DP1380" i="4"/>
  <c r="DO1380" i="4"/>
  <c r="DN1380" i="4"/>
  <c r="DM1380" i="4"/>
  <c r="DL1380" i="4"/>
  <c r="DK1380" i="4"/>
  <c r="DJ1380" i="4"/>
  <c r="DI1380" i="4"/>
  <c r="DH1380" i="4"/>
  <c r="DG1380" i="4"/>
  <c r="DF1380" i="4"/>
  <c r="O1380" i="4"/>
  <c r="DQ1376" i="4"/>
  <c r="DP1376" i="4"/>
  <c r="DO1376" i="4"/>
  <c r="DN1376" i="4"/>
  <c r="DM1376" i="4"/>
  <c r="DL1376" i="4"/>
  <c r="DK1376" i="4"/>
  <c r="DJ1376" i="4"/>
  <c r="DI1376" i="4"/>
  <c r="DH1376" i="4"/>
  <c r="DG1376" i="4"/>
  <c r="DF1376" i="4"/>
  <c r="O1376" i="4"/>
  <c r="DQ1371" i="4"/>
  <c r="DP1371" i="4"/>
  <c r="DO1371" i="4"/>
  <c r="DN1371" i="4"/>
  <c r="DM1371" i="4"/>
  <c r="DL1371" i="4"/>
  <c r="DK1371" i="4"/>
  <c r="DJ1371" i="4"/>
  <c r="DI1371" i="4"/>
  <c r="DH1371" i="4"/>
  <c r="DG1371" i="4"/>
  <c r="DF1371" i="4"/>
  <c r="O1371" i="4"/>
  <c r="DQ1367" i="4"/>
  <c r="DP1367" i="4"/>
  <c r="DO1367" i="4"/>
  <c r="DN1367" i="4"/>
  <c r="DM1367" i="4"/>
  <c r="DL1367" i="4"/>
  <c r="DK1367" i="4"/>
  <c r="DJ1367" i="4"/>
  <c r="DI1367" i="4"/>
  <c r="DH1367" i="4"/>
  <c r="DG1367" i="4"/>
  <c r="DF1367" i="4"/>
  <c r="O1367" i="4"/>
  <c r="DQ1363" i="4"/>
  <c r="DP1363" i="4"/>
  <c r="DO1363" i="4"/>
  <c r="DN1363" i="4"/>
  <c r="DM1363" i="4"/>
  <c r="DL1363" i="4"/>
  <c r="DK1363" i="4"/>
  <c r="DJ1363" i="4"/>
  <c r="DI1363" i="4"/>
  <c r="DH1363" i="4"/>
  <c r="DG1363" i="4"/>
  <c r="DF1363" i="4"/>
  <c r="O1363" i="4"/>
  <c r="DQ1359" i="4"/>
  <c r="DP1359" i="4"/>
  <c r="DO1359" i="4"/>
  <c r="DN1359" i="4"/>
  <c r="DM1359" i="4"/>
  <c r="DL1359" i="4"/>
  <c r="DK1359" i="4"/>
  <c r="DJ1359" i="4"/>
  <c r="DI1359" i="4"/>
  <c r="DH1359" i="4"/>
  <c r="DG1359" i="4"/>
  <c r="DF1359" i="4"/>
  <c r="O1359" i="4"/>
  <c r="DQ1354" i="4"/>
  <c r="DP1354" i="4"/>
  <c r="DO1354" i="4"/>
  <c r="DN1354" i="4"/>
  <c r="DM1354" i="4"/>
  <c r="DL1354" i="4"/>
  <c r="DK1354" i="4"/>
  <c r="DJ1354" i="4"/>
  <c r="DI1354" i="4"/>
  <c r="DH1354" i="4"/>
  <c r="DG1354" i="4"/>
  <c r="DF1354" i="4"/>
  <c r="O1354" i="4"/>
  <c r="DQ1350" i="4"/>
  <c r="DP1350" i="4"/>
  <c r="DO1350" i="4"/>
  <c r="DN1350" i="4"/>
  <c r="DM1350" i="4"/>
  <c r="DL1350" i="4"/>
  <c r="DK1350" i="4"/>
  <c r="DJ1350" i="4"/>
  <c r="DI1350" i="4"/>
  <c r="DH1350" i="4"/>
  <c r="DG1350" i="4"/>
  <c r="DF1350" i="4"/>
  <c r="O1350" i="4"/>
  <c r="DQ1346" i="4"/>
  <c r="DP1346" i="4"/>
  <c r="DO1346" i="4"/>
  <c r="DN1346" i="4"/>
  <c r="DM1346" i="4"/>
  <c r="DL1346" i="4"/>
  <c r="DK1346" i="4"/>
  <c r="DJ1346" i="4"/>
  <c r="DI1346" i="4"/>
  <c r="DH1346" i="4"/>
  <c r="DG1346" i="4"/>
  <c r="DF1346" i="4"/>
  <c r="O1346" i="4"/>
  <c r="DQ1341" i="4"/>
  <c r="DP1341" i="4"/>
  <c r="DO1341" i="4"/>
  <c r="DN1341" i="4"/>
  <c r="DM1341" i="4"/>
  <c r="DL1341" i="4"/>
  <c r="DK1341" i="4"/>
  <c r="DJ1341" i="4"/>
  <c r="DI1341" i="4"/>
  <c r="DH1341" i="4"/>
  <c r="DG1341" i="4"/>
  <c r="DF1341" i="4"/>
  <c r="O1341" i="4"/>
  <c r="DQ1336" i="4"/>
  <c r="DP1336" i="4"/>
  <c r="DO1336" i="4"/>
  <c r="DN1336" i="4"/>
  <c r="DM1336" i="4"/>
  <c r="DL1336" i="4"/>
  <c r="DK1336" i="4"/>
  <c r="DJ1336" i="4"/>
  <c r="DI1336" i="4"/>
  <c r="DH1336" i="4"/>
  <c r="DG1336" i="4"/>
  <c r="DF1336" i="4"/>
  <c r="O1336" i="4"/>
  <c r="DQ1331" i="4"/>
  <c r="DP1331" i="4"/>
  <c r="DO1331" i="4"/>
  <c r="DN1331" i="4"/>
  <c r="DM1331" i="4"/>
  <c r="DL1331" i="4"/>
  <c r="DK1331" i="4"/>
  <c r="DJ1331" i="4"/>
  <c r="DI1331" i="4"/>
  <c r="DH1331" i="4"/>
  <c r="DG1331" i="4"/>
  <c r="DF1331" i="4"/>
  <c r="O1331" i="4"/>
  <c r="DQ1327" i="4"/>
  <c r="DP1327" i="4"/>
  <c r="DO1327" i="4"/>
  <c r="DN1327" i="4"/>
  <c r="DM1327" i="4"/>
  <c r="DL1327" i="4"/>
  <c r="DK1327" i="4"/>
  <c r="DJ1327" i="4"/>
  <c r="DI1327" i="4"/>
  <c r="DH1327" i="4"/>
  <c r="DG1327" i="4"/>
  <c r="DF1327" i="4"/>
  <c r="O1327" i="4"/>
  <c r="EZ1359" i="4" l="1"/>
  <c r="BJ1327" i="4"/>
  <c r="BJ1331" i="4"/>
  <c r="BJ1414" i="4"/>
  <c r="EZ1363" i="4"/>
  <c r="BJ1400" i="4"/>
  <c r="EZ1410" i="4"/>
  <c r="EZ1341" i="4"/>
  <c r="EZ1367" i="4"/>
  <c r="EZ1327" i="4"/>
  <c r="EZ1371" i="4"/>
  <c r="BJ1380" i="4"/>
  <c r="EZ1405" i="4"/>
  <c r="BJ1350" i="4"/>
  <c r="BJ1390" i="4"/>
  <c r="BJ1336" i="4"/>
  <c r="BJ1376" i="4"/>
  <c r="BJ1346" i="4"/>
  <c r="EZ1354" i="4"/>
  <c r="EZ1385" i="4"/>
  <c r="EZ1395" i="4"/>
  <c r="DQ1304" i="4"/>
  <c r="DP1304" i="4"/>
  <c r="DO1304" i="4"/>
  <c r="DN1304" i="4"/>
  <c r="DM1304" i="4"/>
  <c r="DL1304" i="4"/>
  <c r="DK1304" i="4"/>
  <c r="DJ1304" i="4"/>
  <c r="DI1304" i="4"/>
  <c r="DH1304" i="4"/>
  <c r="DG1304" i="4"/>
  <c r="DF1304" i="4"/>
  <c r="O1304" i="4"/>
  <c r="DP188" i="4"/>
  <c r="O188" i="4"/>
  <c r="DO188" i="4"/>
  <c r="DN188" i="4"/>
  <c r="DM188" i="4"/>
  <c r="DL188" i="4"/>
  <c r="DM182" i="4"/>
  <c r="DN182" i="4"/>
  <c r="DO182" i="4"/>
  <c r="DP182" i="4"/>
  <c r="DL182" i="4"/>
  <c r="O182" i="4"/>
  <c r="DQ1306" i="4"/>
  <c r="DP1306" i="4"/>
  <c r="DO1306" i="4"/>
  <c r="DN1306" i="4"/>
  <c r="DM1306" i="4"/>
  <c r="DL1306" i="4"/>
  <c r="DK1306" i="4"/>
  <c r="DJ1306" i="4"/>
  <c r="DI1306" i="4"/>
  <c r="DH1306" i="4"/>
  <c r="O1306" i="4"/>
  <c r="DF1342" i="4" l="1"/>
  <c r="DG1342" i="4"/>
  <c r="DF1411" i="4"/>
  <c r="DG1411" i="4"/>
  <c r="DG1396" i="4"/>
  <c r="DF1396" i="4"/>
  <c r="DG1386" i="4"/>
  <c r="DF1386" i="4"/>
  <c r="DG1377" i="4"/>
  <c r="DF1377" i="4"/>
  <c r="DG1372" i="4"/>
  <c r="DF1372" i="4"/>
  <c r="DG1347" i="4"/>
  <c r="DF1347" i="4"/>
  <c r="DG1332" i="4"/>
  <c r="DF1332" i="4"/>
  <c r="DG1328" i="4"/>
  <c r="DF1328" i="4"/>
  <c r="BJ1410" i="4"/>
  <c r="BJ1359" i="4"/>
  <c r="EZ1336" i="4"/>
  <c r="BJ1405" i="4"/>
  <c r="BJ1371" i="4"/>
  <c r="EZ1331" i="4"/>
  <c r="EZ1346" i="4"/>
  <c r="EZ1400" i="4"/>
  <c r="BJ1363" i="4"/>
  <c r="EZ1380" i="4"/>
  <c r="BJ1395" i="4"/>
  <c r="BJ1367" i="4"/>
  <c r="BJ1354" i="4"/>
  <c r="EZ1376" i="4"/>
  <c r="BJ1341" i="4"/>
  <c r="EZ1414" i="4"/>
  <c r="EZ1390" i="4"/>
  <c r="BJ1385" i="4"/>
  <c r="EZ1350" i="4"/>
  <c r="DE1304" i="4"/>
  <c r="EZ1304" i="4" s="1"/>
  <c r="DE1306" i="4"/>
  <c r="EZ1306" i="4" s="1"/>
  <c r="DE188" i="4"/>
  <c r="EZ188" i="4" s="1"/>
  <c r="DE182" i="4"/>
  <c r="DQ1301" i="4"/>
  <c r="DP1301" i="4"/>
  <c r="DO1301" i="4"/>
  <c r="DN1301" i="4"/>
  <c r="DM1301" i="4"/>
  <c r="DL1301" i="4"/>
  <c r="DK1301" i="4"/>
  <c r="DJ1301" i="4"/>
  <c r="DI1301" i="4"/>
  <c r="DH1301" i="4"/>
  <c r="O1301" i="4"/>
  <c r="DQ1298" i="4"/>
  <c r="DP1298" i="4"/>
  <c r="DO1298" i="4"/>
  <c r="DN1298" i="4"/>
  <c r="DM1298" i="4"/>
  <c r="DL1298" i="4"/>
  <c r="DK1298" i="4"/>
  <c r="DJ1298" i="4"/>
  <c r="DI1298" i="4"/>
  <c r="DH1298" i="4"/>
  <c r="O1298" i="4"/>
  <c r="DQ1293" i="4"/>
  <c r="DP1293" i="4"/>
  <c r="DO1293" i="4"/>
  <c r="DN1293" i="4"/>
  <c r="DM1293" i="4"/>
  <c r="DL1293" i="4"/>
  <c r="DK1293" i="4"/>
  <c r="DJ1293" i="4"/>
  <c r="DI1293" i="4"/>
  <c r="DH1293" i="4"/>
  <c r="DG1293" i="4"/>
  <c r="DF1293" i="4"/>
  <c r="O1293" i="4"/>
  <c r="DG1406" i="4" l="1"/>
  <c r="DF1406" i="4"/>
  <c r="DG1401" i="4"/>
  <c r="DF1401" i="4"/>
  <c r="DG1391" i="4"/>
  <c r="DF1391" i="4"/>
  <c r="DG1381" i="4"/>
  <c r="DF1381" i="4"/>
  <c r="DG1368" i="4"/>
  <c r="DF1368" i="4"/>
  <c r="DF1364" i="4"/>
  <c r="DG1364" i="4"/>
  <c r="DF1360" i="4"/>
  <c r="DG1360" i="4"/>
  <c r="DG1355" i="4"/>
  <c r="DF1355" i="4"/>
  <c r="DG1351" i="4"/>
  <c r="DF1351" i="4"/>
  <c r="DG1337" i="4"/>
  <c r="DF1337" i="4"/>
  <c r="BJ1306" i="4"/>
  <c r="BJ1304" i="4"/>
  <c r="BJ188" i="4"/>
  <c r="DE1293" i="4"/>
  <c r="EZ1293" i="4" s="1"/>
  <c r="DE1301" i="4"/>
  <c r="EZ1301" i="4" s="1"/>
  <c r="EZ182" i="4"/>
  <c r="BJ182" i="4"/>
  <c r="DE1298" i="4"/>
  <c r="EZ1298" i="4" s="1"/>
  <c r="BJ1298" i="4" l="1"/>
  <c r="BJ1293" i="4"/>
  <c r="BJ1301" i="4"/>
  <c r="DQ1290" i="4"/>
  <c r="DP1290" i="4"/>
  <c r="DO1290" i="4"/>
  <c r="DN1290" i="4"/>
  <c r="DM1290" i="4"/>
  <c r="DL1290" i="4"/>
  <c r="DK1290" i="4"/>
  <c r="DJ1290" i="4"/>
  <c r="DI1290" i="4"/>
  <c r="DH1290" i="4"/>
  <c r="O1290" i="4"/>
  <c r="DQ1285" i="4"/>
  <c r="DP1285" i="4"/>
  <c r="DO1285" i="4"/>
  <c r="DN1285" i="4"/>
  <c r="DM1285" i="4"/>
  <c r="DL1285" i="4"/>
  <c r="DK1285" i="4"/>
  <c r="DJ1285" i="4"/>
  <c r="DI1285" i="4"/>
  <c r="DH1285" i="4"/>
  <c r="DG1285" i="4"/>
  <c r="DF1285" i="4"/>
  <c r="O1285" i="4"/>
  <c r="DE1290" i="4" l="1"/>
  <c r="EZ1290" i="4" s="1"/>
  <c r="DE1285" i="4"/>
  <c r="EZ1285" i="4" s="1"/>
  <c r="DQ1280" i="4"/>
  <c r="DP1280" i="4"/>
  <c r="DO1280" i="4"/>
  <c r="DN1280" i="4"/>
  <c r="DM1280" i="4"/>
  <c r="DL1280" i="4"/>
  <c r="DK1280" i="4"/>
  <c r="DJ1280" i="4"/>
  <c r="DI1280" i="4"/>
  <c r="DH1280" i="4"/>
  <c r="DG1280" i="4"/>
  <c r="DF1280" i="4"/>
  <c r="O1280" i="4"/>
  <c r="DS1748" i="4"/>
  <c r="DT1748" i="4"/>
  <c r="DG1748" i="4"/>
  <c r="DH1748" i="4"/>
  <c r="DI1748" i="4"/>
  <c r="DJ1748" i="4"/>
  <c r="DK1748" i="4"/>
  <c r="DL1748" i="4"/>
  <c r="DM1748" i="4"/>
  <c r="DN1748" i="4"/>
  <c r="DO1748" i="4"/>
  <c r="DP1748" i="4"/>
  <c r="DQ1748" i="4"/>
  <c r="DR1748" i="4"/>
  <c r="DF1748" i="4"/>
  <c r="O1748" i="4"/>
  <c r="BJ1290" i="4" l="1"/>
  <c r="DE1748" i="4"/>
  <c r="EZ1748" i="4" s="1"/>
  <c r="BJ1285" i="4"/>
  <c r="DE1280" i="4"/>
  <c r="EZ1280" i="4" s="1"/>
  <c r="BJ1748" i="4" l="1"/>
  <c r="BJ1280" i="4"/>
  <c r="ET1743" i="4"/>
  <c r="ES1743" i="4"/>
  <c r="ER1743" i="4"/>
  <c r="EQ1743" i="4"/>
  <c r="EP1743" i="4"/>
  <c r="EO1743" i="4"/>
  <c r="EN1743" i="4"/>
  <c r="EM1743" i="4"/>
  <c r="EL1743" i="4"/>
  <c r="EK1743" i="4"/>
  <c r="EJ1743" i="4"/>
  <c r="EI1743" i="4"/>
  <c r="EH1743" i="4"/>
  <c r="EG1743" i="4"/>
  <c r="EF1743" i="4"/>
  <c r="EE1743" i="4"/>
  <c r="ED1743" i="4"/>
  <c r="EC1743" i="4"/>
  <c r="EB1743" i="4"/>
  <c r="EA1743" i="4"/>
  <c r="DZ1743" i="4"/>
  <c r="DY1743" i="4"/>
  <c r="DX1743" i="4"/>
  <c r="DW1743" i="4"/>
  <c r="DV1743" i="4"/>
  <c r="DU1743" i="4"/>
  <c r="DT1743" i="4"/>
  <c r="DS1743" i="4"/>
  <c r="DR1743" i="4"/>
  <c r="DQ1743" i="4"/>
  <c r="DP1743" i="4"/>
  <c r="DO1743" i="4"/>
  <c r="DN1743" i="4"/>
  <c r="DM1743" i="4"/>
  <c r="O1743" i="4"/>
  <c r="DN1648" i="4"/>
  <c r="BJ1743" i="4" l="1"/>
  <c r="EY1733" i="4"/>
  <c r="EX1733" i="4"/>
  <c r="EW1733" i="4"/>
  <c r="EV1733" i="4"/>
  <c r="EU1733" i="4"/>
  <c r="ET1733" i="4"/>
  <c r="ES1733" i="4"/>
  <c r="ER1733" i="4"/>
  <c r="EQ1733" i="4"/>
  <c r="EP1733" i="4"/>
  <c r="EO1733" i="4"/>
  <c r="EN1733" i="4"/>
  <c r="EM1733" i="4"/>
  <c r="EL1733" i="4"/>
  <c r="EK1733" i="4"/>
  <c r="EJ1733" i="4"/>
  <c r="EI1733" i="4"/>
  <c r="EH1733" i="4"/>
  <c r="EG1733" i="4"/>
  <c r="EF1733" i="4"/>
  <c r="EE1733" i="4"/>
  <c r="ED1733" i="4"/>
  <c r="EC1733" i="4"/>
  <c r="EB1733" i="4"/>
  <c r="EA1733" i="4"/>
  <c r="DZ1733" i="4"/>
  <c r="DY1733" i="4"/>
  <c r="DX1733" i="4"/>
  <c r="DW1733" i="4"/>
  <c r="DV1733" i="4"/>
  <c r="DU1733" i="4"/>
  <c r="DT1733" i="4"/>
  <c r="DS1733" i="4"/>
  <c r="DR1733" i="4"/>
  <c r="DQ1733" i="4"/>
  <c r="DP1733" i="4"/>
  <c r="DO1733" i="4"/>
  <c r="DM1733" i="4"/>
  <c r="DL1733" i="4"/>
  <c r="EH1648" i="4"/>
  <c r="EG1648" i="4"/>
  <c r="EF1648" i="4"/>
  <c r="EE1648" i="4"/>
  <c r="ED1648" i="4"/>
  <c r="EC1648" i="4"/>
  <c r="EB1648" i="4"/>
  <c r="EA1648" i="4"/>
  <c r="DZ1648" i="4"/>
  <c r="DY1648" i="4"/>
  <c r="DX1648" i="4"/>
  <c r="DW1648" i="4"/>
  <c r="DV1648" i="4"/>
  <c r="DU1648" i="4"/>
  <c r="DT1648" i="4"/>
  <c r="DS1648" i="4"/>
  <c r="DR1648" i="4"/>
  <c r="DQ1648" i="4"/>
  <c r="DP1648" i="4"/>
  <c r="DO1648" i="4"/>
  <c r="DI1648" i="4"/>
  <c r="O1648" i="4"/>
  <c r="DP1599" i="4"/>
  <c r="DQ1599" i="4"/>
  <c r="DR1599" i="4"/>
  <c r="DS1599" i="4"/>
  <c r="DT1599" i="4"/>
  <c r="DU1599" i="4"/>
  <c r="DV1599" i="4"/>
  <c r="DW1599" i="4"/>
  <c r="DO1599" i="4"/>
  <c r="DN1599" i="4"/>
  <c r="BJ1599" i="4"/>
  <c r="DO1597" i="4"/>
  <c r="DP1597" i="4"/>
  <c r="DQ1597" i="4"/>
  <c r="DR1597" i="4"/>
  <c r="DS1597" i="4"/>
  <c r="DT1597" i="4"/>
  <c r="DN1597" i="4"/>
  <c r="DQ2221" i="4"/>
  <c r="DP2221" i="4"/>
  <c r="DO2221" i="4"/>
  <c r="DN2221" i="4"/>
  <c r="DM2221" i="4"/>
  <c r="O2221" i="4"/>
  <c r="EZ1743" i="4" l="1"/>
  <c r="DG1306" i="4"/>
  <c r="DF1306" i="4"/>
  <c r="DE1597" i="4"/>
  <c r="BJ1597" i="4" s="1"/>
  <c r="EZ1648" i="4" l="1"/>
  <c r="DG1290" i="4"/>
  <c r="DF1290" i="4"/>
  <c r="BJ1648" i="4"/>
  <c r="BJ2221" i="4"/>
  <c r="EZ2221" i="4"/>
  <c r="DG1301" i="4" l="1"/>
  <c r="DF1301" i="4"/>
  <c r="DL109" i="4"/>
  <c r="DM109" i="4"/>
  <c r="DN109" i="4"/>
  <c r="DO109" i="4"/>
  <c r="DP109" i="4"/>
  <c r="DQ109" i="4"/>
  <c r="DK109" i="4"/>
  <c r="O109" i="4"/>
  <c r="DE109" i="4" l="1"/>
  <c r="DO1940" i="4"/>
  <c r="BJ109" i="4" l="1"/>
  <c r="DE2343" i="4"/>
  <c r="BY2343" i="4"/>
  <c r="O2343" i="4"/>
  <c r="BX2343" i="4"/>
  <c r="BW2343" i="4"/>
  <c r="BV2343" i="4"/>
  <c r="BU2343" i="4"/>
  <c r="BT2343" i="4"/>
  <c r="O2339" i="4"/>
  <c r="BU2339" i="4"/>
  <c r="BV2339" i="4"/>
  <c r="BW2339" i="4"/>
  <c r="BX2339" i="4"/>
  <c r="BY2339" i="4"/>
  <c r="BT2339" i="4"/>
  <c r="EZ2339" i="4"/>
  <c r="BJ2343" i="4" l="1"/>
  <c r="EZ2343" i="4"/>
  <c r="BJ2339" i="4"/>
  <c r="DN1940" i="4"/>
  <c r="BU1940" i="4"/>
  <c r="DP1940" i="4" s="1"/>
  <c r="EZ1940" i="4" l="1"/>
  <c r="BJ1940" i="4"/>
  <c r="X1711" i="4" l="1"/>
  <c r="Y1711" i="4"/>
  <c r="U1711" i="4"/>
  <c r="BR1711" i="4"/>
  <c r="W1711" i="4" s="1"/>
  <c r="BQ1711" i="4"/>
  <c r="V1711" i="4" s="1"/>
  <c r="DO1683" i="4"/>
  <c r="DN1683" i="4"/>
  <c r="DM1683" i="4"/>
  <c r="DL1683" i="4"/>
  <c r="O1683" i="4"/>
  <c r="O1711" i="4" l="1"/>
  <c r="EZ1711" i="4"/>
  <c r="DE1683" i="4"/>
  <c r="EZ1683" i="4" s="1"/>
  <c r="DP1552" i="4"/>
  <c r="DO1552" i="4"/>
  <c r="DN1552" i="4"/>
  <c r="DM1552" i="4"/>
  <c r="O1552" i="4"/>
  <c r="DP1548" i="4"/>
  <c r="DO1548" i="4"/>
  <c r="DN1548" i="4"/>
  <c r="DM1548" i="4"/>
  <c r="O1548" i="4"/>
  <c r="DP1544" i="4"/>
  <c r="DO1544" i="4"/>
  <c r="DN1544" i="4"/>
  <c r="DM1544" i="4"/>
  <c r="O1544" i="4"/>
  <c r="DP1540" i="4"/>
  <c r="DO1540" i="4"/>
  <c r="DN1540" i="4"/>
  <c r="DM1540" i="4"/>
  <c r="O1540" i="4"/>
  <c r="DP1536" i="4"/>
  <c r="DO1536" i="4"/>
  <c r="DN1536" i="4"/>
  <c r="DM1536" i="4"/>
  <c r="O1536" i="4"/>
  <c r="BJ1711" i="4" l="1"/>
  <c r="BJ1683" i="4"/>
  <c r="DE1540" i="4"/>
  <c r="EZ1540" i="4" s="1"/>
  <c r="DE1544" i="4"/>
  <c r="BJ1544" i="4" s="1"/>
  <c r="DE1552" i="4"/>
  <c r="BJ1552" i="4" s="1"/>
  <c r="DE1548" i="4"/>
  <c r="EZ1548" i="4" s="1"/>
  <c r="DE1536" i="4"/>
  <c r="BJ1536" i="4" s="1"/>
  <c r="O1532" i="4"/>
  <c r="DN1532" i="4"/>
  <c r="DM1532" i="4"/>
  <c r="DP1532" i="4"/>
  <c r="DO1532" i="4"/>
  <c r="BJ1540" i="4" l="1"/>
  <c r="BJ1548" i="4"/>
  <c r="DE1532" i="4"/>
  <c r="BJ1532" i="4" s="1"/>
  <c r="EZ1536" i="4"/>
  <c r="EZ1552" i="4"/>
  <c r="EZ1544" i="4"/>
  <c r="DP1529" i="4"/>
  <c r="DO1529" i="4"/>
  <c r="DN1529" i="4"/>
  <c r="DM1529" i="4"/>
  <c r="O1529" i="4"/>
  <c r="EZ1532" i="4" l="1"/>
  <c r="DE1529" i="4"/>
  <c r="EZ1529" i="4" s="1"/>
  <c r="DP1525" i="4"/>
  <c r="DO1525" i="4"/>
  <c r="DN1525" i="4"/>
  <c r="DM1525" i="4"/>
  <c r="O1525" i="4"/>
  <c r="DE1525" i="4" l="1"/>
  <c r="EZ1525" i="4" s="1"/>
  <c r="BJ1529" i="4"/>
  <c r="BJ1525" i="4" l="1"/>
  <c r="DJ1587" i="4" l="1"/>
  <c r="DK1587" i="4"/>
  <c r="DL1587" i="4"/>
  <c r="DM1587" i="4"/>
  <c r="DN1587" i="4"/>
  <c r="DO1587" i="4"/>
  <c r="DP1587" i="4"/>
  <c r="DQ1587" i="4"/>
  <c r="O1587" i="4"/>
  <c r="EZ1587" i="4" l="1"/>
  <c r="BJ1587" i="4"/>
  <c r="DQ2317" i="4" l="1"/>
  <c r="DP2317" i="4"/>
  <c r="DO2317" i="4"/>
  <c r="DN2317" i="4"/>
  <c r="DM2317" i="4"/>
  <c r="O2317" i="4"/>
  <c r="DQ2312" i="4"/>
  <c r="DP2312" i="4"/>
  <c r="DO2312" i="4"/>
  <c r="DN2312" i="4"/>
  <c r="DM2312" i="4"/>
  <c r="O2312" i="4"/>
  <c r="DQ2307" i="4"/>
  <c r="DP2307" i="4"/>
  <c r="DO2307" i="4"/>
  <c r="DN2307" i="4"/>
  <c r="DM2307" i="4"/>
  <c r="O2307" i="4"/>
  <c r="DQ2302" i="4"/>
  <c r="DP2302" i="4"/>
  <c r="DO2302" i="4"/>
  <c r="DN2302" i="4"/>
  <c r="DM2302" i="4"/>
  <c r="O2302" i="4"/>
  <c r="DQ2297" i="4"/>
  <c r="DP2297" i="4"/>
  <c r="DO2297" i="4"/>
  <c r="DN2297" i="4"/>
  <c r="DM2297" i="4"/>
  <c r="O2297" i="4"/>
  <c r="DQ2292" i="4"/>
  <c r="DP2292" i="4"/>
  <c r="DO2292" i="4"/>
  <c r="DN2292" i="4"/>
  <c r="DM2292" i="4"/>
  <c r="O2292" i="4"/>
  <c r="DQ2287" i="4"/>
  <c r="DP2287" i="4"/>
  <c r="DO2287" i="4"/>
  <c r="DN2287" i="4"/>
  <c r="DM2287" i="4"/>
  <c r="O2287" i="4"/>
  <c r="DQ2282" i="4"/>
  <c r="DP2282" i="4"/>
  <c r="DO2282" i="4"/>
  <c r="DN2282" i="4"/>
  <c r="DM2282" i="4"/>
  <c r="O2282" i="4"/>
  <c r="DQ2276" i="4"/>
  <c r="DP2276" i="4"/>
  <c r="DO2276" i="4"/>
  <c r="DN2276" i="4"/>
  <c r="DM2276" i="4"/>
  <c r="O2276" i="4"/>
  <c r="DQ2271" i="4"/>
  <c r="DP2271" i="4"/>
  <c r="DO2271" i="4"/>
  <c r="DN2271" i="4"/>
  <c r="DM2271" i="4"/>
  <c r="O2271" i="4"/>
  <c r="DQ2266" i="4"/>
  <c r="DP2266" i="4"/>
  <c r="DO2266" i="4"/>
  <c r="DN2266" i="4"/>
  <c r="DM2266" i="4"/>
  <c r="O2266" i="4"/>
  <c r="DQ2261" i="4"/>
  <c r="DP2261" i="4"/>
  <c r="DO2261" i="4"/>
  <c r="DN2261" i="4"/>
  <c r="DM2261" i="4"/>
  <c r="O2261" i="4"/>
  <c r="DQ2256" i="4"/>
  <c r="DP2256" i="4"/>
  <c r="DO2256" i="4"/>
  <c r="DN2256" i="4"/>
  <c r="DM2256" i="4"/>
  <c r="O2256" i="4"/>
  <c r="DQ2251" i="4"/>
  <c r="DP2251" i="4"/>
  <c r="DO2251" i="4"/>
  <c r="DN2251" i="4"/>
  <c r="DM2251" i="4"/>
  <c r="O2251" i="4"/>
  <c r="DQ2246" i="4"/>
  <c r="DP2246" i="4"/>
  <c r="DO2246" i="4"/>
  <c r="DN2246" i="4"/>
  <c r="DM2246" i="4"/>
  <c r="O2246" i="4"/>
  <c r="DQ2241" i="4"/>
  <c r="DP2241" i="4"/>
  <c r="DO2241" i="4"/>
  <c r="DN2241" i="4"/>
  <c r="DM2241" i="4"/>
  <c r="O2241" i="4"/>
  <c r="DQ2236" i="4"/>
  <c r="DP2236" i="4"/>
  <c r="DO2236" i="4"/>
  <c r="DN2236" i="4"/>
  <c r="DM2236" i="4"/>
  <c r="O2236" i="4"/>
  <c r="DQ2231" i="4"/>
  <c r="DP2231" i="4"/>
  <c r="DO2231" i="4"/>
  <c r="DN2231" i="4"/>
  <c r="DM2231" i="4"/>
  <c r="O2231" i="4"/>
  <c r="DQ2226" i="4"/>
  <c r="DP2226" i="4"/>
  <c r="DO2226" i="4"/>
  <c r="DN2226" i="4"/>
  <c r="DM2226" i="4"/>
  <c r="O2226" i="4"/>
  <c r="DQ2220" i="4"/>
  <c r="DP2220" i="4"/>
  <c r="DO2220" i="4"/>
  <c r="DN2220" i="4"/>
  <c r="DM2220" i="4"/>
  <c r="O2220" i="4"/>
  <c r="DQ2214" i="4"/>
  <c r="DP2214" i="4"/>
  <c r="DO2214" i="4"/>
  <c r="DN2214" i="4"/>
  <c r="DM2214" i="4"/>
  <c r="O2214" i="4"/>
  <c r="DQ2209" i="4"/>
  <c r="DP2209" i="4"/>
  <c r="DO2209" i="4"/>
  <c r="DN2209" i="4"/>
  <c r="DM2209" i="4"/>
  <c r="O2209" i="4"/>
  <c r="DQ2204" i="4"/>
  <c r="DP2204" i="4"/>
  <c r="DO2204" i="4"/>
  <c r="DN2204" i="4"/>
  <c r="DM2204" i="4"/>
  <c r="O2204" i="4"/>
  <c r="DQ2199" i="4"/>
  <c r="DP2199" i="4"/>
  <c r="DO2199" i="4"/>
  <c r="DN2199" i="4"/>
  <c r="DM2199" i="4"/>
  <c r="O2199" i="4"/>
  <c r="DQ2194" i="4"/>
  <c r="DP2194" i="4"/>
  <c r="DO2194" i="4"/>
  <c r="DN2194" i="4"/>
  <c r="DM2194" i="4"/>
  <c r="O2194" i="4"/>
  <c r="DQ2189" i="4"/>
  <c r="DP2189" i="4"/>
  <c r="DO2189" i="4"/>
  <c r="DN2189" i="4"/>
  <c r="DM2189" i="4"/>
  <c r="O2189" i="4"/>
  <c r="DQ2184" i="4"/>
  <c r="DP2184" i="4"/>
  <c r="DO2184" i="4"/>
  <c r="DN2184" i="4"/>
  <c r="DM2184" i="4"/>
  <c r="O2184" i="4"/>
  <c r="DQ2179" i="4"/>
  <c r="DP2179" i="4"/>
  <c r="DO2179" i="4"/>
  <c r="DN2179" i="4"/>
  <c r="DM2179" i="4"/>
  <c r="O2179" i="4"/>
  <c r="DQ2174" i="4"/>
  <c r="DP2174" i="4"/>
  <c r="DO2174" i="4"/>
  <c r="DN2174" i="4"/>
  <c r="DM2174" i="4"/>
  <c r="O2174" i="4"/>
  <c r="DP2166" i="4"/>
  <c r="DO2166" i="4"/>
  <c r="DN2166" i="4"/>
  <c r="DM2166" i="4"/>
  <c r="DL2166" i="4"/>
  <c r="O2166" i="4"/>
  <c r="DP2162" i="4"/>
  <c r="DO2162" i="4"/>
  <c r="DN2162" i="4"/>
  <c r="DM2162" i="4"/>
  <c r="DL2162" i="4"/>
  <c r="O2162" i="4"/>
  <c r="DP2158" i="4"/>
  <c r="DO2158" i="4"/>
  <c r="DN2158" i="4"/>
  <c r="DM2158" i="4"/>
  <c r="DL2158" i="4"/>
  <c r="O2158" i="4"/>
  <c r="DP2154" i="4"/>
  <c r="DO2154" i="4"/>
  <c r="DN2154" i="4"/>
  <c r="DM2154" i="4"/>
  <c r="DL2154" i="4"/>
  <c r="O2154" i="4"/>
  <c r="DP2150" i="4"/>
  <c r="DO2150" i="4"/>
  <c r="DN2150" i="4"/>
  <c r="DM2150" i="4"/>
  <c r="DL2150" i="4"/>
  <c r="O2150" i="4"/>
  <c r="DP2146" i="4"/>
  <c r="DO2146" i="4"/>
  <c r="DN2146" i="4"/>
  <c r="DM2146" i="4"/>
  <c r="DL2146" i="4"/>
  <c r="O2146" i="4"/>
  <c r="DP2142" i="4"/>
  <c r="DO2142" i="4"/>
  <c r="DN2142" i="4"/>
  <c r="DM2142" i="4"/>
  <c r="DL2142" i="4"/>
  <c r="O2142" i="4"/>
  <c r="DP2138" i="4"/>
  <c r="DO2138" i="4"/>
  <c r="DN2138" i="4"/>
  <c r="DM2138" i="4"/>
  <c r="DL2138" i="4"/>
  <c r="O2138" i="4"/>
  <c r="DP2134" i="4"/>
  <c r="DO2134" i="4"/>
  <c r="DN2134" i="4"/>
  <c r="DM2134" i="4"/>
  <c r="DL2134" i="4"/>
  <c r="O2134" i="4"/>
  <c r="DP2130" i="4"/>
  <c r="DO2130" i="4"/>
  <c r="DN2130" i="4"/>
  <c r="DM2130" i="4"/>
  <c r="DL2130" i="4"/>
  <c r="O2130" i="4"/>
  <c r="DP2126" i="4"/>
  <c r="DO2126" i="4"/>
  <c r="DN2126" i="4"/>
  <c r="DM2126" i="4"/>
  <c r="DL2126" i="4"/>
  <c r="O2126" i="4"/>
  <c r="DP2122" i="4"/>
  <c r="DO2122" i="4"/>
  <c r="DN2122" i="4"/>
  <c r="DM2122" i="4"/>
  <c r="DL2122" i="4"/>
  <c r="O2122" i="4"/>
  <c r="DP2118" i="4"/>
  <c r="DO2118" i="4"/>
  <c r="DN2118" i="4"/>
  <c r="DM2118" i="4"/>
  <c r="DL2118" i="4"/>
  <c r="O2118" i="4"/>
  <c r="DP2114" i="4"/>
  <c r="DO2114" i="4"/>
  <c r="DN2114" i="4"/>
  <c r="DM2114" i="4"/>
  <c r="DL2114" i="4"/>
  <c r="O2114" i="4"/>
  <c r="DP2110" i="4"/>
  <c r="DO2110" i="4"/>
  <c r="DN2110" i="4"/>
  <c r="DM2110" i="4"/>
  <c r="DL2110" i="4"/>
  <c r="O2110" i="4"/>
  <c r="DP2106" i="4"/>
  <c r="DO2106" i="4"/>
  <c r="DN2106" i="4"/>
  <c r="DM2106" i="4"/>
  <c r="DL2106" i="4"/>
  <c r="O2106" i="4"/>
  <c r="DP2102" i="4"/>
  <c r="DO2102" i="4"/>
  <c r="DN2102" i="4"/>
  <c r="DM2102" i="4"/>
  <c r="DL2102" i="4"/>
  <c r="O2102" i="4"/>
  <c r="DP2098" i="4"/>
  <c r="DO2098" i="4"/>
  <c r="DN2098" i="4"/>
  <c r="DM2098" i="4"/>
  <c r="DL2098" i="4"/>
  <c r="O2098" i="4"/>
  <c r="DP2094" i="4"/>
  <c r="DO2094" i="4"/>
  <c r="DN2094" i="4"/>
  <c r="DM2094" i="4"/>
  <c r="DL2094" i="4"/>
  <c r="O2094" i="4"/>
  <c r="DP2090" i="4"/>
  <c r="DO2090" i="4"/>
  <c r="DN2090" i="4"/>
  <c r="DM2090" i="4"/>
  <c r="DL2090" i="4"/>
  <c r="O2090" i="4"/>
  <c r="DP2086" i="4"/>
  <c r="DO2086" i="4"/>
  <c r="DN2086" i="4"/>
  <c r="DM2086" i="4"/>
  <c r="DL2086" i="4"/>
  <c r="O2086" i="4"/>
  <c r="DP2082" i="4"/>
  <c r="DO2082" i="4"/>
  <c r="DN2082" i="4"/>
  <c r="DM2082" i="4"/>
  <c r="DL2082" i="4"/>
  <c r="O2082" i="4"/>
  <c r="DP2078" i="4"/>
  <c r="DO2078" i="4"/>
  <c r="DN2078" i="4"/>
  <c r="DM2078" i="4"/>
  <c r="DL2078" i="4"/>
  <c r="O2078" i="4"/>
  <c r="DP2074" i="4"/>
  <c r="DO2074" i="4"/>
  <c r="DN2074" i="4"/>
  <c r="DM2074" i="4"/>
  <c r="DL2074" i="4"/>
  <c r="O2074" i="4"/>
  <c r="DP2070" i="4"/>
  <c r="DO2070" i="4"/>
  <c r="DN2070" i="4"/>
  <c r="DM2070" i="4"/>
  <c r="DL2070" i="4"/>
  <c r="O2070" i="4"/>
  <c r="DP2066" i="4"/>
  <c r="DO2066" i="4"/>
  <c r="DN2066" i="4"/>
  <c r="DM2066" i="4"/>
  <c r="DL2066" i="4"/>
  <c r="O2066" i="4"/>
  <c r="DP2062" i="4"/>
  <c r="DO2062" i="4"/>
  <c r="DN2062" i="4"/>
  <c r="DM2062" i="4"/>
  <c r="DL2062" i="4"/>
  <c r="O2062" i="4"/>
  <c r="DP2058" i="4"/>
  <c r="DO2058" i="4"/>
  <c r="DN2058" i="4"/>
  <c r="DM2058" i="4"/>
  <c r="DL2058" i="4"/>
  <c r="O2058" i="4"/>
  <c r="DP2054" i="4"/>
  <c r="DO2054" i="4"/>
  <c r="DN2054" i="4"/>
  <c r="DM2054" i="4"/>
  <c r="DL2054" i="4"/>
  <c r="O2054" i="4"/>
  <c r="DP2050" i="4"/>
  <c r="DO2050" i="4"/>
  <c r="DN2050" i="4"/>
  <c r="DM2050" i="4"/>
  <c r="DL2050" i="4"/>
  <c r="O2050" i="4"/>
  <c r="DP2046" i="4"/>
  <c r="DO2046" i="4"/>
  <c r="DN2046" i="4"/>
  <c r="DM2046" i="4"/>
  <c r="DL2046" i="4"/>
  <c r="O2046" i="4"/>
  <c r="DP2042" i="4"/>
  <c r="DO2042" i="4"/>
  <c r="DN2042" i="4"/>
  <c r="DM2042" i="4"/>
  <c r="DL2042" i="4"/>
  <c r="O2042" i="4"/>
  <c r="DP2038" i="4"/>
  <c r="DO2038" i="4"/>
  <c r="DN2038" i="4"/>
  <c r="DM2038" i="4"/>
  <c r="DL2038" i="4"/>
  <c r="O2038" i="4"/>
  <c r="DP2034" i="4"/>
  <c r="DO2034" i="4"/>
  <c r="DN2034" i="4"/>
  <c r="DM2034" i="4"/>
  <c r="O2034" i="4"/>
  <c r="DP2030" i="4"/>
  <c r="DO2030" i="4"/>
  <c r="DN2030" i="4"/>
  <c r="DM2030" i="4"/>
  <c r="DL2030" i="4"/>
  <c r="O2030" i="4"/>
  <c r="DP2026" i="4"/>
  <c r="DO2026" i="4"/>
  <c r="DN2026" i="4"/>
  <c r="DM2026" i="4"/>
  <c r="DL2026" i="4"/>
  <c r="O2026" i="4"/>
  <c r="DP2022" i="4"/>
  <c r="DO2022" i="4"/>
  <c r="DN2022" i="4"/>
  <c r="DM2022" i="4"/>
  <c r="DL2022" i="4"/>
  <c r="O2022" i="4"/>
  <c r="DP2018" i="4"/>
  <c r="DO2018" i="4"/>
  <c r="DN2018" i="4"/>
  <c r="DM2018" i="4"/>
  <c r="DL2018" i="4"/>
  <c r="O2018" i="4"/>
  <c r="DP2014" i="4"/>
  <c r="DO2014" i="4"/>
  <c r="DN2014" i="4"/>
  <c r="DM2014" i="4"/>
  <c r="O2014" i="4"/>
  <c r="DP2010" i="4"/>
  <c r="DO2010" i="4"/>
  <c r="DN2010" i="4"/>
  <c r="DM2010" i="4"/>
  <c r="DL2010" i="4"/>
  <c r="O2010" i="4"/>
  <c r="DP2006" i="4"/>
  <c r="DO2006" i="4"/>
  <c r="DN2006" i="4"/>
  <c r="DM2006" i="4"/>
  <c r="DL2006" i="4"/>
  <c r="O2006" i="4"/>
  <c r="DP2002" i="4"/>
  <c r="DO2002" i="4"/>
  <c r="DN2002" i="4"/>
  <c r="DM2002" i="4"/>
  <c r="DL2002" i="4"/>
  <c r="O2002" i="4"/>
  <c r="DP1998" i="4"/>
  <c r="DO1998" i="4"/>
  <c r="DN1998" i="4"/>
  <c r="DM1998" i="4"/>
  <c r="DL1998" i="4"/>
  <c r="O1998" i="4"/>
  <c r="DP1994" i="4"/>
  <c r="DO1994" i="4"/>
  <c r="DN1994" i="4"/>
  <c r="DM1994" i="4"/>
  <c r="DL1994" i="4"/>
  <c r="O1994" i="4"/>
  <c r="DP1990" i="4"/>
  <c r="DO1990" i="4"/>
  <c r="DN1990" i="4"/>
  <c r="DM1990" i="4"/>
  <c r="DL1990" i="4"/>
  <c r="O1990" i="4"/>
  <c r="DP1986" i="4"/>
  <c r="DO1986" i="4"/>
  <c r="DN1986" i="4"/>
  <c r="DM1986" i="4"/>
  <c r="DL1986" i="4"/>
  <c r="O1986" i="4"/>
  <c r="DP1982" i="4"/>
  <c r="DO1982" i="4"/>
  <c r="DN1982" i="4"/>
  <c r="DM1982" i="4"/>
  <c r="DL1982" i="4"/>
  <c r="O1982" i="4"/>
  <c r="DP1978" i="4"/>
  <c r="DO1978" i="4"/>
  <c r="DN1978" i="4"/>
  <c r="DM1978" i="4"/>
  <c r="O1978" i="4"/>
  <c r="DP1974" i="4"/>
  <c r="DO1974" i="4"/>
  <c r="DN1974" i="4"/>
  <c r="DM1974" i="4"/>
  <c r="DL1974" i="4"/>
  <c r="O1974" i="4"/>
  <c r="DP1970" i="4"/>
  <c r="DO1970" i="4"/>
  <c r="DN1970" i="4"/>
  <c r="DM1970" i="4"/>
  <c r="DL1970" i="4"/>
  <c r="O1970" i="4"/>
  <c r="DO1962" i="4"/>
  <c r="DN1962" i="4"/>
  <c r="DM1962" i="4"/>
  <c r="DL1962" i="4"/>
  <c r="DK1962" i="4"/>
  <c r="O1962" i="4"/>
  <c r="BJ2297" i="4" l="1"/>
  <c r="EZ2078" i="4"/>
  <c r="EZ2082" i="4"/>
  <c r="BJ2002" i="4"/>
  <c r="EZ2062" i="4"/>
  <c r="BJ2098" i="4"/>
  <c r="EZ2266" i="4"/>
  <c r="EZ1970" i="4"/>
  <c r="EZ2214" i="4"/>
  <c r="EZ2251" i="4"/>
  <c r="EZ2317" i="4"/>
  <c r="EZ2022" i="4"/>
  <c r="EZ2034" i="4"/>
  <c r="EZ2050" i="4"/>
  <c r="EZ1978" i="4"/>
  <c r="BJ2086" i="4"/>
  <c r="EZ2102" i="4"/>
  <c r="EZ2134" i="4"/>
  <c r="BJ2150" i="4"/>
  <c r="BJ2166" i="4"/>
  <c r="EZ2189" i="4"/>
  <c r="EZ2209" i="4"/>
  <c r="EZ2271" i="4"/>
  <c r="BJ2042" i="4"/>
  <c r="EZ2014" i="4"/>
  <c r="BJ2026" i="4"/>
  <c r="EZ2241" i="4"/>
  <c r="EZ2287" i="4"/>
  <c r="BJ2030" i="4"/>
  <c r="BJ2046" i="4"/>
  <c r="BJ2066" i="4"/>
  <c r="BJ2090" i="4"/>
  <c r="EZ2226" i="4"/>
  <c r="BJ2276" i="4"/>
  <c r="EZ2302" i="4"/>
  <c r="BJ1974" i="4"/>
  <c r="EZ1990" i="4"/>
  <c r="BJ2006" i="4"/>
  <c r="BJ2106" i="4"/>
  <c r="EZ2122" i="4"/>
  <c r="EZ2138" i="4"/>
  <c r="BJ2174" i="4"/>
  <c r="EZ2194" i="4"/>
  <c r="EZ2246" i="4"/>
  <c r="BJ2154" i="4"/>
  <c r="BJ2038" i="4"/>
  <c r="EZ2074" i="4"/>
  <c r="EZ2292" i="4"/>
  <c r="EZ1982" i="4"/>
  <c r="BJ1998" i="4"/>
  <c r="BJ2114" i="4"/>
  <c r="BJ2130" i="4"/>
  <c r="EZ2146" i="4"/>
  <c r="BJ2184" i="4"/>
  <c r="BJ2204" i="4"/>
  <c r="BJ2058" i="4"/>
  <c r="BJ2118" i="4"/>
  <c r="EZ2236" i="4"/>
  <c r="BJ2054" i="4"/>
  <c r="EZ2070" i="4"/>
  <c r="BJ2231" i="4"/>
  <c r="BJ2256" i="4"/>
  <c r="EZ2282" i="4"/>
  <c r="BJ2307" i="4"/>
  <c r="BJ1986" i="4"/>
  <c r="BJ2018" i="4"/>
  <c r="EZ2261" i="4"/>
  <c r="EZ2312" i="4"/>
  <c r="BJ1994" i="4"/>
  <c r="EZ2010" i="4"/>
  <c r="BJ2094" i="4"/>
  <c r="BJ2126" i="4"/>
  <c r="BJ2142" i="4"/>
  <c r="EZ2158" i="4"/>
  <c r="EZ2162" i="4"/>
  <c r="EZ2179" i="4"/>
  <c r="EZ2199" i="4"/>
  <c r="EZ2297" i="4"/>
  <c r="EZ2110" i="4" l="1"/>
  <c r="BJ2134" i="4"/>
  <c r="BJ1962" i="4"/>
  <c r="EZ2276" i="4"/>
  <c r="BJ2214" i="4"/>
  <c r="BJ2179" i="4"/>
  <c r="EZ2002" i="4"/>
  <c r="BJ2102" i="4"/>
  <c r="BJ2122" i="4"/>
  <c r="BJ2266" i="4"/>
  <c r="BJ2246" i="4"/>
  <c r="BJ1970" i="4"/>
  <c r="EZ2154" i="4"/>
  <c r="EZ2086" i="4"/>
  <c r="EZ2026" i="4"/>
  <c r="BJ2209" i="4"/>
  <c r="EZ2130" i="4"/>
  <c r="EZ2098" i="4"/>
  <c r="BJ2062" i="4"/>
  <c r="BJ2146" i="4"/>
  <c r="EZ2038" i="4"/>
  <c r="BJ2070" i="4"/>
  <c r="EZ2150" i="4"/>
  <c r="BJ2302" i="4"/>
  <c r="BJ2220" i="4"/>
  <c r="BJ2251" i="4"/>
  <c r="EZ1962" i="4"/>
  <c r="EZ2054" i="4"/>
  <c r="EZ2220" i="4"/>
  <c r="BJ2158" i="4"/>
  <c r="BJ2317" i="4"/>
  <c r="EZ2126" i="4"/>
  <c r="BJ2271" i="4"/>
  <c r="BJ2082" i="4"/>
  <c r="BJ2194" i="4"/>
  <c r="BJ2078" i="4"/>
  <c r="EZ2046" i="4"/>
  <c r="EZ2106" i="4"/>
  <c r="BJ2138" i="4"/>
  <c r="BJ2162" i="4"/>
  <c r="BJ2226" i="4"/>
  <c r="EZ2174" i="4"/>
  <c r="BJ2050" i="4"/>
  <c r="BJ2022" i="4"/>
  <c r="EZ2142" i="4"/>
  <c r="EZ2090" i="4"/>
  <c r="EZ2114" i="4"/>
  <c r="BJ2189" i="4"/>
  <c r="BJ2014" i="4"/>
  <c r="BJ2287" i="4"/>
  <c r="EZ1986" i="4"/>
  <c r="EZ2066" i="4"/>
  <c r="EZ2118" i="4"/>
  <c r="EZ2166" i="4"/>
  <c r="BJ2236" i="4"/>
  <c r="EZ2042" i="4"/>
  <c r="BJ2199" i="4"/>
  <c r="BJ2241" i="4"/>
  <c r="EZ2018" i="4"/>
  <c r="EZ2006" i="4"/>
  <c r="EZ2030" i="4"/>
  <c r="EZ2094" i="4"/>
  <c r="EZ1994" i="4"/>
  <c r="EZ2058" i="4"/>
  <c r="EZ1974" i="4"/>
  <c r="BJ2010" i="4"/>
  <c r="BJ2074" i="4"/>
  <c r="EZ2184" i="4"/>
  <c r="EZ2204" i="4"/>
  <c r="EZ2231" i="4"/>
  <c r="EZ2256" i="4"/>
  <c r="EZ2307" i="4"/>
  <c r="EZ1998" i="4"/>
  <c r="BJ2261" i="4"/>
  <c r="BJ2292" i="4"/>
  <c r="BJ2312" i="4"/>
  <c r="BJ1982" i="4"/>
  <c r="BJ1990" i="4"/>
  <c r="BJ2110" i="4"/>
  <c r="BJ2282" i="4"/>
  <c r="O1742" i="4" l="1"/>
  <c r="O1732" i="4"/>
  <c r="ET1742" i="4"/>
  <c r="ES1742" i="4"/>
  <c r="ER1742" i="4"/>
  <c r="EQ1742" i="4"/>
  <c r="EP1742" i="4"/>
  <c r="EO1742" i="4"/>
  <c r="EN1742" i="4"/>
  <c r="EM1742" i="4"/>
  <c r="EL1742" i="4"/>
  <c r="EK1742" i="4"/>
  <c r="EJ1742" i="4"/>
  <c r="EI1742" i="4"/>
  <c r="EH1742" i="4"/>
  <c r="EG1742" i="4"/>
  <c r="EF1742" i="4"/>
  <c r="EE1742" i="4"/>
  <c r="ED1742" i="4"/>
  <c r="EC1742" i="4"/>
  <c r="EB1742" i="4"/>
  <c r="EA1742" i="4"/>
  <c r="DZ1742" i="4"/>
  <c r="DY1742" i="4"/>
  <c r="DX1742" i="4"/>
  <c r="DW1742" i="4"/>
  <c r="DV1742" i="4"/>
  <c r="DU1742" i="4"/>
  <c r="DT1742" i="4"/>
  <c r="DS1742" i="4"/>
  <c r="DR1742" i="4"/>
  <c r="DQ1742" i="4"/>
  <c r="DP1742" i="4"/>
  <c r="DO1742" i="4"/>
  <c r="DN1742" i="4"/>
  <c r="DM1742" i="4"/>
  <c r="EY1732" i="4"/>
  <c r="EX1732" i="4"/>
  <c r="EW1732" i="4"/>
  <c r="EV1732" i="4"/>
  <c r="EU1732" i="4"/>
  <c r="ET1732" i="4"/>
  <c r="ES1732" i="4"/>
  <c r="ER1732" i="4"/>
  <c r="EQ1732" i="4"/>
  <c r="EP1732" i="4"/>
  <c r="EO1732" i="4"/>
  <c r="EN1732" i="4"/>
  <c r="EM1732" i="4"/>
  <c r="EL1732" i="4"/>
  <c r="EK1732" i="4"/>
  <c r="EJ1732" i="4"/>
  <c r="EI1732" i="4"/>
  <c r="EH1732" i="4"/>
  <c r="EG1732" i="4"/>
  <c r="EF1732" i="4"/>
  <c r="EE1732" i="4"/>
  <c r="ED1732" i="4"/>
  <c r="EC1732" i="4"/>
  <c r="EB1732" i="4"/>
  <c r="EA1732" i="4"/>
  <c r="DZ1732" i="4"/>
  <c r="DY1732" i="4"/>
  <c r="DX1732" i="4"/>
  <c r="DW1732" i="4"/>
  <c r="DV1732" i="4"/>
  <c r="DU1732" i="4"/>
  <c r="DT1732" i="4"/>
  <c r="DS1732" i="4"/>
  <c r="DR1732" i="4"/>
  <c r="DQ1732" i="4"/>
  <c r="DP1732" i="4"/>
  <c r="DO1732" i="4"/>
  <c r="DN1732" i="4"/>
  <c r="DM1732" i="4"/>
  <c r="DL1732" i="4"/>
  <c r="EZ1732" i="4" l="1"/>
  <c r="EZ1742" i="4"/>
  <c r="DN166" i="4"/>
  <c r="DM166" i="4"/>
  <c r="BJ1732" i="4" l="1"/>
  <c r="BJ1742" i="4"/>
  <c r="DE171" i="4"/>
  <c r="BJ171" i="4" s="1"/>
  <c r="O171" i="4"/>
  <c r="DE167" i="4"/>
  <c r="EZ167" i="4" s="1"/>
  <c r="O167" i="4"/>
  <c r="BJ167" i="4" l="1"/>
  <c r="EZ171" i="4"/>
  <c r="BU1939" i="4" l="1"/>
  <c r="DP1939" i="4" s="1"/>
  <c r="DO1939" i="4"/>
  <c r="DN1939" i="4"/>
  <c r="DM1647" i="4"/>
  <c r="DN1647" i="4"/>
  <c r="DO1647" i="4"/>
  <c r="DP1647" i="4"/>
  <c r="DQ1647" i="4"/>
  <c r="DR1647" i="4"/>
  <c r="DS1647" i="4"/>
  <c r="DT1647" i="4"/>
  <c r="DU1647" i="4"/>
  <c r="DV1647" i="4"/>
  <c r="DW1647" i="4"/>
  <c r="DX1647" i="4"/>
  <c r="DY1647" i="4"/>
  <c r="DZ1647" i="4"/>
  <c r="EA1647" i="4"/>
  <c r="EB1647" i="4"/>
  <c r="EC1647" i="4"/>
  <c r="ED1647" i="4"/>
  <c r="EZ1939" i="4" l="1"/>
  <c r="O1741" i="4"/>
  <c r="DM1741" i="4"/>
  <c r="DN1741" i="4"/>
  <c r="DO1741" i="4"/>
  <c r="DP1741" i="4"/>
  <c r="DQ1741" i="4"/>
  <c r="DR1741" i="4"/>
  <c r="DS1741" i="4"/>
  <c r="DT1741" i="4"/>
  <c r="DU1741" i="4"/>
  <c r="DV1741" i="4"/>
  <c r="DW1741" i="4"/>
  <c r="DX1741" i="4"/>
  <c r="DY1741" i="4"/>
  <c r="DZ1741" i="4"/>
  <c r="EA1741" i="4"/>
  <c r="EB1741" i="4"/>
  <c r="EC1741" i="4"/>
  <c r="ED1741" i="4"/>
  <c r="EE1741" i="4"/>
  <c r="EF1741" i="4"/>
  <c r="EG1741" i="4"/>
  <c r="EH1741" i="4"/>
  <c r="EI1741" i="4"/>
  <c r="EJ1741" i="4"/>
  <c r="EK1741" i="4"/>
  <c r="EL1741" i="4"/>
  <c r="EM1741" i="4"/>
  <c r="EN1741" i="4"/>
  <c r="EO1741" i="4"/>
  <c r="EP1741" i="4"/>
  <c r="BJ1939" i="4" l="1"/>
  <c r="BJ1741" i="4" l="1"/>
  <c r="EZ1741" i="4"/>
  <c r="DL1731" i="4" l="1"/>
  <c r="DM1731" i="4"/>
  <c r="DN1731" i="4"/>
  <c r="DO1731" i="4"/>
  <c r="DP1731" i="4"/>
  <c r="DQ1731" i="4"/>
  <c r="DR1731" i="4"/>
  <c r="DS1731" i="4"/>
  <c r="DT1731" i="4"/>
  <c r="DU1731" i="4"/>
  <c r="DV1731" i="4"/>
  <c r="DW1731" i="4"/>
  <c r="DX1731" i="4"/>
  <c r="DY1731" i="4"/>
  <c r="DZ1731" i="4"/>
  <c r="EA1731" i="4"/>
  <c r="EB1731" i="4"/>
  <c r="EC1731" i="4"/>
  <c r="ED1731" i="4"/>
  <c r="EE1731" i="4"/>
  <c r="EF1731" i="4"/>
  <c r="EG1731" i="4"/>
  <c r="EH1731" i="4"/>
  <c r="EI1731" i="4"/>
  <c r="EJ1731" i="4"/>
  <c r="EK1731" i="4"/>
  <c r="EL1731" i="4"/>
  <c r="EM1731" i="4"/>
  <c r="EN1731" i="4"/>
  <c r="EO1731" i="4"/>
  <c r="EP1731" i="4"/>
  <c r="EE1647" i="4"/>
  <c r="EF1647" i="4"/>
  <c r="EG1647" i="4"/>
  <c r="EH1647" i="4"/>
  <c r="O1731" i="4"/>
  <c r="EZ1731" i="4" l="1"/>
  <c r="BJ1731" i="4" l="1"/>
  <c r="DI1647" i="4"/>
  <c r="O1647" i="4"/>
  <c r="EZ1647" i="4" l="1"/>
  <c r="BJ1647" i="4" l="1"/>
  <c r="O2345" i="4" l="1"/>
  <c r="BJ2345" i="4" s="1"/>
  <c r="DO1557" i="4"/>
  <c r="DN1557" i="4"/>
  <c r="DM1557" i="4"/>
  <c r="DL1557" i="4"/>
  <c r="DK1557" i="4"/>
  <c r="DJ1557" i="4"/>
  <c r="DI1557" i="4"/>
  <c r="O1557" i="4"/>
  <c r="EZ1557" i="4" l="1"/>
  <c r="DO1682" i="4"/>
  <c r="DN1682" i="4"/>
  <c r="DM1682" i="4"/>
  <c r="DL1682" i="4"/>
  <c r="O1682" i="4"/>
  <c r="BJ1682" i="4" s="1"/>
  <c r="BJ1557" i="4" l="1"/>
  <c r="EZ1682" i="4"/>
  <c r="BJ1550" i="4"/>
  <c r="BJ1546" i="4"/>
  <c r="BJ1542" i="4"/>
  <c r="DP1551" i="4"/>
  <c r="DO1551" i="4"/>
  <c r="DN1551" i="4"/>
  <c r="DM1551" i="4"/>
  <c r="O1551" i="4"/>
  <c r="DP1547" i="4"/>
  <c r="DO1547" i="4"/>
  <c r="DN1547" i="4"/>
  <c r="DM1547" i="4"/>
  <c r="O1547" i="4"/>
  <c r="DP1543" i="4"/>
  <c r="DO1543" i="4"/>
  <c r="DN1543" i="4"/>
  <c r="DM1543" i="4"/>
  <c r="O1543" i="4"/>
  <c r="BJ1538" i="4"/>
  <c r="DP1539" i="4"/>
  <c r="DO1539" i="4"/>
  <c r="DN1539" i="4"/>
  <c r="DM1539" i="4"/>
  <c r="O1539" i="4"/>
  <c r="BJ1534" i="4"/>
  <c r="DP1535" i="4"/>
  <c r="DO1535" i="4"/>
  <c r="DN1535" i="4"/>
  <c r="DM1535" i="4"/>
  <c r="O1535" i="4"/>
  <c r="BJ1551" i="4" l="1"/>
  <c r="BJ1535" i="4"/>
  <c r="EZ1539" i="4"/>
  <c r="EZ1547" i="4"/>
  <c r="EZ1543" i="4"/>
  <c r="BJ1527" i="4"/>
  <c r="BJ1523" i="4"/>
  <c r="DP1528" i="4"/>
  <c r="DO1528" i="4"/>
  <c r="DN1528" i="4"/>
  <c r="DM1528" i="4"/>
  <c r="O1528" i="4"/>
  <c r="DP1524" i="4"/>
  <c r="DO1524" i="4"/>
  <c r="DN1524" i="4"/>
  <c r="DM1524" i="4"/>
  <c r="O1524" i="4"/>
  <c r="DN1521" i="4"/>
  <c r="DE1521" i="4" s="1"/>
  <c r="O1521" i="4"/>
  <c r="EZ1535" i="4" l="1"/>
  <c r="EZ1551" i="4"/>
  <c r="BJ1539" i="4"/>
  <c r="EZ1521" i="4"/>
  <c r="BJ1521" i="4"/>
  <c r="BJ1547" i="4"/>
  <c r="BJ1543" i="4"/>
  <c r="DN1514" i="4"/>
  <c r="DE1514" i="4" s="1"/>
  <c r="O1514" i="4"/>
  <c r="DN1509" i="4"/>
  <c r="DE1509" i="4" s="1"/>
  <c r="O1509" i="4"/>
  <c r="DP1505" i="4"/>
  <c r="DO1505" i="4"/>
  <c r="DN1505" i="4"/>
  <c r="DM1505" i="4"/>
  <c r="DL1505" i="4"/>
  <c r="DK1505" i="4"/>
  <c r="DJ1505" i="4"/>
  <c r="DI1505" i="4"/>
  <c r="O1505" i="4"/>
  <c r="DP1498" i="4"/>
  <c r="DO1498" i="4"/>
  <c r="DN1498" i="4"/>
  <c r="DM1498" i="4"/>
  <c r="DL1498" i="4"/>
  <c r="O1498" i="4"/>
  <c r="DP1493" i="4"/>
  <c r="DO1493" i="4"/>
  <c r="DN1493" i="4"/>
  <c r="DM1493" i="4"/>
  <c r="DL1493" i="4"/>
  <c r="O1493" i="4"/>
  <c r="DP1488" i="4"/>
  <c r="DO1488" i="4"/>
  <c r="DN1488" i="4"/>
  <c r="DM1488" i="4"/>
  <c r="DL1488" i="4"/>
  <c r="DK1488" i="4"/>
  <c r="DJ1488" i="4"/>
  <c r="DI1488" i="4"/>
  <c r="O1488" i="4"/>
  <c r="DP1483" i="4"/>
  <c r="DO1483" i="4"/>
  <c r="DN1483" i="4"/>
  <c r="DM1483" i="4"/>
  <c r="DL1483" i="4"/>
  <c r="DK1483" i="4"/>
  <c r="DJ1483" i="4"/>
  <c r="DI1483" i="4"/>
  <c r="O1483" i="4"/>
  <c r="DP1478" i="4"/>
  <c r="DO1478" i="4"/>
  <c r="DN1478" i="4"/>
  <c r="DM1478" i="4"/>
  <c r="DL1478" i="4"/>
  <c r="DK1478" i="4"/>
  <c r="DJ1478" i="4"/>
  <c r="DI1478" i="4"/>
  <c r="O1478" i="4"/>
  <c r="DN1458" i="4"/>
  <c r="DE1458" i="4" s="1"/>
  <c r="O1458" i="4"/>
  <c r="DN1451" i="4"/>
  <c r="DE1451" i="4" s="1"/>
  <c r="O1451" i="4"/>
  <c r="DN1446" i="4"/>
  <c r="DE1446" i="4" s="1"/>
  <c r="O1446" i="4"/>
  <c r="DN1437" i="4"/>
  <c r="DE1437" i="4" s="1"/>
  <c r="O1437" i="4"/>
  <c r="DP1432" i="4"/>
  <c r="DO1432" i="4"/>
  <c r="DN1432" i="4"/>
  <c r="DM1432" i="4"/>
  <c r="DL1432" i="4"/>
  <c r="DK1432" i="4"/>
  <c r="DJ1432" i="4"/>
  <c r="DI1432" i="4"/>
  <c r="O1432" i="4"/>
  <c r="EZ1426" i="4"/>
  <c r="DP1427" i="4"/>
  <c r="DO1427" i="4"/>
  <c r="DN1427" i="4"/>
  <c r="DM1427" i="4"/>
  <c r="O1427" i="4"/>
  <c r="DP1421" i="4"/>
  <c r="DO1421" i="4"/>
  <c r="DN1421" i="4"/>
  <c r="DM1421" i="4"/>
  <c r="DL1421" i="4"/>
  <c r="DK1421" i="4"/>
  <c r="DJ1421" i="4"/>
  <c r="DI1421" i="4"/>
  <c r="O1421" i="4"/>
  <c r="BJ1528" i="4" l="1"/>
  <c r="EZ1458" i="4"/>
  <c r="BJ1458" i="4"/>
  <c r="EZ1446" i="4"/>
  <c r="BJ1446" i="4"/>
  <c r="EZ1451" i="4"/>
  <c r="BJ1451" i="4"/>
  <c r="EZ1514" i="4"/>
  <c r="BJ1514" i="4"/>
  <c r="EZ1437" i="4"/>
  <c r="BJ1437" i="4"/>
  <c r="BJ1524" i="4"/>
  <c r="DE1427" i="4"/>
  <c r="EZ1427" i="4" s="1"/>
  <c r="EZ1509" i="4"/>
  <c r="BJ1509" i="4"/>
  <c r="DE1505" i="4"/>
  <c r="BJ1505" i="4" s="1"/>
  <c r="DE1498" i="4"/>
  <c r="BJ1498" i="4" s="1"/>
  <c r="DE1493" i="4"/>
  <c r="BJ1493" i="4" s="1"/>
  <c r="DE1488" i="4"/>
  <c r="EZ1488" i="4" s="1"/>
  <c r="DE1483" i="4"/>
  <c r="EZ1483" i="4" s="1"/>
  <c r="DE1478" i="4"/>
  <c r="EZ1478" i="4" s="1"/>
  <c r="DE1432" i="4"/>
  <c r="EZ1432" i="4" s="1"/>
  <c r="DE1421" i="4"/>
  <c r="BJ1421" i="4" s="1"/>
  <c r="DP1938" i="4"/>
  <c r="DO1938" i="4"/>
  <c r="DN1938" i="4"/>
  <c r="DT1604" i="4"/>
  <c r="DS1604" i="4"/>
  <c r="DR1604" i="4"/>
  <c r="DQ1604" i="4"/>
  <c r="DP1604" i="4"/>
  <c r="DO1604" i="4"/>
  <c r="O1604" i="4"/>
  <c r="BJ1427" i="4" l="1"/>
  <c r="EZ1421" i="4"/>
  <c r="BJ1432" i="4"/>
  <c r="EZ1493" i="4"/>
  <c r="EZ1505" i="4"/>
  <c r="BJ1488" i="4"/>
  <c r="EZ1498" i="4"/>
  <c r="BJ1483" i="4"/>
  <c r="BJ1478" i="4"/>
  <c r="BJ1938" i="4"/>
  <c r="DE1604" i="4"/>
  <c r="BJ1604" i="4" s="1"/>
  <c r="BX2342" i="4"/>
  <c r="BW2342" i="4"/>
  <c r="BV2342" i="4"/>
  <c r="BU2342" i="4"/>
  <c r="BT2342" i="4"/>
  <c r="O2342" i="4"/>
  <c r="BX2338" i="4"/>
  <c r="BW2338" i="4"/>
  <c r="BV2338" i="4"/>
  <c r="BU2338" i="4"/>
  <c r="BT2338" i="4"/>
  <c r="O2338" i="4"/>
  <c r="DO1556" i="4"/>
  <c r="DN1556" i="4"/>
  <c r="DM1556" i="4"/>
  <c r="DL1556" i="4"/>
  <c r="DK1556" i="4"/>
  <c r="DJ1556" i="4"/>
  <c r="DI1556" i="4"/>
  <c r="O1556" i="4"/>
  <c r="EZ1604" i="4" l="1"/>
  <c r="BJ2342" i="4"/>
  <c r="BJ2338" i="4"/>
  <c r="EZ1938" i="4"/>
  <c r="EZ2342" i="4"/>
  <c r="EZ2338" i="4"/>
  <c r="BJ1556" i="4"/>
  <c r="DO187" i="4"/>
  <c r="DN187" i="4"/>
  <c r="DM187" i="4"/>
  <c r="DL187" i="4"/>
  <c r="O187" i="4"/>
  <c r="DM181" i="4"/>
  <c r="DL181" i="4"/>
  <c r="BT181" i="4"/>
  <c r="DO181" i="4" s="1"/>
  <c r="BS181" i="4"/>
  <c r="DN181" i="4" s="1"/>
  <c r="O181" i="4"/>
  <c r="DE116" i="4"/>
  <c r="O116" i="4"/>
  <c r="EZ116" i="4" l="1"/>
  <c r="EZ1556" i="4"/>
  <c r="BJ187" i="4"/>
  <c r="BJ116" i="4"/>
  <c r="DR2335" i="4"/>
  <c r="DQ2335" i="4"/>
  <c r="DP2335" i="4"/>
  <c r="DO2335" i="4"/>
  <c r="DN2335" i="4"/>
  <c r="DM2335" i="4"/>
  <c r="DL2335" i="4"/>
  <c r="O2335" i="4"/>
  <c r="DR2333" i="4"/>
  <c r="DQ2333" i="4"/>
  <c r="DP2333" i="4"/>
  <c r="DO2333" i="4"/>
  <c r="DN2333" i="4"/>
  <c r="O2333" i="4"/>
  <c r="DE2335" i="4" l="1"/>
  <c r="EZ2335" i="4" s="1"/>
  <c r="DE2333" i="4"/>
  <c r="BJ2333" i="4" s="1"/>
  <c r="EZ187" i="4"/>
  <c r="EZ181" i="4"/>
  <c r="BJ181" i="4"/>
  <c r="BJ2335" i="4" l="1"/>
  <c r="EZ2333" i="4"/>
  <c r="DN1603" i="4"/>
  <c r="DM1603" i="4"/>
  <c r="DL1603" i="4"/>
  <c r="O1603" i="4"/>
  <c r="EZ1573" i="4"/>
  <c r="BJ1573" i="4"/>
  <c r="DP1520" i="4"/>
  <c r="DO1520" i="4"/>
  <c r="DN1520" i="4"/>
  <c r="DM1520" i="4"/>
  <c r="DL1520" i="4"/>
  <c r="DK1520" i="4"/>
  <c r="DJ1520" i="4"/>
  <c r="DI1520" i="4"/>
  <c r="O1520" i="4"/>
  <c r="DP1513" i="4"/>
  <c r="DO1513" i="4"/>
  <c r="DN1513" i="4"/>
  <c r="DM1513" i="4"/>
  <c r="DK1513" i="4"/>
  <c r="DJ1513" i="4"/>
  <c r="DI1513" i="4"/>
  <c r="O1513" i="4"/>
  <c r="DP1504" i="4"/>
  <c r="DO1504" i="4"/>
  <c r="DN1504" i="4"/>
  <c r="DM1504" i="4"/>
  <c r="DL1504" i="4"/>
  <c r="DK1504" i="4"/>
  <c r="DJ1504" i="4"/>
  <c r="DI1504" i="4"/>
  <c r="O1504" i="4"/>
  <c r="DL1500" i="4"/>
  <c r="DI1500" i="4"/>
  <c r="O1500" i="4"/>
  <c r="DP1497" i="4"/>
  <c r="DO1497" i="4"/>
  <c r="DN1497" i="4"/>
  <c r="DM1497" i="4"/>
  <c r="DL1497" i="4"/>
  <c r="O1497" i="4"/>
  <c r="DP1492" i="4"/>
  <c r="DO1492" i="4"/>
  <c r="DN1492" i="4"/>
  <c r="DM1492" i="4"/>
  <c r="DL1492" i="4"/>
  <c r="O1492" i="4"/>
  <c r="DP1487" i="4"/>
  <c r="DO1487" i="4"/>
  <c r="DN1487" i="4"/>
  <c r="DM1487" i="4"/>
  <c r="DL1487" i="4"/>
  <c r="DK1487" i="4"/>
  <c r="DJ1487" i="4"/>
  <c r="DI1487" i="4"/>
  <c r="O1487" i="4"/>
  <c r="DP1482" i="4"/>
  <c r="DO1482" i="4"/>
  <c r="DN1482" i="4"/>
  <c r="DM1482" i="4"/>
  <c r="DL1482" i="4"/>
  <c r="DK1482" i="4"/>
  <c r="DJ1482" i="4"/>
  <c r="DI1482" i="4"/>
  <c r="O1482" i="4"/>
  <c r="DP1477" i="4"/>
  <c r="DO1477" i="4"/>
  <c r="DN1477" i="4"/>
  <c r="DM1477" i="4"/>
  <c r="DL1477" i="4"/>
  <c r="DK1477" i="4"/>
  <c r="DJ1477" i="4"/>
  <c r="DI1477" i="4"/>
  <c r="O1477" i="4"/>
  <c r="DP1473" i="4"/>
  <c r="DO1473" i="4"/>
  <c r="DN1473" i="4"/>
  <c r="DM1473" i="4"/>
  <c r="DL1473" i="4"/>
  <c r="DK1473" i="4"/>
  <c r="DJ1473" i="4"/>
  <c r="DI1473" i="4"/>
  <c r="O1473" i="4"/>
  <c r="DP1469" i="4"/>
  <c r="DO1469" i="4"/>
  <c r="DM1469" i="4"/>
  <c r="DL1469" i="4"/>
  <c r="O1469" i="4"/>
  <c r="DP1465" i="4"/>
  <c r="DO1465" i="4"/>
  <c r="DM1465" i="4"/>
  <c r="DL1465" i="4"/>
  <c r="DK1465" i="4"/>
  <c r="DJ1465" i="4"/>
  <c r="DI1465" i="4"/>
  <c r="O1465" i="4"/>
  <c r="DP1450" i="4"/>
  <c r="DO1450" i="4"/>
  <c r="DN1450" i="4"/>
  <c r="DM1450" i="4"/>
  <c r="DL1450" i="4"/>
  <c r="DK1450" i="4"/>
  <c r="DJ1450" i="4"/>
  <c r="DI1450" i="4"/>
  <c r="O1450" i="4"/>
  <c r="DP1445" i="4"/>
  <c r="DO1445" i="4"/>
  <c r="DN1445" i="4"/>
  <c r="DM1445" i="4"/>
  <c r="DL1445" i="4"/>
  <c r="DK1445" i="4"/>
  <c r="DJ1445" i="4"/>
  <c r="DI1445" i="4"/>
  <c r="O1445" i="4"/>
  <c r="DP1441" i="4"/>
  <c r="DO1441" i="4"/>
  <c r="DM1441" i="4"/>
  <c r="DL1441" i="4"/>
  <c r="O1441" i="4"/>
  <c r="DP1436" i="4"/>
  <c r="DO1436" i="4"/>
  <c r="DN1436" i="4"/>
  <c r="DM1436" i="4"/>
  <c r="DL1436" i="4"/>
  <c r="DK1436" i="4"/>
  <c r="DJ1436" i="4"/>
  <c r="DI1436" i="4"/>
  <c r="O1436" i="4"/>
  <c r="DP1431" i="4"/>
  <c r="DO1431" i="4"/>
  <c r="DN1431" i="4"/>
  <c r="DM1431" i="4"/>
  <c r="DL1431" i="4"/>
  <c r="DK1431" i="4"/>
  <c r="DJ1431" i="4"/>
  <c r="DI1431" i="4"/>
  <c r="O1431" i="4"/>
  <c r="DP1420" i="4"/>
  <c r="DO1420" i="4"/>
  <c r="DN1420" i="4"/>
  <c r="DM1420" i="4"/>
  <c r="DL1420" i="4"/>
  <c r="DK1420" i="4"/>
  <c r="DJ1420" i="4"/>
  <c r="DI1420" i="4"/>
  <c r="O1420" i="4"/>
  <c r="DP977" i="4"/>
  <c r="DO977" i="4"/>
  <c r="DN977" i="4"/>
  <c r="DM977" i="4"/>
  <c r="O977" i="4"/>
  <c r="DP972" i="4"/>
  <c r="DO972" i="4"/>
  <c r="DN972" i="4"/>
  <c r="DM972" i="4"/>
  <c r="O972" i="4"/>
  <c r="DP967" i="4"/>
  <c r="DO967" i="4"/>
  <c r="DN967" i="4"/>
  <c r="DM967" i="4"/>
  <c r="O967" i="4"/>
  <c r="DP962" i="4"/>
  <c r="DO962" i="4"/>
  <c r="DN962" i="4"/>
  <c r="DM962" i="4"/>
  <c r="O962" i="4"/>
  <c r="DP957" i="4"/>
  <c r="DO957" i="4"/>
  <c r="DN957" i="4"/>
  <c r="DM957" i="4"/>
  <c r="O957" i="4"/>
  <c r="DP952" i="4"/>
  <c r="DO952" i="4"/>
  <c r="DN952" i="4"/>
  <c r="DM952" i="4"/>
  <c r="O952" i="4"/>
  <c r="DP947" i="4"/>
  <c r="DO947" i="4"/>
  <c r="DN947" i="4"/>
  <c r="DM947" i="4"/>
  <c r="O947" i="4"/>
  <c r="DP942" i="4"/>
  <c r="DO942" i="4"/>
  <c r="DN942" i="4"/>
  <c r="DM942" i="4"/>
  <c r="O942" i="4"/>
  <c r="DP937" i="4"/>
  <c r="DO937" i="4"/>
  <c r="DN937" i="4"/>
  <c r="DM937" i="4"/>
  <c r="O937" i="4"/>
  <c r="DP932" i="4"/>
  <c r="DO932" i="4"/>
  <c r="DN932" i="4"/>
  <c r="DM932" i="4"/>
  <c r="O932" i="4"/>
  <c r="DP927" i="4"/>
  <c r="DO927" i="4"/>
  <c r="DN927" i="4"/>
  <c r="DM927" i="4"/>
  <c r="O927" i="4"/>
  <c r="DP560" i="4"/>
  <c r="DO560" i="4"/>
  <c r="DN560" i="4"/>
  <c r="DM560" i="4"/>
  <c r="O560" i="4"/>
  <c r="EZ977" i="4" l="1"/>
  <c r="EZ937" i="4"/>
  <c r="EZ1436" i="4"/>
  <c r="DE1441" i="4"/>
  <c r="EZ1441" i="4" s="1"/>
  <c r="EZ1520" i="4"/>
  <c r="EZ967" i="4"/>
  <c r="EZ1450" i="4"/>
  <c r="EZ962" i="4"/>
  <c r="DE1469" i="4"/>
  <c r="EZ1469" i="4" s="1"/>
  <c r="EZ1482" i="4"/>
  <c r="BJ1487" i="4"/>
  <c r="BJ1492" i="4"/>
  <c r="EZ927" i="4"/>
  <c r="EZ957" i="4"/>
  <c r="EZ1477" i="4"/>
  <c r="EZ560" i="4"/>
  <c r="EZ932" i="4"/>
  <c r="EZ947" i="4"/>
  <c r="BJ952" i="4"/>
  <c r="BJ1497" i="4"/>
  <c r="EZ1504" i="4"/>
  <c r="DE1603" i="4"/>
  <c r="BJ1603" i="4" s="1"/>
  <c r="EZ972" i="4"/>
  <c r="EZ1420" i="4"/>
  <c r="DE1500" i="4"/>
  <c r="EZ1500" i="4" s="1"/>
  <c r="DE1473" i="4"/>
  <c r="BJ1473" i="4" s="1"/>
  <c r="BJ942" i="4"/>
  <c r="BJ1513" i="4"/>
  <c r="DE1465" i="4"/>
  <c r="EZ1465" i="4" s="1"/>
  <c r="EZ1445" i="4"/>
  <c r="BJ1445" i="4"/>
  <c r="BJ1436" i="4"/>
  <c r="DE998" i="4"/>
  <c r="EZ998" i="4" s="1"/>
  <c r="O998" i="4"/>
  <c r="DE996" i="4"/>
  <c r="EZ996" i="4" s="1"/>
  <c r="O996" i="4"/>
  <c r="DE994" i="4"/>
  <c r="EZ994" i="4" s="1"/>
  <c r="O994" i="4"/>
  <c r="DE992" i="4"/>
  <c r="EZ992" i="4" s="1"/>
  <c r="O992" i="4"/>
  <c r="DE990" i="4"/>
  <c r="EZ990" i="4" s="1"/>
  <c r="O990" i="4"/>
  <c r="DE988" i="4"/>
  <c r="EZ988" i="4" s="1"/>
  <c r="O988" i="4"/>
  <c r="DE986" i="4"/>
  <c r="EZ986" i="4" s="1"/>
  <c r="O986" i="4"/>
  <c r="DE984" i="4"/>
  <c r="EZ984" i="4" s="1"/>
  <c r="O984" i="4"/>
  <c r="DE982" i="4"/>
  <c r="EZ982" i="4" s="1"/>
  <c r="O982" i="4"/>
  <c r="DE980" i="4"/>
  <c r="EZ980" i="4" s="1"/>
  <c r="O980" i="4"/>
  <c r="DE564" i="4"/>
  <c r="EZ564" i="4" s="1"/>
  <c r="O564" i="4"/>
  <c r="BJ937" i="4" l="1"/>
  <c r="BJ977" i="4"/>
  <c r="EZ1603" i="4"/>
  <c r="BJ962" i="4"/>
  <c r="BJ560" i="4"/>
  <c r="EZ1473" i="4"/>
  <c r="BJ1431" i="4"/>
  <c r="EZ1431" i="4"/>
  <c r="BJ1469" i="4"/>
  <c r="BJ1520" i="4"/>
  <c r="EZ952" i="4"/>
  <c r="BJ967" i="4"/>
  <c r="EZ1487" i="4"/>
  <c r="EZ1492" i="4"/>
  <c r="BJ1500" i="4"/>
  <c r="BJ1482" i="4"/>
  <c r="EZ1497" i="4"/>
  <c r="EZ1513" i="4"/>
  <c r="BJ1441" i="4"/>
  <c r="BJ1477" i="4"/>
  <c r="EZ942" i="4"/>
  <c r="BJ1450" i="4"/>
  <c r="BJ1465" i="4"/>
  <c r="BJ972" i="4"/>
  <c r="BJ927" i="4"/>
  <c r="BJ957" i="4"/>
  <c r="BJ1504" i="4"/>
  <c r="BJ932" i="4"/>
  <c r="BJ947" i="4"/>
  <c r="BJ996" i="4"/>
  <c r="BJ994" i="4"/>
  <c r="BJ998" i="4"/>
  <c r="BJ992" i="4"/>
  <c r="BJ990" i="4"/>
  <c r="BJ988" i="4"/>
  <c r="BJ986" i="4"/>
  <c r="BJ984" i="4"/>
  <c r="BJ564" i="4"/>
  <c r="BJ982" i="4"/>
  <c r="BJ980" i="4"/>
  <c r="O1519" i="4"/>
  <c r="BJ1519" i="4" s="1"/>
  <c r="O1512" i="4"/>
  <c r="BJ1512" i="4" s="1"/>
  <c r="O1508" i="4"/>
  <c r="BJ1508" i="4" s="1"/>
  <c r="O1503" i="4"/>
  <c r="BJ1503" i="4" s="1"/>
  <c r="O1496" i="4"/>
  <c r="BJ1496" i="4" s="1"/>
  <c r="O1491" i="4"/>
  <c r="BJ1491" i="4" s="1"/>
  <c r="O1486" i="4"/>
  <c r="BJ1486" i="4" s="1"/>
  <c r="O1481" i="4"/>
  <c r="BJ1481" i="4" s="1"/>
  <c r="O1476" i="4"/>
  <c r="BJ1476" i="4" s="1"/>
  <c r="O1472" i="4"/>
  <c r="BJ1472" i="4" s="1"/>
  <c r="O1468" i="4"/>
  <c r="BJ1468" i="4" s="1"/>
  <c r="O1464" i="4"/>
  <c r="BJ1464" i="4" s="1"/>
  <c r="O1461" i="4"/>
  <c r="BJ1461" i="4" s="1"/>
  <c r="O1457" i="4"/>
  <c r="BJ1457" i="4" s="1"/>
  <c r="O1454" i="4"/>
  <c r="BJ1454" i="4" s="1"/>
  <c r="O1449" i="4"/>
  <c r="BJ1449" i="4" s="1"/>
  <c r="O1444" i="4"/>
  <c r="BJ1444" i="4" s="1"/>
  <c r="O1440" i="4"/>
  <c r="BJ1440" i="4" s="1"/>
  <c r="O1435" i="4"/>
  <c r="BJ1435" i="4" s="1"/>
  <c r="O1430" i="4"/>
  <c r="BJ1430" i="4" s="1"/>
  <c r="O1426" i="4" l="1"/>
  <c r="BJ1426" i="4" s="1"/>
  <c r="O1419" i="4"/>
  <c r="BJ1419" i="4" s="1"/>
  <c r="DF1415" i="4" l="1"/>
  <c r="DG1415" i="4"/>
  <c r="DE216" i="4"/>
  <c r="O216" i="4"/>
  <c r="EZ216" i="4" l="1"/>
  <c r="BJ216" i="4"/>
  <c r="DP2344" i="4" l="1"/>
  <c r="DO2344" i="4"/>
  <c r="DN2344" i="4"/>
  <c r="O2344" i="4"/>
  <c r="EZ2344" i="4" l="1"/>
  <c r="EZ2341" i="4"/>
  <c r="O2341" i="4"/>
  <c r="EZ2337" i="4"/>
  <c r="O2337" i="4"/>
  <c r="BJ2344" i="4" l="1"/>
  <c r="BJ2341" i="4"/>
  <c r="BJ2337" i="4"/>
  <c r="EZ2281" i="4"/>
  <c r="O2281" i="4"/>
  <c r="O1656" i="4"/>
  <c r="EZ1638" i="4"/>
  <c r="O1638" i="4"/>
  <c r="DE1687" i="4"/>
  <c r="EZ1687" i="4" s="1"/>
  <c r="O1687" i="4"/>
  <c r="EZ1681" i="4"/>
  <c r="O1681" i="4"/>
  <c r="DE1668" i="4"/>
  <c r="O1668" i="4"/>
  <c r="EZ1668" i="4" l="1"/>
  <c r="BJ1656" i="4"/>
  <c r="BJ2281" i="4"/>
  <c r="EZ1656" i="4"/>
  <c r="BJ1638" i="4"/>
  <c r="BJ1687" i="4"/>
  <c r="BJ1681" i="4"/>
  <c r="BJ1668" i="4"/>
  <c r="DQ1303" i="4"/>
  <c r="DP1303" i="4"/>
  <c r="DO1303" i="4"/>
  <c r="DN1303" i="4"/>
  <c r="DM1303" i="4"/>
  <c r="DL1303" i="4"/>
  <c r="DK1303" i="4"/>
  <c r="DJ1303" i="4"/>
  <c r="DI1303" i="4"/>
  <c r="DH1303" i="4"/>
  <c r="DG1303" i="4"/>
  <c r="DF1303" i="4"/>
  <c r="O1303" i="4"/>
  <c r="DQ1300" i="4"/>
  <c r="DP1300" i="4"/>
  <c r="DO1300" i="4"/>
  <c r="DN1300" i="4"/>
  <c r="DM1300" i="4"/>
  <c r="DL1300" i="4"/>
  <c r="DK1300" i="4"/>
  <c r="DJ1300" i="4"/>
  <c r="DI1300" i="4"/>
  <c r="DH1300" i="4"/>
  <c r="DG1300" i="4"/>
  <c r="DF1300" i="4"/>
  <c r="O1300" i="4"/>
  <c r="O1297" i="4"/>
  <c r="DQ1297" i="4"/>
  <c r="DP1297" i="4"/>
  <c r="DO1297" i="4"/>
  <c r="DN1297" i="4"/>
  <c r="DM1297" i="4"/>
  <c r="DL1297" i="4"/>
  <c r="DK1297" i="4"/>
  <c r="DJ1297" i="4"/>
  <c r="DI1297" i="4"/>
  <c r="DH1297" i="4"/>
  <c r="O1292" i="4"/>
  <c r="DQ1292" i="4"/>
  <c r="DP1292" i="4"/>
  <c r="DO1292" i="4"/>
  <c r="DN1292" i="4"/>
  <c r="DM1292" i="4"/>
  <c r="DL1292" i="4"/>
  <c r="DK1292" i="4"/>
  <c r="DJ1292" i="4"/>
  <c r="DI1292" i="4"/>
  <c r="DH1292" i="4"/>
  <c r="DG1292" i="4"/>
  <c r="DF1292" i="4"/>
  <c r="O1289" i="4"/>
  <c r="DQ1289" i="4"/>
  <c r="DP1289" i="4"/>
  <c r="DO1289" i="4"/>
  <c r="DN1289" i="4"/>
  <c r="DM1289" i="4"/>
  <c r="DL1289" i="4"/>
  <c r="DK1289" i="4"/>
  <c r="DJ1289" i="4"/>
  <c r="DI1289" i="4"/>
  <c r="DH1289" i="4"/>
  <c r="DG1289" i="4"/>
  <c r="DF1289" i="4"/>
  <c r="DQ1284" i="4"/>
  <c r="DP1284" i="4"/>
  <c r="DO1284" i="4"/>
  <c r="DN1284" i="4"/>
  <c r="DM1284" i="4"/>
  <c r="DL1284" i="4"/>
  <c r="DK1284" i="4"/>
  <c r="DJ1284" i="4"/>
  <c r="DI1284" i="4"/>
  <c r="DH1284" i="4"/>
  <c r="DG1284" i="4"/>
  <c r="DF1284" i="4"/>
  <c r="O1284" i="4"/>
  <c r="DQ1279" i="4"/>
  <c r="DP1279" i="4"/>
  <c r="DO1279" i="4"/>
  <c r="DN1279" i="4"/>
  <c r="DM1279" i="4"/>
  <c r="DL1279" i="4"/>
  <c r="DK1279" i="4"/>
  <c r="DJ1279" i="4"/>
  <c r="DI1279" i="4"/>
  <c r="DH1279" i="4"/>
  <c r="DG1279" i="4"/>
  <c r="DF1279" i="4"/>
  <c r="O1279" i="4"/>
  <c r="DE2336" i="4"/>
  <c r="EZ2336" i="4" s="1"/>
  <c r="BJ1303" i="4" l="1"/>
  <c r="BJ1300" i="4"/>
  <c r="EZ1289" i="4"/>
  <c r="EZ1292" i="4"/>
  <c r="EZ1284" i="4"/>
  <c r="BJ1279" i="4"/>
  <c r="EZ1300" i="4" l="1"/>
  <c r="EZ1303" i="4"/>
  <c r="BJ1289" i="4"/>
  <c r="EZ1297" i="4"/>
  <c r="BJ1297" i="4"/>
  <c r="BJ1284" i="4"/>
  <c r="EZ1279" i="4"/>
  <c r="DR2334" i="4" l="1"/>
  <c r="DQ2334" i="4"/>
  <c r="DP2334" i="4"/>
  <c r="DO2334" i="4"/>
  <c r="DN2334" i="4"/>
  <c r="DR2332" i="4"/>
  <c r="DQ2332" i="4"/>
  <c r="DP2332" i="4"/>
  <c r="DO2332" i="4"/>
  <c r="DN2332" i="4"/>
  <c r="DE1937" i="4" l="1"/>
  <c r="EZ1937" i="4" s="1"/>
  <c r="O1937" i="4"/>
  <c r="EZ1747" i="4"/>
  <c r="O1747" i="4"/>
  <c r="EZ2334" i="4" l="1"/>
  <c r="BJ1937" i="4"/>
  <c r="BJ1747" i="4"/>
  <c r="DQ2219" i="4"/>
  <c r="DP2219" i="4"/>
  <c r="DO2219" i="4"/>
  <c r="DN2219" i="4"/>
  <c r="DM2219" i="4"/>
  <c r="O2219" i="4"/>
  <c r="BJ2219" i="4" l="1"/>
  <c r="EZ2219" i="4"/>
  <c r="DQ882" i="4" l="1"/>
  <c r="DP882" i="4"/>
  <c r="DO882" i="4"/>
  <c r="DN882" i="4"/>
  <c r="DM882" i="4"/>
  <c r="DL882" i="4"/>
  <c r="DK882" i="4"/>
  <c r="DJ882" i="4"/>
  <c r="DI882" i="4"/>
  <c r="DH882" i="4"/>
  <c r="DG882" i="4"/>
  <c r="DF882" i="4"/>
  <c r="O882" i="4"/>
  <c r="DQ878" i="4"/>
  <c r="DP878" i="4"/>
  <c r="DO878" i="4"/>
  <c r="DN878" i="4"/>
  <c r="DM878" i="4"/>
  <c r="DL878" i="4"/>
  <c r="DK878" i="4"/>
  <c r="DJ878" i="4"/>
  <c r="DI878" i="4"/>
  <c r="DH878" i="4"/>
  <c r="DG878" i="4"/>
  <c r="DF878" i="4"/>
  <c r="O878" i="4"/>
  <c r="DQ874" i="4"/>
  <c r="DP874" i="4"/>
  <c r="DO874" i="4"/>
  <c r="DN874" i="4"/>
  <c r="DM874" i="4"/>
  <c r="DL874" i="4"/>
  <c r="DK874" i="4"/>
  <c r="DJ874" i="4"/>
  <c r="DI874" i="4"/>
  <c r="DH874" i="4"/>
  <c r="DG874" i="4"/>
  <c r="DF874" i="4"/>
  <c r="O874" i="4"/>
  <c r="DQ870" i="4"/>
  <c r="DP870" i="4"/>
  <c r="DO870" i="4"/>
  <c r="DN870" i="4"/>
  <c r="DM870" i="4"/>
  <c r="DL870" i="4"/>
  <c r="DK870" i="4"/>
  <c r="DJ870" i="4"/>
  <c r="DI870" i="4"/>
  <c r="DH870" i="4"/>
  <c r="DG870" i="4"/>
  <c r="DF870" i="4"/>
  <c r="O870" i="4"/>
  <c r="DQ866" i="4"/>
  <c r="DP866" i="4"/>
  <c r="DO866" i="4"/>
  <c r="DN866" i="4"/>
  <c r="DM866" i="4"/>
  <c r="DL866" i="4"/>
  <c r="DK866" i="4"/>
  <c r="DJ866" i="4"/>
  <c r="DI866" i="4"/>
  <c r="DH866" i="4"/>
  <c r="DG866" i="4"/>
  <c r="DF866" i="4"/>
  <c r="O866" i="4"/>
  <c r="DQ862" i="4"/>
  <c r="DP862" i="4"/>
  <c r="DO862" i="4"/>
  <c r="DN862" i="4"/>
  <c r="DM862" i="4"/>
  <c r="DL862" i="4"/>
  <c r="DK862" i="4"/>
  <c r="DJ862" i="4"/>
  <c r="DI862" i="4"/>
  <c r="DH862" i="4"/>
  <c r="DG862" i="4"/>
  <c r="DF862" i="4"/>
  <c r="O862" i="4"/>
  <c r="DQ858" i="4"/>
  <c r="DP858" i="4"/>
  <c r="DO858" i="4"/>
  <c r="DN858" i="4"/>
  <c r="DM858" i="4"/>
  <c r="DL858" i="4"/>
  <c r="DK858" i="4"/>
  <c r="DJ858" i="4"/>
  <c r="DI858" i="4"/>
  <c r="DH858" i="4"/>
  <c r="DG858" i="4"/>
  <c r="DF858" i="4"/>
  <c r="O858" i="4"/>
  <c r="DQ854" i="4"/>
  <c r="DP854" i="4"/>
  <c r="DO854" i="4"/>
  <c r="DN854" i="4"/>
  <c r="DM854" i="4"/>
  <c r="DL854" i="4"/>
  <c r="DK854" i="4"/>
  <c r="DJ854" i="4"/>
  <c r="DI854" i="4"/>
  <c r="DH854" i="4"/>
  <c r="DG854" i="4"/>
  <c r="DF854" i="4"/>
  <c r="O854" i="4"/>
  <c r="DQ850" i="4"/>
  <c r="DP850" i="4"/>
  <c r="DO850" i="4"/>
  <c r="DN850" i="4"/>
  <c r="DM850" i="4"/>
  <c r="DL850" i="4"/>
  <c r="DK850" i="4"/>
  <c r="DJ850" i="4"/>
  <c r="DI850" i="4"/>
  <c r="DH850" i="4"/>
  <c r="DG850" i="4"/>
  <c r="DF850" i="4"/>
  <c r="O850" i="4"/>
  <c r="DQ846" i="4"/>
  <c r="DP846" i="4"/>
  <c r="DO846" i="4"/>
  <c r="DN846" i="4"/>
  <c r="DM846" i="4"/>
  <c r="DL846" i="4"/>
  <c r="DK846" i="4"/>
  <c r="DJ846" i="4"/>
  <c r="DI846" i="4"/>
  <c r="DH846" i="4"/>
  <c r="DG846" i="4"/>
  <c r="DF846" i="4"/>
  <c r="O846" i="4"/>
  <c r="DQ842" i="4"/>
  <c r="DP842" i="4"/>
  <c r="DO842" i="4"/>
  <c r="DN842" i="4"/>
  <c r="DM842" i="4"/>
  <c r="DL842" i="4"/>
  <c r="DK842" i="4"/>
  <c r="DJ842" i="4"/>
  <c r="DI842" i="4"/>
  <c r="DH842" i="4"/>
  <c r="DG842" i="4"/>
  <c r="DF842" i="4"/>
  <c r="O842" i="4"/>
  <c r="DQ838" i="4"/>
  <c r="DP838" i="4"/>
  <c r="DO838" i="4"/>
  <c r="DN838" i="4"/>
  <c r="DM838" i="4"/>
  <c r="DL838" i="4"/>
  <c r="DK838" i="4"/>
  <c r="DJ838" i="4"/>
  <c r="DI838" i="4"/>
  <c r="DH838" i="4"/>
  <c r="DG838" i="4"/>
  <c r="DF838" i="4"/>
  <c r="O838" i="4"/>
  <c r="DQ834" i="4"/>
  <c r="DP834" i="4"/>
  <c r="DO834" i="4"/>
  <c r="DN834" i="4"/>
  <c r="DM834" i="4"/>
  <c r="DL834" i="4"/>
  <c r="DK834" i="4"/>
  <c r="DJ834" i="4"/>
  <c r="DI834" i="4"/>
  <c r="DH834" i="4"/>
  <c r="DG834" i="4"/>
  <c r="DF834" i="4"/>
  <c r="O834" i="4"/>
  <c r="DQ830" i="4"/>
  <c r="DP830" i="4"/>
  <c r="DO830" i="4"/>
  <c r="DN830" i="4"/>
  <c r="DM830" i="4"/>
  <c r="DL830" i="4"/>
  <c r="DK830" i="4"/>
  <c r="DJ830" i="4"/>
  <c r="DI830" i="4"/>
  <c r="DH830" i="4"/>
  <c r="DG830" i="4"/>
  <c r="DF830" i="4"/>
  <c r="O830" i="4"/>
  <c r="DQ826" i="4"/>
  <c r="DP826" i="4"/>
  <c r="DO826" i="4"/>
  <c r="DN826" i="4"/>
  <c r="DM826" i="4"/>
  <c r="DL826" i="4"/>
  <c r="DK826" i="4"/>
  <c r="DJ826" i="4"/>
  <c r="DI826" i="4"/>
  <c r="DH826" i="4"/>
  <c r="DG826" i="4"/>
  <c r="DF826" i="4"/>
  <c r="O826" i="4"/>
  <c r="DQ822" i="4"/>
  <c r="DP822" i="4"/>
  <c r="DO822" i="4"/>
  <c r="DN822" i="4"/>
  <c r="DM822" i="4"/>
  <c r="DL822" i="4"/>
  <c r="DK822" i="4"/>
  <c r="DJ822" i="4"/>
  <c r="DI822" i="4"/>
  <c r="DH822" i="4"/>
  <c r="DG822" i="4"/>
  <c r="DF822" i="4"/>
  <c r="O822" i="4"/>
  <c r="DQ818" i="4"/>
  <c r="DP818" i="4"/>
  <c r="DO818" i="4"/>
  <c r="DN818" i="4"/>
  <c r="DM818" i="4"/>
  <c r="DL818" i="4"/>
  <c r="DK818" i="4"/>
  <c r="DJ818" i="4"/>
  <c r="DI818" i="4"/>
  <c r="DH818" i="4"/>
  <c r="DG818" i="4"/>
  <c r="DF818" i="4"/>
  <c r="O818" i="4"/>
  <c r="DQ814" i="4"/>
  <c r="DP814" i="4"/>
  <c r="DO814" i="4"/>
  <c r="DN814" i="4"/>
  <c r="DM814" i="4"/>
  <c r="DL814" i="4"/>
  <c r="DK814" i="4"/>
  <c r="DJ814" i="4"/>
  <c r="DI814" i="4"/>
  <c r="DH814" i="4"/>
  <c r="DG814" i="4"/>
  <c r="DF814" i="4"/>
  <c r="O814" i="4"/>
  <c r="DQ810" i="4"/>
  <c r="DP810" i="4"/>
  <c r="DO810" i="4"/>
  <c r="DN810" i="4"/>
  <c r="DM810" i="4"/>
  <c r="DL810" i="4"/>
  <c r="DK810" i="4"/>
  <c r="DJ810" i="4"/>
  <c r="DI810" i="4"/>
  <c r="DH810" i="4"/>
  <c r="DG810" i="4"/>
  <c r="DF810" i="4"/>
  <c r="O810" i="4"/>
  <c r="DQ806" i="4"/>
  <c r="DP806" i="4"/>
  <c r="DO806" i="4"/>
  <c r="DN806" i="4"/>
  <c r="DM806" i="4"/>
  <c r="DL806" i="4"/>
  <c r="DK806" i="4"/>
  <c r="DJ806" i="4"/>
  <c r="DI806" i="4"/>
  <c r="DH806" i="4"/>
  <c r="DG806" i="4"/>
  <c r="DF806" i="4"/>
  <c r="O806" i="4"/>
  <c r="DQ802" i="4"/>
  <c r="DP802" i="4"/>
  <c r="DO802" i="4"/>
  <c r="DN802" i="4"/>
  <c r="DM802" i="4"/>
  <c r="DL802" i="4"/>
  <c r="DK802" i="4"/>
  <c r="DJ802" i="4"/>
  <c r="DI802" i="4"/>
  <c r="DH802" i="4"/>
  <c r="DG802" i="4"/>
  <c r="DF802" i="4"/>
  <c r="O802" i="4"/>
  <c r="DQ798" i="4"/>
  <c r="DP798" i="4"/>
  <c r="DO798" i="4"/>
  <c r="DN798" i="4"/>
  <c r="DM798" i="4"/>
  <c r="DL798" i="4"/>
  <c r="DK798" i="4"/>
  <c r="DJ798" i="4"/>
  <c r="DI798" i="4"/>
  <c r="DH798" i="4"/>
  <c r="DG798" i="4"/>
  <c r="DF798" i="4"/>
  <c r="O798" i="4"/>
  <c r="DQ794" i="4"/>
  <c r="DP794" i="4"/>
  <c r="DO794" i="4"/>
  <c r="DN794" i="4"/>
  <c r="DM794" i="4"/>
  <c r="DL794" i="4"/>
  <c r="DK794" i="4"/>
  <c r="DJ794" i="4"/>
  <c r="DI794" i="4"/>
  <c r="DH794" i="4"/>
  <c r="DG794" i="4"/>
  <c r="DF794" i="4"/>
  <c r="O794" i="4"/>
  <c r="DQ790" i="4"/>
  <c r="DP790" i="4"/>
  <c r="DO790" i="4"/>
  <c r="DN790" i="4"/>
  <c r="DM790" i="4"/>
  <c r="DL790" i="4"/>
  <c r="DK790" i="4"/>
  <c r="DJ790" i="4"/>
  <c r="DI790" i="4"/>
  <c r="DH790" i="4"/>
  <c r="DG790" i="4"/>
  <c r="DF790" i="4"/>
  <c r="O790" i="4"/>
  <c r="DQ787" i="4"/>
  <c r="DP787" i="4"/>
  <c r="DO787" i="4"/>
  <c r="DN787" i="4"/>
  <c r="DM787" i="4"/>
  <c r="DL787" i="4"/>
  <c r="DK787" i="4"/>
  <c r="DJ787" i="4"/>
  <c r="DI787" i="4"/>
  <c r="DH787" i="4"/>
  <c r="DG787" i="4"/>
  <c r="DF787" i="4"/>
  <c r="O787" i="4"/>
  <c r="DQ780" i="4"/>
  <c r="DP780" i="4"/>
  <c r="DO780" i="4"/>
  <c r="DN780" i="4"/>
  <c r="DM780" i="4"/>
  <c r="DL780" i="4"/>
  <c r="DK780" i="4"/>
  <c r="DJ780" i="4"/>
  <c r="DI780" i="4"/>
  <c r="DH780" i="4"/>
  <c r="DG780" i="4"/>
  <c r="DF780" i="4"/>
  <c r="O780" i="4"/>
  <c r="DQ774" i="4"/>
  <c r="DP774" i="4"/>
  <c r="DO774" i="4"/>
  <c r="DN774" i="4"/>
  <c r="DM774" i="4"/>
  <c r="DL774" i="4"/>
  <c r="DK774" i="4"/>
  <c r="DJ774" i="4"/>
  <c r="DI774" i="4"/>
  <c r="DH774" i="4"/>
  <c r="DG774" i="4"/>
  <c r="DF774" i="4"/>
  <c r="O774" i="4"/>
  <c r="DQ770" i="4"/>
  <c r="DP770" i="4"/>
  <c r="DO770" i="4"/>
  <c r="DN770" i="4"/>
  <c r="DM770" i="4"/>
  <c r="DL770" i="4"/>
  <c r="DK770" i="4"/>
  <c r="DJ770" i="4"/>
  <c r="DI770" i="4"/>
  <c r="DH770" i="4"/>
  <c r="DG770" i="4"/>
  <c r="DF770" i="4"/>
  <c r="O770" i="4"/>
  <c r="DQ759" i="4"/>
  <c r="DP759" i="4"/>
  <c r="DO759" i="4"/>
  <c r="DN759" i="4"/>
  <c r="DM759" i="4"/>
  <c r="DL759" i="4"/>
  <c r="DK759" i="4"/>
  <c r="DJ759" i="4"/>
  <c r="DI759" i="4"/>
  <c r="DH759" i="4"/>
  <c r="DG759" i="4"/>
  <c r="DF759" i="4"/>
  <c r="O759" i="4"/>
  <c r="DQ740" i="4"/>
  <c r="DP740" i="4"/>
  <c r="DO740" i="4"/>
  <c r="DN740" i="4"/>
  <c r="DM740" i="4"/>
  <c r="DL740" i="4"/>
  <c r="DK740" i="4"/>
  <c r="DJ740" i="4"/>
  <c r="DI740" i="4"/>
  <c r="DH740" i="4"/>
  <c r="DG740" i="4"/>
  <c r="DF740" i="4"/>
  <c r="O740" i="4"/>
  <c r="DQ736" i="4"/>
  <c r="DP736" i="4"/>
  <c r="DO736" i="4"/>
  <c r="DN736" i="4"/>
  <c r="DM736" i="4"/>
  <c r="DL736" i="4"/>
  <c r="DK736" i="4"/>
  <c r="DJ736" i="4"/>
  <c r="DI736" i="4"/>
  <c r="DH736" i="4"/>
  <c r="DG736" i="4"/>
  <c r="DF736" i="4"/>
  <c r="O736" i="4"/>
  <c r="DQ732" i="4"/>
  <c r="DP732" i="4"/>
  <c r="DO732" i="4"/>
  <c r="DN732" i="4"/>
  <c r="DM732" i="4"/>
  <c r="DL732" i="4"/>
  <c r="DK732" i="4"/>
  <c r="DJ732" i="4"/>
  <c r="DI732" i="4"/>
  <c r="DH732" i="4"/>
  <c r="DG732" i="4"/>
  <c r="DF732" i="4"/>
  <c r="O732" i="4"/>
  <c r="DQ728" i="4"/>
  <c r="DP728" i="4"/>
  <c r="DO728" i="4"/>
  <c r="DN728" i="4"/>
  <c r="DM728" i="4"/>
  <c r="DL728" i="4"/>
  <c r="DK728" i="4"/>
  <c r="DJ728" i="4"/>
  <c r="DI728" i="4"/>
  <c r="DH728" i="4"/>
  <c r="DG728" i="4"/>
  <c r="DF728" i="4"/>
  <c r="O728" i="4"/>
  <c r="DQ721" i="4"/>
  <c r="DP721" i="4"/>
  <c r="DO721" i="4"/>
  <c r="DN721" i="4"/>
  <c r="DM721" i="4"/>
  <c r="DL721" i="4"/>
  <c r="DK721" i="4"/>
  <c r="DJ721" i="4"/>
  <c r="DI721" i="4"/>
  <c r="DH721" i="4"/>
  <c r="DG721" i="4"/>
  <c r="DF721" i="4"/>
  <c r="O721" i="4"/>
  <c r="DQ717" i="4"/>
  <c r="DP717" i="4"/>
  <c r="DO717" i="4"/>
  <c r="DN717" i="4"/>
  <c r="DM717" i="4"/>
  <c r="DL717" i="4"/>
  <c r="DK717" i="4"/>
  <c r="DJ717" i="4"/>
  <c r="DI717" i="4"/>
  <c r="DH717" i="4"/>
  <c r="DG717" i="4"/>
  <c r="DF717" i="4"/>
  <c r="O717" i="4"/>
  <c r="DQ713" i="4"/>
  <c r="DP713" i="4"/>
  <c r="DO713" i="4"/>
  <c r="DN713" i="4"/>
  <c r="DM713" i="4"/>
  <c r="DL713" i="4"/>
  <c r="DK713" i="4"/>
  <c r="DJ713" i="4"/>
  <c r="DI713" i="4"/>
  <c r="DH713" i="4"/>
  <c r="DG713" i="4"/>
  <c r="DF713" i="4"/>
  <c r="O713" i="4"/>
  <c r="DQ709" i="4"/>
  <c r="DP709" i="4"/>
  <c r="DO709" i="4"/>
  <c r="DN709" i="4"/>
  <c r="DM709" i="4"/>
  <c r="DL709" i="4"/>
  <c r="DK709" i="4"/>
  <c r="DJ709" i="4"/>
  <c r="DI709" i="4"/>
  <c r="DH709" i="4"/>
  <c r="DG709" i="4"/>
  <c r="DF709" i="4"/>
  <c r="O709" i="4"/>
  <c r="DQ705" i="4"/>
  <c r="DP705" i="4"/>
  <c r="DO705" i="4"/>
  <c r="DN705" i="4"/>
  <c r="DM705" i="4"/>
  <c r="DL705" i="4"/>
  <c r="DK705" i="4"/>
  <c r="DJ705" i="4"/>
  <c r="DI705" i="4"/>
  <c r="DH705" i="4"/>
  <c r="DG705" i="4"/>
  <c r="DF705" i="4"/>
  <c r="O705" i="4"/>
  <c r="DQ701" i="4"/>
  <c r="DP701" i="4"/>
  <c r="DO701" i="4"/>
  <c r="DN701" i="4"/>
  <c r="DM701" i="4"/>
  <c r="DL701" i="4"/>
  <c r="DK701" i="4"/>
  <c r="DJ701" i="4"/>
  <c r="DI701" i="4"/>
  <c r="DH701" i="4"/>
  <c r="DG701" i="4"/>
  <c r="DF701" i="4"/>
  <c r="O701" i="4"/>
  <c r="DQ697" i="4"/>
  <c r="DP697" i="4"/>
  <c r="DO697" i="4"/>
  <c r="DN697" i="4"/>
  <c r="DM697" i="4"/>
  <c r="DL697" i="4"/>
  <c r="DK697" i="4"/>
  <c r="DJ697" i="4"/>
  <c r="DI697" i="4"/>
  <c r="DH697" i="4"/>
  <c r="DG697" i="4"/>
  <c r="DF697" i="4"/>
  <c r="O697" i="4"/>
  <c r="DQ693" i="4"/>
  <c r="DP693" i="4"/>
  <c r="DO693" i="4"/>
  <c r="DN693" i="4"/>
  <c r="DM693" i="4"/>
  <c r="DL693" i="4"/>
  <c r="DK693" i="4"/>
  <c r="DJ693" i="4"/>
  <c r="DI693" i="4"/>
  <c r="DH693" i="4"/>
  <c r="DG693" i="4"/>
  <c r="DF693" i="4"/>
  <c r="O693" i="4"/>
  <c r="DQ689" i="4"/>
  <c r="DP689" i="4"/>
  <c r="DO689" i="4"/>
  <c r="DN689" i="4"/>
  <c r="DM689" i="4"/>
  <c r="DL689" i="4"/>
  <c r="DK689" i="4"/>
  <c r="DJ689" i="4"/>
  <c r="DI689" i="4"/>
  <c r="DH689" i="4"/>
  <c r="DG689" i="4"/>
  <c r="DF689" i="4"/>
  <c r="O689" i="4"/>
  <c r="DQ685" i="4"/>
  <c r="DP685" i="4"/>
  <c r="DO685" i="4"/>
  <c r="DN685" i="4"/>
  <c r="DM685" i="4"/>
  <c r="DL685" i="4"/>
  <c r="DK685" i="4"/>
  <c r="DJ685" i="4"/>
  <c r="DI685" i="4"/>
  <c r="DH685" i="4"/>
  <c r="DG685" i="4"/>
  <c r="DF685" i="4"/>
  <c r="O685" i="4"/>
  <c r="DQ681" i="4"/>
  <c r="DP681" i="4"/>
  <c r="DO681" i="4"/>
  <c r="DN681" i="4"/>
  <c r="DM681" i="4"/>
  <c r="DL681" i="4"/>
  <c r="DK681" i="4"/>
  <c r="DJ681" i="4"/>
  <c r="DI681" i="4"/>
  <c r="DH681" i="4"/>
  <c r="DG681" i="4"/>
  <c r="DF681" i="4"/>
  <c r="O681" i="4"/>
  <c r="DQ677" i="4"/>
  <c r="DP677" i="4"/>
  <c r="DO677" i="4"/>
  <c r="DN677" i="4"/>
  <c r="DM677" i="4"/>
  <c r="DL677" i="4"/>
  <c r="DK677" i="4"/>
  <c r="DJ677" i="4"/>
  <c r="DI677" i="4"/>
  <c r="DH677" i="4"/>
  <c r="DG677" i="4"/>
  <c r="DF677" i="4"/>
  <c r="O677" i="4"/>
  <c r="DQ673" i="4"/>
  <c r="DP673" i="4"/>
  <c r="DO673" i="4"/>
  <c r="DN673" i="4"/>
  <c r="DM673" i="4"/>
  <c r="DL673" i="4"/>
  <c r="DK673" i="4"/>
  <c r="DJ673" i="4"/>
  <c r="DI673" i="4"/>
  <c r="DH673" i="4"/>
  <c r="DG673" i="4"/>
  <c r="DF673" i="4"/>
  <c r="O673" i="4"/>
  <c r="DQ669" i="4"/>
  <c r="DP669" i="4"/>
  <c r="DO669" i="4"/>
  <c r="DN669" i="4"/>
  <c r="DM669" i="4"/>
  <c r="DL669" i="4"/>
  <c r="DK669" i="4"/>
  <c r="DJ669" i="4"/>
  <c r="DI669" i="4"/>
  <c r="DH669" i="4"/>
  <c r="DG669" i="4"/>
  <c r="DF669" i="4"/>
  <c r="O669" i="4"/>
  <c r="DQ665" i="4"/>
  <c r="DP665" i="4"/>
  <c r="DO665" i="4"/>
  <c r="DN665" i="4"/>
  <c r="DM665" i="4"/>
  <c r="DL665" i="4"/>
  <c r="DK665" i="4"/>
  <c r="DJ665" i="4"/>
  <c r="DI665" i="4"/>
  <c r="DH665" i="4"/>
  <c r="DG665" i="4"/>
  <c r="DF665" i="4"/>
  <c r="O665" i="4"/>
  <c r="DQ661" i="4"/>
  <c r="DP661" i="4"/>
  <c r="DO661" i="4"/>
  <c r="DN661" i="4"/>
  <c r="DM661" i="4"/>
  <c r="DL661" i="4"/>
  <c r="DK661" i="4"/>
  <c r="DJ661" i="4"/>
  <c r="DI661" i="4"/>
  <c r="DH661" i="4"/>
  <c r="DG661" i="4"/>
  <c r="DF661" i="4"/>
  <c r="O661" i="4"/>
  <c r="DQ657" i="4"/>
  <c r="DP657" i="4"/>
  <c r="DO657" i="4"/>
  <c r="DN657" i="4"/>
  <c r="DM657" i="4"/>
  <c r="DL657" i="4"/>
  <c r="DK657" i="4"/>
  <c r="DJ657" i="4"/>
  <c r="DI657" i="4"/>
  <c r="DH657" i="4"/>
  <c r="DG657" i="4"/>
  <c r="DF657" i="4"/>
  <c r="O657" i="4"/>
  <c r="DQ653" i="4"/>
  <c r="DP653" i="4"/>
  <c r="DO653" i="4"/>
  <c r="DN653" i="4"/>
  <c r="DM653" i="4"/>
  <c r="DL653" i="4"/>
  <c r="DK653" i="4"/>
  <c r="DJ653" i="4"/>
  <c r="DI653" i="4"/>
  <c r="DH653" i="4"/>
  <c r="DG653" i="4"/>
  <c r="DF653" i="4"/>
  <c r="O653" i="4"/>
  <c r="DQ649" i="4"/>
  <c r="DP649" i="4"/>
  <c r="DO649" i="4"/>
  <c r="DN649" i="4"/>
  <c r="DM649" i="4"/>
  <c r="DL649" i="4"/>
  <c r="DK649" i="4"/>
  <c r="DJ649" i="4"/>
  <c r="DI649" i="4"/>
  <c r="DH649" i="4"/>
  <c r="DG649" i="4"/>
  <c r="DF649" i="4"/>
  <c r="O649" i="4"/>
  <c r="DQ645" i="4"/>
  <c r="DP645" i="4"/>
  <c r="DO645" i="4"/>
  <c r="DN645" i="4"/>
  <c r="DM645" i="4"/>
  <c r="DL645" i="4"/>
  <c r="DK645" i="4"/>
  <c r="DJ645" i="4"/>
  <c r="DI645" i="4"/>
  <c r="DH645" i="4"/>
  <c r="DG645" i="4"/>
  <c r="DF645" i="4"/>
  <c r="O645" i="4"/>
  <c r="DQ641" i="4"/>
  <c r="DP641" i="4"/>
  <c r="DO641" i="4"/>
  <c r="DN641" i="4"/>
  <c r="DM641" i="4"/>
  <c r="DL641" i="4"/>
  <c r="DK641" i="4"/>
  <c r="DJ641" i="4"/>
  <c r="DI641" i="4"/>
  <c r="DH641" i="4"/>
  <c r="DG641" i="4"/>
  <c r="DF641" i="4"/>
  <c r="O641" i="4"/>
  <c r="DQ637" i="4"/>
  <c r="DP637" i="4"/>
  <c r="DO637" i="4"/>
  <c r="DN637" i="4"/>
  <c r="DM637" i="4"/>
  <c r="DL637" i="4"/>
  <c r="DK637" i="4"/>
  <c r="DJ637" i="4"/>
  <c r="DI637" i="4"/>
  <c r="DH637" i="4"/>
  <c r="DG637" i="4"/>
  <c r="DF637" i="4"/>
  <c r="O637" i="4"/>
  <c r="DQ633" i="4"/>
  <c r="DP633" i="4"/>
  <c r="DO633" i="4"/>
  <c r="DN633" i="4"/>
  <c r="DM633" i="4"/>
  <c r="DL633" i="4"/>
  <c r="DK633" i="4"/>
  <c r="DJ633" i="4"/>
  <c r="DI633" i="4"/>
  <c r="DH633" i="4"/>
  <c r="DG633" i="4"/>
  <c r="DF633" i="4"/>
  <c r="O633" i="4"/>
  <c r="DQ618" i="4"/>
  <c r="DP618" i="4"/>
  <c r="DO618" i="4"/>
  <c r="DN618" i="4"/>
  <c r="DM618" i="4"/>
  <c r="DL618" i="4"/>
  <c r="DK618" i="4"/>
  <c r="DJ618" i="4"/>
  <c r="DI618" i="4"/>
  <c r="DH618" i="4"/>
  <c r="DG618" i="4"/>
  <c r="DF618" i="4"/>
  <c r="O618" i="4"/>
  <c r="DQ615" i="4"/>
  <c r="DP615" i="4"/>
  <c r="DO615" i="4"/>
  <c r="DN615" i="4"/>
  <c r="DM615" i="4"/>
  <c r="DL615" i="4"/>
  <c r="DK615" i="4"/>
  <c r="DJ615" i="4"/>
  <c r="DI615" i="4"/>
  <c r="DH615" i="4"/>
  <c r="DG615" i="4"/>
  <c r="DF615" i="4"/>
  <c r="O615" i="4"/>
  <c r="DQ548" i="4"/>
  <c r="DP548" i="4"/>
  <c r="DO548" i="4"/>
  <c r="DN548" i="4"/>
  <c r="DM548" i="4"/>
  <c r="DL548" i="4"/>
  <c r="DK548" i="4"/>
  <c r="DJ548" i="4"/>
  <c r="DI548" i="4"/>
  <c r="DH548" i="4"/>
  <c r="DG548" i="4"/>
  <c r="DF548" i="4"/>
  <c r="O548" i="4"/>
  <c r="DQ543" i="4"/>
  <c r="DP543" i="4"/>
  <c r="DO543" i="4"/>
  <c r="DN543" i="4"/>
  <c r="DM543" i="4"/>
  <c r="DL543" i="4"/>
  <c r="DK543" i="4"/>
  <c r="DJ543" i="4"/>
  <c r="DI543" i="4"/>
  <c r="DH543" i="4"/>
  <c r="DG543" i="4"/>
  <c r="DF543" i="4"/>
  <c r="O543" i="4"/>
  <c r="DQ531" i="4"/>
  <c r="DP531" i="4"/>
  <c r="DO531" i="4"/>
  <c r="DN531" i="4"/>
  <c r="DM531" i="4"/>
  <c r="DL531" i="4"/>
  <c r="DK531" i="4"/>
  <c r="DJ531" i="4"/>
  <c r="DI531" i="4"/>
  <c r="DH531" i="4"/>
  <c r="DG531" i="4"/>
  <c r="DF531" i="4"/>
  <c r="O531" i="4"/>
  <c r="DQ526" i="4"/>
  <c r="DP526" i="4"/>
  <c r="DO526" i="4"/>
  <c r="DN526" i="4"/>
  <c r="DM526" i="4"/>
  <c r="DL526" i="4"/>
  <c r="DK526" i="4"/>
  <c r="DJ526" i="4"/>
  <c r="DI526" i="4"/>
  <c r="DH526" i="4"/>
  <c r="DG526" i="4"/>
  <c r="DF526" i="4"/>
  <c r="O526" i="4"/>
  <c r="DQ521" i="4"/>
  <c r="DP521" i="4"/>
  <c r="DO521" i="4"/>
  <c r="DN521" i="4"/>
  <c r="DM521" i="4"/>
  <c r="DL521" i="4"/>
  <c r="DK521" i="4"/>
  <c r="DJ521" i="4"/>
  <c r="DI521" i="4"/>
  <c r="DH521" i="4"/>
  <c r="DG521" i="4"/>
  <c r="DF521" i="4"/>
  <c r="O521" i="4"/>
  <c r="O516" i="4"/>
  <c r="DQ516" i="4"/>
  <c r="DP516" i="4"/>
  <c r="DO516" i="4"/>
  <c r="DN516" i="4"/>
  <c r="DM516" i="4"/>
  <c r="DL516" i="4"/>
  <c r="DK516" i="4"/>
  <c r="DJ516" i="4"/>
  <c r="DI516" i="4"/>
  <c r="DH516" i="4"/>
  <c r="DG516" i="4"/>
  <c r="DF516" i="4"/>
  <c r="EZ850" i="4" l="1"/>
  <c r="EZ866" i="4"/>
  <c r="EZ882" i="4"/>
  <c r="DE615" i="4"/>
  <c r="EZ615" i="4" s="1"/>
  <c r="EZ641" i="4"/>
  <c r="EZ657" i="4"/>
  <c r="EZ673" i="4"/>
  <c r="EZ689" i="4"/>
  <c r="EZ705" i="4"/>
  <c r="EZ721" i="4"/>
  <c r="EZ740" i="4"/>
  <c r="EZ780" i="4"/>
  <c r="EZ798" i="4"/>
  <c r="EZ814" i="4"/>
  <c r="EZ713" i="4"/>
  <c r="EZ732" i="4"/>
  <c r="EZ770" i="4"/>
  <c r="EZ790" i="4"/>
  <c r="EZ822" i="4"/>
  <c r="EZ806" i="4"/>
  <c r="EZ633" i="4"/>
  <c r="EZ543" i="4"/>
  <c r="EZ649" i="4"/>
  <c r="EZ665" i="4"/>
  <c r="EZ681" i="4"/>
  <c r="EZ697" i="4"/>
  <c r="EZ838" i="4"/>
  <c r="EZ521" i="4"/>
  <c r="EZ830" i="4"/>
  <c r="EZ846" i="4"/>
  <c r="EZ862" i="4"/>
  <c r="EZ531" i="4"/>
  <c r="EZ854" i="4"/>
  <c r="EZ618" i="4"/>
  <c r="EZ645" i="4"/>
  <c r="EZ661" i="4"/>
  <c r="EZ677" i="4"/>
  <c r="EZ693" i="4"/>
  <c r="EZ709" i="4"/>
  <c r="EZ728" i="4"/>
  <c r="EZ759" i="4"/>
  <c r="DE787" i="4"/>
  <c r="EZ787" i="4" s="1"/>
  <c r="EZ802" i="4"/>
  <c r="EZ818" i="4"/>
  <c r="EZ834" i="4"/>
  <c r="EZ870" i="4"/>
  <c r="EZ548" i="4"/>
  <c r="EZ637" i="4"/>
  <c r="EZ653" i="4"/>
  <c r="EZ669" i="4"/>
  <c r="EZ685" i="4"/>
  <c r="EZ701" i="4"/>
  <c r="EZ717" i="4"/>
  <c r="EZ736" i="4"/>
  <c r="EZ774" i="4"/>
  <c r="EZ794" i="4"/>
  <c r="EZ810" i="4"/>
  <c r="EZ826" i="4"/>
  <c r="EZ842" i="4"/>
  <c r="EZ858" i="4"/>
  <c r="EZ874" i="4"/>
  <c r="EZ526" i="4"/>
  <c r="EZ878" i="4"/>
  <c r="DJ1631" i="4"/>
  <c r="DK1631" i="4"/>
  <c r="DL1631" i="4"/>
  <c r="DM1631" i="4"/>
  <c r="DN1631" i="4"/>
  <c r="DO1631" i="4"/>
  <c r="DP1631" i="4"/>
  <c r="DQ1631" i="4"/>
  <c r="DR1631" i="4"/>
  <c r="DS1631" i="4"/>
  <c r="DT1631" i="4"/>
  <c r="DU1631" i="4"/>
  <c r="DV1631" i="4"/>
  <c r="DW1631" i="4"/>
  <c r="DX1631" i="4"/>
  <c r="DY1631" i="4"/>
  <c r="DZ1631" i="4"/>
  <c r="EA1631" i="4"/>
  <c r="EB1631" i="4"/>
  <c r="EC1631" i="4"/>
  <c r="ED1631" i="4"/>
  <c r="EE1631" i="4"/>
  <c r="EF1631" i="4"/>
  <c r="DI1631" i="4"/>
  <c r="DH1631" i="4"/>
  <c r="EZ516" i="4" l="1"/>
  <c r="O1631" i="4"/>
  <c r="BJ1631" i="4" l="1"/>
  <c r="EZ1631" i="4"/>
  <c r="DO186" i="4"/>
  <c r="DN186" i="4"/>
  <c r="DM186" i="4"/>
  <c r="O186" i="4"/>
  <c r="DO180" i="4"/>
  <c r="DN180" i="4"/>
  <c r="DM180" i="4"/>
  <c r="O180" i="4"/>
  <c r="O20" i="2" l="1"/>
  <c r="O23" i="2" s="1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A23" i="2"/>
  <c r="BJ180" i="4" l="1"/>
  <c r="EZ180" i="4"/>
  <c r="BJ186" i="4"/>
  <c r="CV8" i="2"/>
  <c r="CV16" i="2" s="1"/>
  <c r="CW8" i="2" l="1"/>
  <c r="CW12" i="2" s="1"/>
  <c r="CU8" i="2"/>
  <c r="O8" i="2"/>
  <c r="CO7" i="2"/>
  <c r="CN7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N12" i="2"/>
  <c r="CO12" i="2"/>
  <c r="CP12" i="2"/>
  <c r="CQ12" i="2"/>
  <c r="CR12" i="2"/>
  <c r="CS12" i="2"/>
  <c r="CT12" i="2"/>
  <c r="CU12" i="2"/>
  <c r="CV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Z12" i="2"/>
  <c r="EA12" i="2"/>
  <c r="EB12" i="2"/>
  <c r="EC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A12" i="2"/>
  <c r="CM8" i="2" l="1"/>
  <c r="DY8" i="2" s="1"/>
  <c r="DY12" i="2" s="1"/>
  <c r="DQ2316" i="4"/>
  <c r="DP2316" i="4"/>
  <c r="DO2316" i="4"/>
  <c r="DN2316" i="4"/>
  <c r="DQ2311" i="4"/>
  <c r="DP2311" i="4"/>
  <c r="DO2311" i="4"/>
  <c r="DN2311" i="4"/>
  <c r="DQ2306" i="4"/>
  <c r="DP2306" i="4"/>
  <c r="DO2306" i="4"/>
  <c r="DN2306" i="4"/>
  <c r="DQ2301" i="4"/>
  <c r="DP2301" i="4"/>
  <c r="DO2301" i="4"/>
  <c r="DN2301" i="4"/>
  <c r="DQ2296" i="4"/>
  <c r="DP2296" i="4"/>
  <c r="DO2296" i="4"/>
  <c r="DN2296" i="4"/>
  <c r="DQ2291" i="4"/>
  <c r="DP2291" i="4"/>
  <c r="DO2291" i="4"/>
  <c r="DN2291" i="4"/>
  <c r="DQ2286" i="4"/>
  <c r="DP2286" i="4"/>
  <c r="DO2286" i="4"/>
  <c r="DN2286" i="4"/>
  <c r="DQ2280" i="4"/>
  <c r="DP2280" i="4"/>
  <c r="DO2280" i="4"/>
  <c r="DN2280" i="4"/>
  <c r="DQ2275" i="4"/>
  <c r="DP2275" i="4"/>
  <c r="DO2275" i="4"/>
  <c r="DN2275" i="4"/>
  <c r="DQ2270" i="4"/>
  <c r="DP2270" i="4"/>
  <c r="DO2270" i="4"/>
  <c r="DN2270" i="4"/>
  <c r="DQ2265" i="4"/>
  <c r="DP2265" i="4"/>
  <c r="DO2265" i="4"/>
  <c r="DN2265" i="4"/>
  <c r="DQ2260" i="4"/>
  <c r="DP2260" i="4"/>
  <c r="DO2260" i="4"/>
  <c r="DN2260" i="4"/>
  <c r="DQ2255" i="4"/>
  <c r="DP2255" i="4"/>
  <c r="DO2255" i="4"/>
  <c r="DN2255" i="4"/>
  <c r="DQ2250" i="4"/>
  <c r="DP2250" i="4"/>
  <c r="DO2250" i="4"/>
  <c r="DN2250" i="4"/>
  <c r="DQ2245" i="4"/>
  <c r="DP2245" i="4"/>
  <c r="DO2245" i="4"/>
  <c r="DN2245" i="4"/>
  <c r="DQ2240" i="4"/>
  <c r="DP2240" i="4"/>
  <c r="DO2240" i="4"/>
  <c r="DN2240" i="4"/>
  <c r="DQ2235" i="4"/>
  <c r="DP2235" i="4"/>
  <c r="DO2235" i="4"/>
  <c r="DN2235" i="4"/>
  <c r="DQ2230" i="4"/>
  <c r="DP2230" i="4"/>
  <c r="DO2230" i="4"/>
  <c r="DN2230" i="4"/>
  <c r="DQ2225" i="4"/>
  <c r="DP2225" i="4"/>
  <c r="DO2225" i="4"/>
  <c r="DN2225" i="4"/>
  <c r="DQ2218" i="4"/>
  <c r="DP2218" i="4"/>
  <c r="DO2218" i="4"/>
  <c r="DN2218" i="4"/>
  <c r="DQ2213" i="4"/>
  <c r="DP2213" i="4"/>
  <c r="DO2213" i="4"/>
  <c r="DN2213" i="4"/>
  <c r="DQ2208" i="4"/>
  <c r="DP2208" i="4"/>
  <c r="DO2208" i="4"/>
  <c r="DN2208" i="4"/>
  <c r="DQ2203" i="4"/>
  <c r="DP2203" i="4"/>
  <c r="DO2203" i="4"/>
  <c r="DN2203" i="4"/>
  <c r="DQ2198" i="4"/>
  <c r="DP2198" i="4"/>
  <c r="DO2198" i="4"/>
  <c r="DN2198" i="4"/>
  <c r="DQ2193" i="4"/>
  <c r="DP2193" i="4"/>
  <c r="DO2193" i="4"/>
  <c r="DN2193" i="4"/>
  <c r="DQ2188" i="4"/>
  <c r="DP2188" i="4"/>
  <c r="DO2188" i="4"/>
  <c r="DN2188" i="4"/>
  <c r="DQ2183" i="4"/>
  <c r="DP2183" i="4"/>
  <c r="DO2183" i="4"/>
  <c r="DN2183" i="4"/>
  <c r="DQ2178" i="4"/>
  <c r="DP2178" i="4"/>
  <c r="DO2178" i="4"/>
  <c r="DN2178" i="4"/>
  <c r="DQ2173" i="4"/>
  <c r="DP2173" i="4"/>
  <c r="DO2173" i="4"/>
  <c r="DN2173" i="4"/>
  <c r="DM2316" i="4"/>
  <c r="DM2311" i="4"/>
  <c r="DM2306" i="4"/>
  <c r="DM2301" i="4"/>
  <c r="DM2296" i="4"/>
  <c r="DM2291" i="4"/>
  <c r="DM2286" i="4"/>
  <c r="DM2280" i="4"/>
  <c r="DM2275" i="4"/>
  <c r="DM2270" i="4"/>
  <c r="DM2265" i="4"/>
  <c r="DM2260" i="4"/>
  <c r="DM2255" i="4"/>
  <c r="DM2250" i="4"/>
  <c r="DM2245" i="4"/>
  <c r="DM2240" i="4"/>
  <c r="DM2235" i="4"/>
  <c r="DM2230" i="4"/>
  <c r="DM2225" i="4"/>
  <c r="DM2218" i="4"/>
  <c r="DM2213" i="4"/>
  <c r="DM2208" i="4"/>
  <c r="DM2203" i="4"/>
  <c r="DM2198" i="4"/>
  <c r="DM2193" i="4"/>
  <c r="DM2188" i="4"/>
  <c r="DM2183" i="4"/>
  <c r="DM2178" i="4"/>
  <c r="DM2173" i="4"/>
  <c r="O2316" i="4"/>
  <c r="O2311" i="4"/>
  <c r="O2306" i="4"/>
  <c r="O2301" i="4"/>
  <c r="O2296" i="4"/>
  <c r="O2291" i="4"/>
  <c r="O2286" i="4"/>
  <c r="O2280" i="4"/>
  <c r="O2275" i="4"/>
  <c r="O2270" i="4"/>
  <c r="O2265" i="4"/>
  <c r="O2260" i="4"/>
  <c r="O2255" i="4"/>
  <c r="O2250" i="4"/>
  <c r="O2245" i="4"/>
  <c r="O2240" i="4"/>
  <c r="O2235" i="4"/>
  <c r="O2230" i="4"/>
  <c r="O2225" i="4"/>
  <c r="O2218" i="4"/>
  <c r="O2213" i="4"/>
  <c r="O2208" i="4"/>
  <c r="O2203" i="4"/>
  <c r="O2198" i="4"/>
  <c r="O2193" i="4"/>
  <c r="O2188" i="4"/>
  <c r="O2183" i="4"/>
  <c r="O2178" i="4"/>
  <c r="O2173" i="4"/>
  <c r="BA8" i="2" l="1"/>
  <c r="ED8" i="2" s="1"/>
  <c r="ED12" i="2" s="1"/>
  <c r="CM12" i="2"/>
  <c r="EZ2178" i="4"/>
  <c r="BJ2198" i="4"/>
  <c r="EZ2218" i="4"/>
  <c r="BJ2240" i="4"/>
  <c r="EZ2260" i="4"/>
  <c r="BJ2280" i="4"/>
  <c r="EZ2301" i="4"/>
  <c r="EZ2183" i="4"/>
  <c r="BJ2203" i="4"/>
  <c r="EZ2225" i="4"/>
  <c r="BJ2245" i="4"/>
  <c r="EZ2265" i="4"/>
  <c r="BJ2286" i="4"/>
  <c r="EZ2306" i="4"/>
  <c r="BJ2188" i="4"/>
  <c r="EZ2208" i="4"/>
  <c r="BJ2230" i="4"/>
  <c r="EZ2250" i="4"/>
  <c r="BJ2270" i="4"/>
  <c r="EZ2291" i="4"/>
  <c r="BJ2311" i="4"/>
  <c r="BJ2193" i="4"/>
  <c r="EZ2213" i="4"/>
  <c r="BJ2235" i="4"/>
  <c r="BJ2255" i="4"/>
  <c r="BJ2275" i="4"/>
  <c r="EZ2296" i="4"/>
  <c r="BJ2316" i="4"/>
  <c r="BA12" i="2" l="1"/>
  <c r="EZ2198" i="4"/>
  <c r="BJ2306" i="4"/>
  <c r="EZ2173" i="4"/>
  <c r="EZ2255" i="4"/>
  <c r="BJ2225" i="4"/>
  <c r="EZ2280" i="4"/>
  <c r="BJ2173" i="4"/>
  <c r="EZ2240" i="4"/>
  <c r="EZ2230" i="4"/>
  <c r="EZ2203" i="4"/>
  <c r="EZ2286" i="4"/>
  <c r="BJ2260" i="4"/>
  <c r="BJ2178" i="4"/>
  <c r="EZ2311" i="4"/>
  <c r="BJ2291" i="4"/>
  <c r="BJ2213" i="4"/>
  <c r="BJ2265" i="4"/>
  <c r="BJ2183" i="4"/>
  <c r="BJ2296" i="4"/>
  <c r="BJ2208" i="4"/>
  <c r="BJ2250" i="4"/>
  <c r="EZ2235" i="4"/>
  <c r="EZ2316" i="4"/>
  <c r="EZ2275" i="4"/>
  <c r="EZ2270" i="4"/>
  <c r="EZ2245" i="4"/>
  <c r="BJ2218" i="4"/>
  <c r="EZ2193" i="4"/>
  <c r="EZ2188" i="4"/>
  <c r="BJ2301" i="4"/>
  <c r="O2331" i="4"/>
  <c r="O2330" i="4"/>
  <c r="O2329" i="4"/>
  <c r="O2328" i="4"/>
  <c r="O2327" i="4"/>
  <c r="O2326" i="4"/>
  <c r="O2325" i="4"/>
  <c r="O2324" i="4"/>
  <c r="O2323" i="4"/>
  <c r="O2322" i="4"/>
  <c r="O2321" i="4"/>
  <c r="O2320" i="4"/>
  <c r="O2319" i="4"/>
  <c r="O2315" i="4"/>
  <c r="O2314" i="4"/>
  <c r="O2310" i="4"/>
  <c r="O2309" i="4"/>
  <c r="O2305" i="4"/>
  <c r="O2304" i="4"/>
  <c r="O2300" i="4"/>
  <c r="O2299" i="4"/>
  <c r="O2295" i="4"/>
  <c r="O2294" i="4"/>
  <c r="O2290" i="4"/>
  <c r="O2289" i="4"/>
  <c r="O2285" i="4"/>
  <c r="O2284" i="4"/>
  <c r="O2279" i="4"/>
  <c r="O2278" i="4"/>
  <c r="O2274" i="4"/>
  <c r="O2273" i="4"/>
  <c r="O2269" i="4"/>
  <c r="O2268" i="4"/>
  <c r="O2264" i="4"/>
  <c r="O2263" i="4"/>
  <c r="O2259" i="4"/>
  <c r="O2258" i="4"/>
  <c r="O2254" i="4"/>
  <c r="O2253" i="4"/>
  <c r="O2249" i="4"/>
  <c r="O2248" i="4"/>
  <c r="O2244" i="4"/>
  <c r="O2243" i="4"/>
  <c r="O2239" i="4"/>
  <c r="O2238" i="4"/>
  <c r="O2234" i="4"/>
  <c r="O2233" i="4"/>
  <c r="O2229" i="4"/>
  <c r="O2228" i="4"/>
  <c r="O2224" i="4"/>
  <c r="O2223" i="4"/>
  <c r="O2217" i="4"/>
  <c r="O2216" i="4"/>
  <c r="O2212" i="4"/>
  <c r="O2211" i="4"/>
  <c r="O2207" i="4"/>
  <c r="O2206" i="4"/>
  <c r="O2202" i="4"/>
  <c r="O2201" i="4"/>
  <c r="O2197" i="4"/>
  <c r="O2196" i="4"/>
  <c r="O2192" i="4"/>
  <c r="O2191" i="4"/>
  <c r="O2187" i="4"/>
  <c r="O2186" i="4"/>
  <c r="O2182" i="4"/>
  <c r="O2181" i="4"/>
  <c r="O2177" i="4"/>
  <c r="O2176" i="4"/>
  <c r="O2172" i="4"/>
  <c r="O2171" i="4"/>
  <c r="O2170" i="4"/>
  <c r="O2169" i="4"/>
  <c r="O2168" i="4"/>
  <c r="O2165" i="4"/>
  <c r="O2164" i="4"/>
  <c r="O2161" i="4"/>
  <c r="O2160" i="4"/>
  <c r="O2157" i="4"/>
  <c r="O2156" i="4"/>
  <c r="O2153" i="4"/>
  <c r="O2152" i="4"/>
  <c r="O2149" i="4"/>
  <c r="O2148" i="4"/>
  <c r="O2145" i="4"/>
  <c r="O2144" i="4"/>
  <c r="O2141" i="4"/>
  <c r="O2140" i="4"/>
  <c r="O2137" i="4"/>
  <c r="O2136" i="4"/>
  <c r="O2133" i="4"/>
  <c r="O2132" i="4"/>
  <c r="O2129" i="4"/>
  <c r="O2128" i="4"/>
  <c r="O2125" i="4"/>
  <c r="O2124" i="4"/>
  <c r="O2121" i="4"/>
  <c r="O2120" i="4"/>
  <c r="O2117" i="4"/>
  <c r="O2116" i="4"/>
  <c r="O2113" i="4"/>
  <c r="O2112" i="4"/>
  <c r="O2109" i="4"/>
  <c r="O2108" i="4"/>
  <c r="O2105" i="4"/>
  <c r="O2104" i="4"/>
  <c r="O2101" i="4"/>
  <c r="O2100" i="4"/>
  <c r="O2097" i="4"/>
  <c r="O2096" i="4"/>
  <c r="O2093" i="4"/>
  <c r="O2092" i="4"/>
  <c r="O2089" i="4"/>
  <c r="O2088" i="4"/>
  <c r="O2085" i="4"/>
  <c r="O2084" i="4"/>
  <c r="O2081" i="4"/>
  <c r="O2080" i="4"/>
  <c r="O2077" i="4"/>
  <c r="O2076" i="4"/>
  <c r="O2073" i="4"/>
  <c r="O2072" i="4"/>
  <c r="O2069" i="4"/>
  <c r="O2068" i="4"/>
  <c r="O2065" i="4"/>
  <c r="O2064" i="4"/>
  <c r="O2061" i="4"/>
  <c r="O2060" i="4"/>
  <c r="O2057" i="4"/>
  <c r="O2056" i="4"/>
  <c r="O2053" i="4"/>
  <c r="O2052" i="4"/>
  <c r="O2049" i="4"/>
  <c r="O2048" i="4"/>
  <c r="O2045" i="4"/>
  <c r="O2044" i="4"/>
  <c r="O2041" i="4"/>
  <c r="O2040" i="4"/>
  <c r="O2037" i="4"/>
  <c r="O2036" i="4"/>
  <c r="O2033" i="4"/>
  <c r="O2032" i="4"/>
  <c r="O2029" i="4"/>
  <c r="O2028" i="4"/>
  <c r="O2025" i="4"/>
  <c r="O2024" i="4"/>
  <c r="O2021" i="4"/>
  <c r="O2020" i="4"/>
  <c r="O2017" i="4"/>
  <c r="O2016" i="4"/>
  <c r="O2013" i="4"/>
  <c r="O2012" i="4"/>
  <c r="O2009" i="4"/>
  <c r="O2008" i="4"/>
  <c r="O2005" i="4"/>
  <c r="O2004" i="4"/>
  <c r="O2001" i="4"/>
  <c r="O2000" i="4"/>
  <c r="O1997" i="4"/>
  <c r="O1996" i="4"/>
  <c r="O1993" i="4"/>
  <c r="O1992" i="4"/>
  <c r="O1989" i="4"/>
  <c r="O1988" i="4"/>
  <c r="O1985" i="4"/>
  <c r="O1984" i="4"/>
  <c r="O1981" i="4"/>
  <c r="O1980" i="4"/>
  <c r="O1977" i="4"/>
  <c r="O1976" i="4"/>
  <c r="O1973" i="4"/>
  <c r="O1972" i="4"/>
  <c r="O1969" i="4"/>
  <c r="O1968" i="4"/>
  <c r="O1967" i="4"/>
  <c r="O1966" i="4"/>
  <c r="O1965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44" i="4"/>
  <c r="O1943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50" i="4"/>
  <c r="O1749" i="4"/>
  <c r="O1746" i="4"/>
  <c r="O1745" i="4"/>
  <c r="O1739" i="4"/>
  <c r="O1738" i="4"/>
  <c r="O1737" i="4"/>
  <c r="O1736" i="4"/>
  <c r="O1735" i="4"/>
  <c r="O1729" i="4"/>
  <c r="O1728" i="4"/>
  <c r="O1727" i="4"/>
  <c r="O1724" i="4"/>
  <c r="O1723" i="4"/>
  <c r="O1722" i="4"/>
  <c r="O1721" i="4"/>
  <c r="O1720" i="4"/>
  <c r="O1719" i="4"/>
  <c r="BJ1719" i="4" s="1"/>
  <c r="O1718" i="4"/>
  <c r="O1717" i="4"/>
  <c r="O1716" i="4"/>
  <c r="O1715" i="4"/>
  <c r="O1710" i="4"/>
  <c r="O1709" i="4"/>
  <c r="O1708" i="4"/>
  <c r="O1707" i="4"/>
  <c r="O1706" i="4"/>
  <c r="O1702" i="4"/>
  <c r="O1701" i="4"/>
  <c r="O1700" i="4"/>
  <c r="O1699" i="4"/>
  <c r="O1698" i="4"/>
  <c r="O1697" i="4"/>
  <c r="BJ1697" i="4" s="1"/>
  <c r="O1696" i="4"/>
  <c r="O1695" i="4"/>
  <c r="O1694" i="4"/>
  <c r="O1693" i="4"/>
  <c r="O1692" i="4"/>
  <c r="BJ1692" i="4" s="1"/>
  <c r="O1691" i="4"/>
  <c r="O1690" i="4"/>
  <c r="O1689" i="4"/>
  <c r="O1688" i="4"/>
  <c r="O1686" i="4"/>
  <c r="O1685" i="4"/>
  <c r="O1684" i="4"/>
  <c r="O1680" i="4"/>
  <c r="O1679" i="4"/>
  <c r="O1678" i="4"/>
  <c r="O1677" i="4"/>
  <c r="O1676" i="4"/>
  <c r="O1675" i="4"/>
  <c r="O1674" i="4"/>
  <c r="O1673" i="4"/>
  <c r="O1672" i="4"/>
  <c r="O1671" i="4"/>
  <c r="O1670" i="4"/>
  <c r="O1669" i="4"/>
  <c r="O1667" i="4"/>
  <c r="O1666" i="4"/>
  <c r="O1665" i="4"/>
  <c r="O1664" i="4"/>
  <c r="O1663" i="4"/>
  <c r="O1662" i="4"/>
  <c r="O1661" i="4"/>
  <c r="O1660" i="4"/>
  <c r="O1659" i="4"/>
  <c r="O1658" i="4"/>
  <c r="O1655" i="4"/>
  <c r="O1654" i="4"/>
  <c r="O1653" i="4"/>
  <c r="O1652" i="4"/>
  <c r="O1651" i="4"/>
  <c r="O1650" i="4"/>
  <c r="O1645" i="4"/>
  <c r="O1644" i="4"/>
  <c r="O1643" i="4"/>
  <c r="O1642" i="4"/>
  <c r="O1641" i="4"/>
  <c r="O1640" i="4"/>
  <c r="O1637" i="4"/>
  <c r="O1636" i="4"/>
  <c r="O1635" i="4"/>
  <c r="O1634" i="4"/>
  <c r="O1633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607" i="4"/>
  <c r="O1413" i="4"/>
  <c r="O1412" i="4"/>
  <c r="O1409" i="4"/>
  <c r="O1408" i="4"/>
  <c r="O1404" i="4"/>
  <c r="O1403" i="4"/>
  <c r="O1399" i="4"/>
  <c r="O1398" i="4"/>
  <c r="O1394" i="4"/>
  <c r="O1393" i="4"/>
  <c r="O1389" i="4"/>
  <c r="O1388" i="4"/>
  <c r="O1384" i="4"/>
  <c r="O1383" i="4"/>
  <c r="O1379" i="4"/>
  <c r="O1378" i="4"/>
  <c r="O1375" i="4"/>
  <c r="O1374" i="4"/>
  <c r="O1370" i="4"/>
  <c r="O1369" i="4"/>
  <c r="O1366" i="4"/>
  <c r="O1365" i="4"/>
  <c r="O1362" i="4"/>
  <c r="O1361" i="4"/>
  <c r="O1358" i="4"/>
  <c r="O1357" i="4"/>
  <c r="O1353" i="4"/>
  <c r="O1352" i="4"/>
  <c r="O1349" i="4"/>
  <c r="O1348" i="4"/>
  <c r="O1345" i="4"/>
  <c r="O1344" i="4"/>
  <c r="O1340" i="4"/>
  <c r="O1339" i="4"/>
  <c r="O1335" i="4"/>
  <c r="O1334" i="4"/>
  <c r="O1330" i="4"/>
  <c r="O1329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5" i="4"/>
  <c r="O1302" i="4"/>
  <c r="O1299" i="4"/>
  <c r="O1296" i="4"/>
  <c r="O1295" i="4"/>
  <c r="O1294" i="4"/>
  <c r="O1291" i="4"/>
  <c r="O1288" i="4"/>
  <c r="O1287" i="4"/>
  <c r="O1286" i="4"/>
  <c r="O1283" i="4"/>
  <c r="O1282" i="4"/>
  <c r="O1281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4" i="4"/>
  <c r="O1073" i="4"/>
  <c r="O1071" i="4"/>
  <c r="O1070" i="4"/>
  <c r="O1068" i="4"/>
  <c r="O1067" i="4"/>
  <c r="O1065" i="4"/>
  <c r="O1064" i="4"/>
  <c r="O1062" i="4"/>
  <c r="O1061" i="4"/>
  <c r="O1059" i="4"/>
  <c r="O1058" i="4"/>
  <c r="O1056" i="4"/>
  <c r="O1055" i="4"/>
  <c r="O1053" i="4"/>
  <c r="O1052" i="4"/>
  <c r="O1050" i="4"/>
  <c r="O1049" i="4"/>
  <c r="O1047" i="4"/>
  <c r="O1046" i="4"/>
  <c r="O1044" i="4"/>
  <c r="O1043" i="4"/>
  <c r="O1041" i="4"/>
  <c r="O1040" i="4"/>
  <c r="O1038" i="4"/>
  <c r="O1037" i="4"/>
  <c r="O1035" i="4"/>
  <c r="O1034" i="4"/>
  <c r="O1032" i="4"/>
  <c r="O1031" i="4"/>
  <c r="O1029" i="4"/>
  <c r="O1028" i="4"/>
  <c r="O1026" i="4"/>
  <c r="O1025" i="4"/>
  <c r="O1023" i="4"/>
  <c r="O1022" i="4"/>
  <c r="O1020" i="4"/>
  <c r="O1019" i="4"/>
  <c r="O1017" i="4"/>
  <c r="O1016" i="4"/>
  <c r="O1014" i="4"/>
  <c r="O1013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7" i="4"/>
  <c r="O995" i="4"/>
  <c r="O993" i="4"/>
  <c r="O991" i="4"/>
  <c r="O989" i="4"/>
  <c r="O987" i="4"/>
  <c r="O985" i="4"/>
  <c r="O983" i="4"/>
  <c r="O981" i="4"/>
  <c r="O979" i="4"/>
  <c r="O976" i="4"/>
  <c r="O975" i="4"/>
  <c r="O974" i="4"/>
  <c r="O971" i="4"/>
  <c r="O970" i="4"/>
  <c r="O969" i="4"/>
  <c r="O966" i="4"/>
  <c r="O965" i="4"/>
  <c r="O964" i="4"/>
  <c r="O961" i="4"/>
  <c r="O960" i="4"/>
  <c r="O959" i="4"/>
  <c r="O956" i="4"/>
  <c r="O955" i="4"/>
  <c r="O954" i="4"/>
  <c r="O951" i="4"/>
  <c r="O950" i="4"/>
  <c r="O949" i="4"/>
  <c r="O946" i="4"/>
  <c r="O945" i="4"/>
  <c r="O944" i="4"/>
  <c r="O941" i="4"/>
  <c r="O940" i="4"/>
  <c r="O939" i="4"/>
  <c r="O936" i="4"/>
  <c r="O935" i="4"/>
  <c r="O934" i="4"/>
  <c r="O931" i="4"/>
  <c r="O930" i="4"/>
  <c r="O929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2" i="4"/>
  <c r="O901" i="4"/>
  <c r="O900" i="4"/>
  <c r="O899" i="4"/>
  <c r="O898" i="4"/>
  <c r="O897" i="4"/>
  <c r="O896" i="4"/>
  <c r="O895" i="4"/>
  <c r="O893" i="4"/>
  <c r="O892" i="4"/>
  <c r="O891" i="4"/>
  <c r="O890" i="4"/>
  <c r="O889" i="4"/>
  <c r="O888" i="4"/>
  <c r="O887" i="4"/>
  <c r="O886" i="4"/>
  <c r="O885" i="4"/>
  <c r="O884" i="4"/>
  <c r="O881" i="4"/>
  <c r="O880" i="4"/>
  <c r="O877" i="4"/>
  <c r="O876" i="4"/>
  <c r="O873" i="4"/>
  <c r="O872" i="4"/>
  <c r="O869" i="4"/>
  <c r="O868" i="4"/>
  <c r="O865" i="4"/>
  <c r="O864" i="4"/>
  <c r="O861" i="4"/>
  <c r="O860" i="4"/>
  <c r="O857" i="4"/>
  <c r="O856" i="4"/>
  <c r="O853" i="4"/>
  <c r="O852" i="4"/>
  <c r="O849" i="4"/>
  <c r="O848" i="4"/>
  <c r="O845" i="4"/>
  <c r="O844" i="4"/>
  <c r="O841" i="4"/>
  <c r="O840" i="4"/>
  <c r="O837" i="4"/>
  <c r="O836" i="4"/>
  <c r="O833" i="4"/>
  <c r="O832" i="4"/>
  <c r="O829" i="4"/>
  <c r="O828" i="4"/>
  <c r="O825" i="4"/>
  <c r="O824" i="4"/>
  <c r="O821" i="4"/>
  <c r="O820" i="4"/>
  <c r="O817" i="4"/>
  <c r="O816" i="4"/>
  <c r="O813" i="4"/>
  <c r="O812" i="4"/>
  <c r="O809" i="4"/>
  <c r="O808" i="4"/>
  <c r="O805" i="4"/>
  <c r="O804" i="4"/>
  <c r="O801" i="4"/>
  <c r="O800" i="4"/>
  <c r="O797" i="4"/>
  <c r="O796" i="4"/>
  <c r="O793" i="4"/>
  <c r="O792" i="4"/>
  <c r="O789" i="4"/>
  <c r="O788" i="4"/>
  <c r="O786" i="4"/>
  <c r="O785" i="4"/>
  <c r="O783" i="4"/>
  <c r="O782" i="4"/>
  <c r="O779" i="4"/>
  <c r="O778" i="4"/>
  <c r="O777" i="4"/>
  <c r="O776" i="4"/>
  <c r="O773" i="4"/>
  <c r="O772" i="4"/>
  <c r="O769" i="4"/>
  <c r="O768" i="4"/>
  <c r="O766" i="4"/>
  <c r="O765" i="4"/>
  <c r="O764" i="4"/>
  <c r="O763" i="4"/>
  <c r="O762" i="4"/>
  <c r="O761" i="4"/>
  <c r="O758" i="4"/>
  <c r="O757" i="4"/>
  <c r="O755" i="4"/>
  <c r="O754" i="4"/>
  <c r="O752" i="4"/>
  <c r="O751" i="4"/>
  <c r="O749" i="4"/>
  <c r="O748" i="4"/>
  <c r="O746" i="4"/>
  <c r="O745" i="4"/>
  <c r="O743" i="4"/>
  <c r="O742" i="4"/>
  <c r="O739" i="4"/>
  <c r="O738" i="4"/>
  <c r="O735" i="4"/>
  <c r="O734" i="4"/>
  <c r="O731" i="4"/>
  <c r="O730" i="4"/>
  <c r="O727" i="4"/>
  <c r="O726" i="4"/>
  <c r="O724" i="4"/>
  <c r="O723" i="4"/>
  <c r="O720" i="4"/>
  <c r="O719" i="4"/>
  <c r="O716" i="4"/>
  <c r="O715" i="4"/>
  <c r="O712" i="4"/>
  <c r="O711" i="4"/>
  <c r="O708" i="4"/>
  <c r="O707" i="4"/>
  <c r="O704" i="4"/>
  <c r="O703" i="4"/>
  <c r="O700" i="4"/>
  <c r="O699" i="4"/>
  <c r="O696" i="4"/>
  <c r="O695" i="4"/>
  <c r="O692" i="4"/>
  <c r="O691" i="4"/>
  <c r="O688" i="4"/>
  <c r="O687" i="4"/>
  <c r="O684" i="4"/>
  <c r="O683" i="4"/>
  <c r="O680" i="4"/>
  <c r="O679" i="4"/>
  <c r="O676" i="4"/>
  <c r="O675" i="4"/>
  <c r="O672" i="4"/>
  <c r="O671" i="4"/>
  <c r="O668" i="4"/>
  <c r="O667" i="4"/>
  <c r="O664" i="4"/>
  <c r="O663" i="4"/>
  <c r="O660" i="4"/>
  <c r="O659" i="4"/>
  <c r="O656" i="4"/>
  <c r="O655" i="4"/>
  <c r="O652" i="4"/>
  <c r="O651" i="4"/>
  <c r="O648" i="4"/>
  <c r="O647" i="4"/>
  <c r="O644" i="4"/>
  <c r="O643" i="4"/>
  <c r="O640" i="4"/>
  <c r="O639" i="4"/>
  <c r="O636" i="4"/>
  <c r="O635" i="4"/>
  <c r="O632" i="4"/>
  <c r="O631" i="4"/>
  <c r="O629" i="4"/>
  <c r="O628" i="4"/>
  <c r="O627" i="4"/>
  <c r="O626" i="4"/>
  <c r="O624" i="4"/>
  <c r="O623" i="4"/>
  <c r="O621" i="4"/>
  <c r="O620" i="4"/>
  <c r="O617" i="4"/>
  <c r="O616" i="4"/>
  <c r="O614" i="4"/>
  <c r="O613" i="4"/>
  <c r="O611" i="4"/>
  <c r="O610" i="4"/>
  <c r="O608" i="4"/>
  <c r="O607" i="4"/>
  <c r="O606" i="4"/>
  <c r="O605" i="4"/>
  <c r="O604" i="4"/>
  <c r="O603" i="4"/>
  <c r="O602" i="4"/>
  <c r="O601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3" i="4"/>
  <c r="O572" i="4"/>
  <c r="O571" i="4"/>
  <c r="O569" i="4"/>
  <c r="O568" i="4"/>
  <c r="O567" i="4"/>
  <c r="O566" i="4"/>
  <c r="O565" i="4"/>
  <c r="O563" i="4"/>
  <c r="O562" i="4"/>
  <c r="O559" i="4"/>
  <c r="O558" i="4"/>
  <c r="O557" i="4"/>
  <c r="O556" i="4"/>
  <c r="O555" i="4"/>
  <c r="O554" i="4"/>
  <c r="O553" i="4"/>
  <c r="O552" i="4"/>
  <c r="O551" i="4"/>
  <c r="O550" i="4"/>
  <c r="O547" i="4"/>
  <c r="O546" i="4"/>
  <c r="O545" i="4"/>
  <c r="O542" i="4"/>
  <c r="O541" i="4"/>
  <c r="O540" i="4"/>
  <c r="O539" i="4"/>
  <c r="O538" i="4"/>
  <c r="O537" i="4"/>
  <c r="O535" i="4"/>
  <c r="O534" i="4"/>
  <c r="O533" i="4"/>
  <c r="O530" i="4"/>
  <c r="O529" i="4"/>
  <c r="O528" i="4"/>
  <c r="O525" i="4"/>
  <c r="O524" i="4"/>
  <c r="O523" i="4"/>
  <c r="O520" i="4"/>
  <c r="O519" i="4"/>
  <c r="O518" i="4"/>
  <c r="O515" i="4"/>
  <c r="O514" i="4"/>
  <c r="O513" i="4"/>
  <c r="O512" i="4"/>
  <c r="O511" i="4"/>
  <c r="O509" i="4"/>
  <c r="O508" i="4"/>
  <c r="O507" i="4"/>
  <c r="O506" i="4"/>
  <c r="O504" i="4"/>
  <c r="O503" i="4"/>
  <c r="O502" i="4"/>
  <c r="O501" i="4"/>
  <c r="O499" i="4"/>
  <c r="O498" i="4"/>
  <c r="O497" i="4"/>
  <c r="O496" i="4"/>
  <c r="O494" i="4"/>
  <c r="O493" i="4"/>
  <c r="O492" i="4"/>
  <c r="O491" i="4"/>
  <c r="O489" i="4"/>
  <c r="O488" i="4"/>
  <c r="O487" i="4"/>
  <c r="O486" i="4"/>
  <c r="O484" i="4"/>
  <c r="O483" i="4"/>
  <c r="O482" i="4"/>
  <c r="O481" i="4"/>
  <c r="O479" i="4"/>
  <c r="O478" i="4"/>
  <c r="O477" i="4"/>
  <c r="O476" i="4"/>
  <c r="O474" i="4"/>
  <c r="O473" i="4"/>
  <c r="O472" i="4"/>
  <c r="O471" i="4"/>
  <c r="O469" i="4"/>
  <c r="O468" i="4"/>
  <c r="O467" i="4"/>
  <c r="O466" i="4"/>
  <c r="O464" i="4"/>
  <c r="O463" i="4"/>
  <c r="O462" i="4"/>
  <c r="O461" i="4"/>
  <c r="O459" i="4"/>
  <c r="O458" i="4"/>
  <c r="O457" i="4"/>
  <c r="O456" i="4"/>
  <c r="O454" i="4"/>
  <c r="O453" i="4"/>
  <c r="O452" i="4"/>
  <c r="O451" i="4"/>
  <c r="O449" i="4"/>
  <c r="O448" i="4"/>
  <c r="O447" i="4"/>
  <c r="O446" i="4"/>
  <c r="O444" i="4"/>
  <c r="O443" i="4"/>
  <c r="O442" i="4"/>
  <c r="O441" i="4"/>
  <c r="O439" i="4"/>
  <c r="O438" i="4"/>
  <c r="O437" i="4"/>
  <c r="O436" i="4"/>
  <c r="O434" i="4"/>
  <c r="O433" i="4"/>
  <c r="O432" i="4"/>
  <c r="O431" i="4"/>
  <c r="O429" i="4"/>
  <c r="O428" i="4"/>
  <c r="O427" i="4"/>
  <c r="O426" i="4"/>
  <c r="O424" i="4"/>
  <c r="O423" i="4"/>
  <c r="O422" i="4"/>
  <c r="O421" i="4"/>
  <c r="O419" i="4"/>
  <c r="O418" i="4"/>
  <c r="O417" i="4"/>
  <c r="O416" i="4"/>
  <c r="O414" i="4"/>
  <c r="O413" i="4"/>
  <c r="O412" i="4"/>
  <c r="O411" i="4"/>
  <c r="O409" i="4"/>
  <c r="O408" i="4"/>
  <c r="O407" i="4"/>
  <c r="O406" i="4"/>
  <c r="O404" i="4"/>
  <c r="O403" i="4"/>
  <c r="O402" i="4"/>
  <c r="O401" i="4"/>
  <c r="O399" i="4"/>
  <c r="O398" i="4"/>
  <c r="O397" i="4"/>
  <c r="O396" i="4"/>
  <c r="O394" i="4"/>
  <c r="O393" i="4"/>
  <c r="O392" i="4"/>
  <c r="O391" i="4"/>
  <c r="O389" i="4"/>
  <c r="O388" i="4"/>
  <c r="O387" i="4"/>
  <c r="O386" i="4"/>
  <c r="O384" i="4"/>
  <c r="O383" i="4"/>
  <c r="O382" i="4"/>
  <c r="O381" i="4"/>
  <c r="O379" i="4"/>
  <c r="O378" i="4"/>
  <c r="O377" i="4"/>
  <c r="O376" i="4"/>
  <c r="O374" i="4"/>
  <c r="O373" i="4"/>
  <c r="O372" i="4"/>
  <c r="O371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5" i="4"/>
  <c r="O214" i="4"/>
  <c r="O213" i="4"/>
  <c r="O212" i="4"/>
  <c r="O211" i="4"/>
  <c r="O210" i="4"/>
  <c r="O209" i="4"/>
  <c r="O208" i="4"/>
  <c r="O206" i="4"/>
  <c r="O205" i="4"/>
  <c r="O203" i="4"/>
  <c r="O202" i="4"/>
  <c r="O200" i="4"/>
  <c r="O199" i="4"/>
  <c r="O197" i="4"/>
  <c r="O196" i="4"/>
  <c r="O194" i="4"/>
  <c r="O193" i="4"/>
  <c r="O192" i="4"/>
  <c r="O191" i="4"/>
  <c r="O190" i="4"/>
  <c r="O189" i="4"/>
  <c r="O185" i="4"/>
  <c r="O184" i="4"/>
  <c r="O183" i="4"/>
  <c r="O178" i="4"/>
  <c r="O177" i="4"/>
  <c r="O176" i="4"/>
  <c r="O175" i="4"/>
  <c r="O174" i="4"/>
  <c r="O173" i="4"/>
  <c r="O172" i="4"/>
  <c r="O170" i="4"/>
  <c r="O169" i="4"/>
  <c r="O168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5" i="4"/>
  <c r="O114" i="4"/>
  <c r="O113" i="4"/>
  <c r="O112" i="4"/>
  <c r="O111" i="4"/>
  <c r="O110" i="4"/>
  <c r="O108" i="4"/>
  <c r="O107" i="4"/>
  <c r="O106" i="4"/>
  <c r="O105" i="4"/>
  <c r="O104" i="4"/>
  <c r="O103" i="4"/>
  <c r="O102" i="4"/>
  <c r="O101" i="4"/>
  <c r="DN108" i="4"/>
  <c r="DK108" i="4"/>
  <c r="DM1786" i="4" l="1"/>
  <c r="DE1786" i="4" s="1"/>
  <c r="EZ1786" i="4" s="1"/>
  <c r="DM1782" i="4"/>
  <c r="DE1782" i="4" s="1"/>
  <c r="EZ1782" i="4" s="1"/>
  <c r="DM1780" i="4"/>
  <c r="DE1780" i="4" s="1"/>
  <c r="EZ1780" i="4" s="1"/>
  <c r="DM1777" i="4"/>
  <c r="DE1777" i="4" s="1"/>
  <c r="EZ1777" i="4" s="1"/>
  <c r="DM1774" i="4"/>
  <c r="DE1774" i="4" s="1"/>
  <c r="EZ1774" i="4" l="1"/>
  <c r="EZ108" i="4"/>
  <c r="DO107" i="4" l="1"/>
  <c r="DN107" i="4"/>
  <c r="DM2331" i="4" l="1"/>
  <c r="DL2331" i="4"/>
  <c r="DM2330" i="4"/>
  <c r="DL2330" i="4"/>
  <c r="DM2329" i="4"/>
  <c r="DL2329" i="4"/>
  <c r="DM2328" i="4"/>
  <c r="DL2328" i="4"/>
  <c r="DM2327" i="4"/>
  <c r="DL2327" i="4"/>
  <c r="DN2326" i="4"/>
  <c r="DM1936" i="4"/>
  <c r="DL1936" i="4"/>
  <c r="DM1935" i="4"/>
  <c r="DL1935" i="4"/>
  <c r="DM1934" i="4"/>
  <c r="DL1934" i="4"/>
  <c r="DM1933" i="4"/>
  <c r="DL1933" i="4"/>
  <c r="DM1932" i="4"/>
  <c r="DL1932" i="4"/>
  <c r="DM1931" i="4"/>
  <c r="DL1931" i="4"/>
  <c r="DM1930" i="4"/>
  <c r="DL1930" i="4"/>
  <c r="DM1929" i="4"/>
  <c r="DL1929" i="4"/>
  <c r="DM1928" i="4"/>
  <c r="DL1928" i="4"/>
  <c r="DM1927" i="4"/>
  <c r="DL1927" i="4"/>
  <c r="DM1926" i="4"/>
  <c r="DL1926" i="4"/>
  <c r="DM1925" i="4"/>
  <c r="DL1925" i="4"/>
  <c r="DM1924" i="4"/>
  <c r="DL1924" i="4"/>
  <c r="DM1923" i="4"/>
  <c r="DL1923" i="4"/>
  <c r="DM1922" i="4"/>
  <c r="DL1922" i="4"/>
  <c r="DM1921" i="4"/>
  <c r="DL1921" i="4"/>
  <c r="DM1920" i="4"/>
  <c r="DL1920" i="4"/>
  <c r="DM1919" i="4"/>
  <c r="DL1919" i="4"/>
  <c r="DM1918" i="4"/>
  <c r="DL1918" i="4"/>
  <c r="DM1917" i="4"/>
  <c r="DL1917" i="4"/>
  <c r="DM1916" i="4"/>
  <c r="DL1916" i="4"/>
  <c r="DM1915" i="4"/>
  <c r="DL1915" i="4"/>
  <c r="DM1914" i="4"/>
  <c r="DL1914" i="4"/>
  <c r="DM1913" i="4"/>
  <c r="DL1913" i="4"/>
  <c r="DM1912" i="4"/>
  <c r="DL1912" i="4"/>
  <c r="DM1911" i="4"/>
  <c r="DL1911" i="4"/>
  <c r="DM1910" i="4"/>
  <c r="DL1910" i="4"/>
  <c r="DM1909" i="4"/>
  <c r="DL1909" i="4"/>
  <c r="DM1908" i="4"/>
  <c r="DL1908" i="4"/>
  <c r="DM1907" i="4"/>
  <c r="DL1907" i="4"/>
  <c r="DM1906" i="4"/>
  <c r="DL1906" i="4"/>
  <c r="DM1905" i="4"/>
  <c r="DL1905" i="4"/>
  <c r="DM1904" i="4"/>
  <c r="DL1904" i="4"/>
  <c r="DM1903" i="4"/>
  <c r="DL1903" i="4"/>
  <c r="DM1902" i="4"/>
  <c r="DL1902" i="4"/>
  <c r="DM1901" i="4"/>
  <c r="DL1901" i="4"/>
  <c r="DM1900" i="4"/>
  <c r="DL1900" i="4"/>
  <c r="DM1899" i="4"/>
  <c r="DL1899" i="4"/>
  <c r="DM1898" i="4"/>
  <c r="DL1898" i="4"/>
  <c r="DM1897" i="4"/>
  <c r="DL1897" i="4"/>
  <c r="DM1896" i="4"/>
  <c r="DL1896" i="4"/>
  <c r="DM1895" i="4"/>
  <c r="DL1895" i="4"/>
  <c r="DM1894" i="4"/>
  <c r="DL1894" i="4"/>
  <c r="DM1893" i="4"/>
  <c r="DL1893" i="4"/>
  <c r="DM1892" i="4"/>
  <c r="DL1892" i="4"/>
  <c r="DM1891" i="4"/>
  <c r="DL1891" i="4"/>
  <c r="DM1890" i="4"/>
  <c r="DL1890" i="4"/>
  <c r="DM1889" i="4"/>
  <c r="DL1889" i="4"/>
  <c r="DM1888" i="4"/>
  <c r="DL1888" i="4"/>
  <c r="DM1887" i="4"/>
  <c r="DL1887" i="4"/>
  <c r="DM1886" i="4"/>
  <c r="DL1886" i="4"/>
  <c r="DM1885" i="4"/>
  <c r="DL1885" i="4"/>
  <c r="DM1884" i="4"/>
  <c r="DL1884" i="4"/>
  <c r="DM1883" i="4"/>
  <c r="DL1883" i="4"/>
  <c r="DM1882" i="4"/>
  <c r="DL1882" i="4"/>
  <c r="DM1881" i="4"/>
  <c r="DL1881" i="4"/>
  <c r="DM1880" i="4"/>
  <c r="DL1880" i="4"/>
  <c r="DM1879" i="4"/>
  <c r="DL1879" i="4"/>
  <c r="DM1878" i="4"/>
  <c r="DL1878" i="4"/>
  <c r="DM1877" i="4"/>
  <c r="DL1877" i="4"/>
  <c r="DM1876" i="4"/>
  <c r="DL1876" i="4"/>
  <c r="DM1875" i="4"/>
  <c r="DL1875" i="4"/>
  <c r="DM1874" i="4"/>
  <c r="DL1874" i="4"/>
  <c r="DM1873" i="4"/>
  <c r="DL1873" i="4"/>
  <c r="DM1872" i="4"/>
  <c r="DL1872" i="4"/>
  <c r="DM1871" i="4"/>
  <c r="DL1871" i="4"/>
  <c r="DM1870" i="4"/>
  <c r="DL1870" i="4"/>
  <c r="DM1869" i="4"/>
  <c r="DL1869" i="4"/>
  <c r="DM1868" i="4"/>
  <c r="DL1868" i="4"/>
  <c r="DM1867" i="4"/>
  <c r="DL1867" i="4"/>
  <c r="DM1866" i="4"/>
  <c r="DL1866" i="4"/>
  <c r="DM1865" i="4"/>
  <c r="DL1865" i="4"/>
  <c r="DM1864" i="4"/>
  <c r="DL1864" i="4"/>
  <c r="DM1863" i="4"/>
  <c r="DL1863" i="4"/>
  <c r="DM1862" i="4"/>
  <c r="DL1862" i="4"/>
  <c r="DM1861" i="4"/>
  <c r="DL1861" i="4"/>
  <c r="DM1860" i="4"/>
  <c r="DL1860" i="4"/>
  <c r="DM1859" i="4"/>
  <c r="DL1859" i="4"/>
  <c r="DM1858" i="4"/>
  <c r="DL1858" i="4"/>
  <c r="DM1857" i="4"/>
  <c r="DL1857" i="4"/>
  <c r="DM1856" i="4"/>
  <c r="DL1856" i="4"/>
  <c r="DM1855" i="4"/>
  <c r="DL1855" i="4"/>
  <c r="DM1854" i="4"/>
  <c r="DL1854" i="4"/>
  <c r="DM1853" i="4"/>
  <c r="DL1853" i="4"/>
  <c r="DM1852" i="4"/>
  <c r="DL1852" i="4"/>
  <c r="DM1851" i="4"/>
  <c r="DL1851" i="4"/>
  <c r="DM1850" i="4"/>
  <c r="DL1850" i="4"/>
  <c r="DM1849" i="4"/>
  <c r="DL1849" i="4"/>
  <c r="DM1848" i="4"/>
  <c r="DL1848" i="4"/>
  <c r="DM1847" i="4"/>
  <c r="DL1847" i="4"/>
  <c r="DM1846" i="4"/>
  <c r="DL1846" i="4"/>
  <c r="DM1845" i="4"/>
  <c r="DL1845" i="4"/>
  <c r="DM1844" i="4"/>
  <c r="DL1844" i="4"/>
  <c r="DM1843" i="4"/>
  <c r="DL1843" i="4"/>
  <c r="DM1842" i="4"/>
  <c r="DL1842" i="4"/>
  <c r="DM1841" i="4"/>
  <c r="DL1841" i="4"/>
  <c r="DM1840" i="4"/>
  <c r="DL1840" i="4"/>
  <c r="DM1839" i="4"/>
  <c r="DL1839" i="4"/>
  <c r="DM1838" i="4"/>
  <c r="DL1838" i="4"/>
  <c r="DM1837" i="4"/>
  <c r="DL1837" i="4"/>
  <c r="DM1836" i="4"/>
  <c r="DL1836" i="4"/>
  <c r="DM1835" i="4"/>
  <c r="DL1835" i="4"/>
  <c r="DM1834" i="4"/>
  <c r="DL1834" i="4"/>
  <c r="DM1833" i="4"/>
  <c r="DL1833" i="4"/>
  <c r="DM1832" i="4"/>
  <c r="DL1832" i="4"/>
  <c r="DM1831" i="4"/>
  <c r="DL1831" i="4"/>
  <c r="DM1830" i="4"/>
  <c r="DL1830" i="4"/>
  <c r="DM1829" i="4"/>
  <c r="DL1829" i="4"/>
  <c r="DM1828" i="4"/>
  <c r="DL1828" i="4"/>
  <c r="DM1827" i="4"/>
  <c r="DL1827" i="4"/>
  <c r="DM1826" i="4"/>
  <c r="DL1826" i="4"/>
  <c r="DM1825" i="4"/>
  <c r="DL1825" i="4"/>
  <c r="DM1824" i="4"/>
  <c r="DL1824" i="4"/>
  <c r="DM1823" i="4"/>
  <c r="DL1823" i="4"/>
  <c r="DM1822" i="4"/>
  <c r="DL1822" i="4"/>
  <c r="DM1821" i="4"/>
  <c r="DL1821" i="4"/>
  <c r="DM1820" i="4"/>
  <c r="DL1820" i="4"/>
  <c r="DM1819" i="4"/>
  <c r="DL1819" i="4"/>
  <c r="DM1818" i="4"/>
  <c r="DL1818" i="4"/>
  <c r="DM1817" i="4"/>
  <c r="DL1817" i="4"/>
  <c r="DM1816" i="4"/>
  <c r="DL1816" i="4"/>
  <c r="DM1815" i="4"/>
  <c r="DL1815" i="4"/>
  <c r="DM1814" i="4"/>
  <c r="DL1814" i="4"/>
  <c r="DM1813" i="4"/>
  <c r="DL1813" i="4"/>
  <c r="DM1812" i="4"/>
  <c r="DL1812" i="4"/>
  <c r="DM1811" i="4"/>
  <c r="DL1811" i="4"/>
  <c r="DM1810" i="4"/>
  <c r="DL1810" i="4"/>
  <c r="DM1809" i="4"/>
  <c r="DL1809" i="4"/>
  <c r="DM1808" i="4"/>
  <c r="DL1808" i="4"/>
  <c r="DM1807" i="4"/>
  <c r="DL1807" i="4"/>
  <c r="DM1806" i="4"/>
  <c r="DL1806" i="4"/>
  <c r="DM1805" i="4"/>
  <c r="DL1805" i="4"/>
  <c r="DM1804" i="4"/>
  <c r="DL1804" i="4"/>
  <c r="DM1803" i="4"/>
  <c r="DL1803" i="4"/>
  <c r="DM1802" i="4"/>
  <c r="DL1802" i="4"/>
  <c r="DM1801" i="4"/>
  <c r="DL1801" i="4"/>
  <c r="DM1800" i="4"/>
  <c r="DL1800" i="4"/>
  <c r="DM1799" i="4"/>
  <c r="DL1799" i="4"/>
  <c r="DM1798" i="4"/>
  <c r="DL1798" i="4"/>
  <c r="DM1797" i="4"/>
  <c r="DL1797" i="4"/>
  <c r="DM1796" i="4"/>
  <c r="DL1796" i="4"/>
  <c r="DM1795" i="4"/>
  <c r="DL1795" i="4"/>
  <c r="DM1794" i="4"/>
  <c r="DL1794" i="4"/>
  <c r="DM1793" i="4"/>
  <c r="DL1793" i="4"/>
  <c r="DM1792" i="4"/>
  <c r="DL1792" i="4"/>
  <c r="DN1680" i="4"/>
  <c r="DQ1413" i="4"/>
  <c r="DP1413" i="4"/>
  <c r="DO1413" i="4"/>
  <c r="DN1413" i="4"/>
  <c r="DM1413" i="4"/>
  <c r="DL1413" i="4"/>
  <c r="DK1413" i="4"/>
  <c r="DJ1413" i="4"/>
  <c r="DI1413" i="4"/>
  <c r="DH1413" i="4"/>
  <c r="DG1413" i="4"/>
  <c r="DF1413" i="4"/>
  <c r="DG1412" i="4"/>
  <c r="DF1412" i="4"/>
  <c r="DQ1409" i="4"/>
  <c r="DP1409" i="4"/>
  <c r="DO1409" i="4"/>
  <c r="DN1409" i="4"/>
  <c r="DM1409" i="4"/>
  <c r="DL1409" i="4"/>
  <c r="DK1409" i="4"/>
  <c r="DJ1409" i="4"/>
  <c r="DI1409" i="4"/>
  <c r="DH1409" i="4"/>
  <c r="DG1409" i="4"/>
  <c r="DF1409" i="4"/>
  <c r="DG1408" i="4"/>
  <c r="DF1408" i="4"/>
  <c r="DQ1404" i="4"/>
  <c r="DP1404" i="4"/>
  <c r="DO1404" i="4"/>
  <c r="DN1404" i="4"/>
  <c r="DM1404" i="4"/>
  <c r="DL1404" i="4"/>
  <c r="DK1404" i="4"/>
  <c r="DJ1404" i="4"/>
  <c r="DI1404" i="4"/>
  <c r="DH1404" i="4"/>
  <c r="DG1404" i="4"/>
  <c r="DF1404" i="4"/>
  <c r="DG1403" i="4"/>
  <c r="DF1403" i="4"/>
  <c r="DQ1399" i="4"/>
  <c r="DP1399" i="4"/>
  <c r="DO1399" i="4"/>
  <c r="DN1399" i="4"/>
  <c r="DM1399" i="4"/>
  <c r="DL1399" i="4"/>
  <c r="DK1399" i="4"/>
  <c r="DJ1399" i="4"/>
  <c r="DI1399" i="4"/>
  <c r="DH1399" i="4"/>
  <c r="DG1399" i="4"/>
  <c r="DF1399" i="4"/>
  <c r="DG1398" i="4"/>
  <c r="DF1398" i="4"/>
  <c r="DQ1394" i="4"/>
  <c r="DP1394" i="4"/>
  <c r="DO1394" i="4"/>
  <c r="DN1394" i="4"/>
  <c r="DM1394" i="4"/>
  <c r="DL1394" i="4"/>
  <c r="DK1394" i="4"/>
  <c r="DJ1394" i="4"/>
  <c r="DI1394" i="4"/>
  <c r="DH1394" i="4"/>
  <c r="DG1394" i="4"/>
  <c r="DF1394" i="4"/>
  <c r="DG1393" i="4"/>
  <c r="DF1393" i="4"/>
  <c r="DQ1389" i="4"/>
  <c r="DP1389" i="4"/>
  <c r="DO1389" i="4"/>
  <c r="DN1389" i="4"/>
  <c r="DM1389" i="4"/>
  <c r="DL1389" i="4"/>
  <c r="DK1389" i="4"/>
  <c r="DJ1389" i="4"/>
  <c r="DI1389" i="4"/>
  <c r="DH1389" i="4"/>
  <c r="DG1389" i="4"/>
  <c r="DF1389" i="4"/>
  <c r="DG1388" i="4"/>
  <c r="DF1388" i="4"/>
  <c r="DQ1384" i="4"/>
  <c r="DP1384" i="4"/>
  <c r="DO1384" i="4"/>
  <c r="DN1384" i="4"/>
  <c r="DM1384" i="4"/>
  <c r="DL1384" i="4"/>
  <c r="DK1384" i="4"/>
  <c r="DJ1384" i="4"/>
  <c r="DI1384" i="4"/>
  <c r="DH1384" i="4"/>
  <c r="DG1384" i="4"/>
  <c r="DF1384" i="4"/>
  <c r="DG1383" i="4"/>
  <c r="DF1383" i="4"/>
  <c r="DQ1379" i="4"/>
  <c r="DP1379" i="4"/>
  <c r="DO1379" i="4"/>
  <c r="DN1379" i="4"/>
  <c r="DM1379" i="4"/>
  <c r="DL1379" i="4"/>
  <c r="DK1379" i="4"/>
  <c r="DJ1379" i="4"/>
  <c r="DI1379" i="4"/>
  <c r="DH1379" i="4"/>
  <c r="DG1379" i="4"/>
  <c r="DF1379" i="4"/>
  <c r="DG1378" i="4"/>
  <c r="DF1378" i="4"/>
  <c r="DQ1375" i="4"/>
  <c r="DP1375" i="4"/>
  <c r="DO1375" i="4"/>
  <c r="DN1375" i="4"/>
  <c r="DM1375" i="4"/>
  <c r="DL1375" i="4"/>
  <c r="DK1375" i="4"/>
  <c r="DJ1375" i="4"/>
  <c r="DI1375" i="4"/>
  <c r="DH1375" i="4"/>
  <c r="DG1375" i="4"/>
  <c r="DF1375" i="4"/>
  <c r="DG1374" i="4"/>
  <c r="DF1374" i="4"/>
  <c r="DQ1370" i="4"/>
  <c r="DP1370" i="4"/>
  <c r="DO1370" i="4"/>
  <c r="DN1370" i="4"/>
  <c r="DM1370" i="4"/>
  <c r="DL1370" i="4"/>
  <c r="DK1370" i="4"/>
  <c r="DJ1370" i="4"/>
  <c r="DI1370" i="4"/>
  <c r="DH1370" i="4"/>
  <c r="DG1370" i="4"/>
  <c r="DF1370" i="4"/>
  <c r="DG1369" i="4"/>
  <c r="DF1369" i="4"/>
  <c r="DQ1366" i="4"/>
  <c r="DP1366" i="4"/>
  <c r="DO1366" i="4"/>
  <c r="DN1366" i="4"/>
  <c r="DM1366" i="4"/>
  <c r="DL1366" i="4"/>
  <c r="DK1366" i="4"/>
  <c r="DJ1366" i="4"/>
  <c r="DI1366" i="4"/>
  <c r="DH1366" i="4"/>
  <c r="DG1366" i="4"/>
  <c r="DF1366" i="4"/>
  <c r="DG1365" i="4"/>
  <c r="DF1365" i="4"/>
  <c r="DQ1362" i="4"/>
  <c r="DP1362" i="4"/>
  <c r="DO1362" i="4"/>
  <c r="DN1362" i="4"/>
  <c r="DM1362" i="4"/>
  <c r="DL1362" i="4"/>
  <c r="DK1362" i="4"/>
  <c r="DJ1362" i="4"/>
  <c r="DI1362" i="4"/>
  <c r="DH1362" i="4"/>
  <c r="DG1362" i="4"/>
  <c r="DF1362" i="4"/>
  <c r="DG1361" i="4"/>
  <c r="DF1361" i="4"/>
  <c r="DQ1358" i="4"/>
  <c r="DP1358" i="4"/>
  <c r="DO1358" i="4"/>
  <c r="DN1358" i="4"/>
  <c r="DM1358" i="4"/>
  <c r="DL1358" i="4"/>
  <c r="DK1358" i="4"/>
  <c r="DJ1358" i="4"/>
  <c r="DI1358" i="4"/>
  <c r="DH1358" i="4"/>
  <c r="DG1358" i="4"/>
  <c r="DF1358" i="4"/>
  <c r="DG1357" i="4"/>
  <c r="DF1357" i="4"/>
  <c r="DQ1353" i="4"/>
  <c r="DP1353" i="4"/>
  <c r="DO1353" i="4"/>
  <c r="DN1353" i="4"/>
  <c r="DM1353" i="4"/>
  <c r="DL1353" i="4"/>
  <c r="DK1353" i="4"/>
  <c r="DJ1353" i="4"/>
  <c r="DI1353" i="4"/>
  <c r="DH1353" i="4"/>
  <c r="DG1353" i="4"/>
  <c r="DF1353" i="4"/>
  <c r="DG1352" i="4"/>
  <c r="DF1352" i="4"/>
  <c r="DQ1349" i="4"/>
  <c r="DP1349" i="4"/>
  <c r="DO1349" i="4"/>
  <c r="DN1349" i="4"/>
  <c r="DM1349" i="4"/>
  <c r="DL1349" i="4"/>
  <c r="DK1349" i="4"/>
  <c r="DJ1349" i="4"/>
  <c r="DI1349" i="4"/>
  <c r="DH1349" i="4"/>
  <c r="DG1349" i="4"/>
  <c r="DF1349" i="4"/>
  <c r="DG1348" i="4"/>
  <c r="DF1348" i="4"/>
  <c r="DQ1345" i="4"/>
  <c r="DP1345" i="4"/>
  <c r="DO1345" i="4"/>
  <c r="DN1345" i="4"/>
  <c r="DM1345" i="4"/>
  <c r="DL1345" i="4"/>
  <c r="DK1345" i="4"/>
  <c r="DJ1345" i="4"/>
  <c r="DI1345" i="4"/>
  <c r="DH1345" i="4"/>
  <c r="DG1345" i="4"/>
  <c r="DF1345" i="4"/>
  <c r="DG1344" i="4"/>
  <c r="DF1344" i="4"/>
  <c r="DQ1340" i="4"/>
  <c r="DP1340" i="4"/>
  <c r="DO1340" i="4"/>
  <c r="DN1340" i="4"/>
  <c r="DM1340" i="4"/>
  <c r="DL1340" i="4"/>
  <c r="DK1340" i="4"/>
  <c r="DJ1340" i="4"/>
  <c r="DI1340" i="4"/>
  <c r="DH1340" i="4"/>
  <c r="DG1340" i="4"/>
  <c r="DF1340" i="4"/>
  <c r="DG1339" i="4"/>
  <c r="DF1339" i="4"/>
  <c r="DQ1335" i="4"/>
  <c r="DP1335" i="4"/>
  <c r="DO1335" i="4"/>
  <c r="DN1335" i="4"/>
  <c r="DM1335" i="4"/>
  <c r="DL1335" i="4"/>
  <c r="DK1335" i="4"/>
  <c r="DJ1335" i="4"/>
  <c r="DI1335" i="4"/>
  <c r="DH1335" i="4"/>
  <c r="DG1335" i="4"/>
  <c r="DF1335" i="4"/>
  <c r="DG1334" i="4"/>
  <c r="DF1334" i="4"/>
  <c r="DQ1330" i="4"/>
  <c r="DP1330" i="4"/>
  <c r="DO1330" i="4"/>
  <c r="DN1330" i="4"/>
  <c r="DM1330" i="4"/>
  <c r="DL1330" i="4"/>
  <c r="DK1330" i="4"/>
  <c r="DJ1330" i="4"/>
  <c r="DI1330" i="4"/>
  <c r="DH1330" i="4"/>
  <c r="DG1330" i="4"/>
  <c r="DF1330" i="4"/>
  <c r="DG1329" i="4"/>
  <c r="DF1329" i="4"/>
  <c r="DQ1326" i="4"/>
  <c r="DP1326" i="4"/>
  <c r="DO1326" i="4"/>
  <c r="DN1326" i="4"/>
  <c r="DM1326" i="4"/>
  <c r="DL1326" i="4"/>
  <c r="DK1326" i="4"/>
  <c r="DJ1326" i="4"/>
  <c r="DI1326" i="4"/>
  <c r="DH1326" i="4"/>
  <c r="DG1326" i="4"/>
  <c r="DF1326" i="4"/>
  <c r="DG1325" i="4"/>
  <c r="DF1325" i="4"/>
  <c r="DQ1324" i="4"/>
  <c r="DP1324" i="4"/>
  <c r="DO1324" i="4"/>
  <c r="DN1324" i="4"/>
  <c r="DM1324" i="4"/>
  <c r="DL1324" i="4"/>
  <c r="DK1324" i="4"/>
  <c r="DJ1324" i="4"/>
  <c r="DI1324" i="4"/>
  <c r="DH1324" i="4"/>
  <c r="DG1324" i="4"/>
  <c r="DF1324" i="4"/>
  <c r="DG1323" i="4"/>
  <c r="DF1323" i="4"/>
  <c r="DQ1322" i="4"/>
  <c r="DP1322" i="4"/>
  <c r="DO1322" i="4"/>
  <c r="DN1322" i="4"/>
  <c r="DM1322" i="4"/>
  <c r="DL1322" i="4"/>
  <c r="DK1322" i="4"/>
  <c r="DJ1322" i="4"/>
  <c r="DI1322" i="4"/>
  <c r="DH1322" i="4"/>
  <c r="DG1322" i="4"/>
  <c r="DF1322" i="4"/>
  <c r="DG1321" i="4"/>
  <c r="DF1321" i="4"/>
  <c r="DQ1320" i="4"/>
  <c r="DP1320" i="4"/>
  <c r="DO1320" i="4"/>
  <c r="DN1320" i="4"/>
  <c r="DM1320" i="4"/>
  <c r="DL1320" i="4"/>
  <c r="DK1320" i="4"/>
  <c r="DJ1320" i="4"/>
  <c r="DI1320" i="4"/>
  <c r="DH1320" i="4"/>
  <c r="DG1320" i="4"/>
  <c r="DF1320" i="4"/>
  <c r="DG1319" i="4"/>
  <c r="DF1319" i="4"/>
  <c r="DQ1318" i="4"/>
  <c r="DP1318" i="4"/>
  <c r="DO1318" i="4"/>
  <c r="DN1318" i="4"/>
  <c r="DM1318" i="4"/>
  <c r="DL1318" i="4"/>
  <c r="DK1318" i="4"/>
  <c r="DJ1318" i="4"/>
  <c r="DI1318" i="4"/>
  <c r="DH1318" i="4"/>
  <c r="DG1318" i="4"/>
  <c r="DF1318" i="4"/>
  <c r="DG1317" i="4"/>
  <c r="DF1317" i="4"/>
  <c r="DQ1316" i="4"/>
  <c r="DP1316" i="4"/>
  <c r="DO1316" i="4"/>
  <c r="DN1316" i="4"/>
  <c r="DM1316" i="4"/>
  <c r="DL1316" i="4"/>
  <c r="DK1316" i="4"/>
  <c r="DJ1316" i="4"/>
  <c r="DI1316" i="4"/>
  <c r="DH1316" i="4"/>
  <c r="DG1316" i="4"/>
  <c r="DF1316" i="4"/>
  <c r="DG1315" i="4"/>
  <c r="DF1315" i="4"/>
  <c r="DQ1314" i="4"/>
  <c r="DP1314" i="4"/>
  <c r="DO1314" i="4"/>
  <c r="DN1314" i="4"/>
  <c r="DM1314" i="4"/>
  <c r="DL1314" i="4"/>
  <c r="DK1314" i="4"/>
  <c r="DJ1314" i="4"/>
  <c r="DI1314" i="4"/>
  <c r="DH1314" i="4"/>
  <c r="DG1314" i="4"/>
  <c r="DF1314" i="4"/>
  <c r="DG1313" i="4"/>
  <c r="DF1313" i="4"/>
  <c r="DQ1312" i="4"/>
  <c r="DP1312" i="4"/>
  <c r="DO1312" i="4"/>
  <c r="DN1312" i="4"/>
  <c r="DM1312" i="4"/>
  <c r="DL1312" i="4"/>
  <c r="DK1312" i="4"/>
  <c r="DJ1312" i="4"/>
  <c r="DI1312" i="4"/>
  <c r="DH1312" i="4"/>
  <c r="DG1312" i="4"/>
  <c r="DF1312" i="4"/>
  <c r="DG1311" i="4"/>
  <c r="DF1311" i="4"/>
  <c r="DQ1310" i="4"/>
  <c r="DP1310" i="4"/>
  <c r="DO1310" i="4"/>
  <c r="DN1310" i="4"/>
  <c r="DM1310" i="4"/>
  <c r="DL1310" i="4"/>
  <c r="DK1310" i="4"/>
  <c r="DJ1310" i="4"/>
  <c r="DI1310" i="4"/>
  <c r="DH1310" i="4"/>
  <c r="DG1310" i="4"/>
  <c r="DF1310" i="4"/>
  <c r="DG1309" i="4"/>
  <c r="DF1309" i="4"/>
  <c r="DQ1308" i="4"/>
  <c r="DP1308" i="4"/>
  <c r="DO1308" i="4"/>
  <c r="DN1308" i="4"/>
  <c r="DM1308" i="4"/>
  <c r="DL1308" i="4"/>
  <c r="DK1308" i="4"/>
  <c r="DJ1308" i="4"/>
  <c r="DI1308" i="4"/>
  <c r="DH1308" i="4"/>
  <c r="DG1308" i="4"/>
  <c r="DF1308" i="4"/>
  <c r="DG1307" i="4"/>
  <c r="DF1307" i="4"/>
  <c r="DQ1305" i="4"/>
  <c r="DP1305" i="4"/>
  <c r="DO1305" i="4"/>
  <c r="DN1305" i="4"/>
  <c r="DM1305" i="4"/>
  <c r="DL1305" i="4"/>
  <c r="DK1305" i="4"/>
  <c r="DJ1305" i="4"/>
  <c r="DI1305" i="4"/>
  <c r="DH1305" i="4"/>
  <c r="DG1305" i="4"/>
  <c r="DF1305" i="4"/>
  <c r="DQ1302" i="4"/>
  <c r="DP1302" i="4"/>
  <c r="DO1302" i="4"/>
  <c r="DN1302" i="4"/>
  <c r="DM1302" i="4"/>
  <c r="DL1302" i="4"/>
  <c r="DK1302" i="4"/>
  <c r="DJ1302" i="4"/>
  <c r="DI1302" i="4"/>
  <c r="DH1302" i="4"/>
  <c r="DG1302" i="4"/>
  <c r="DF1302" i="4"/>
  <c r="DQ1299" i="4"/>
  <c r="DP1299" i="4"/>
  <c r="DO1299" i="4"/>
  <c r="DN1299" i="4"/>
  <c r="DM1299" i="4"/>
  <c r="DL1299" i="4"/>
  <c r="DK1299" i="4"/>
  <c r="DJ1299" i="4"/>
  <c r="DI1299" i="4"/>
  <c r="DH1299" i="4"/>
  <c r="DG1299" i="4"/>
  <c r="DF1299" i="4"/>
  <c r="DQ1296" i="4"/>
  <c r="DP1296" i="4"/>
  <c r="DO1296" i="4"/>
  <c r="DN1296" i="4"/>
  <c r="DM1296" i="4"/>
  <c r="DL1296" i="4"/>
  <c r="DK1296" i="4"/>
  <c r="DJ1296" i="4"/>
  <c r="DI1296" i="4"/>
  <c r="DH1296" i="4"/>
  <c r="DG1295" i="4"/>
  <c r="DF1295" i="4"/>
  <c r="DG1294" i="4"/>
  <c r="DF1294" i="4"/>
  <c r="DQ1291" i="4"/>
  <c r="DP1291" i="4"/>
  <c r="DO1291" i="4"/>
  <c r="DN1291" i="4"/>
  <c r="DM1291" i="4"/>
  <c r="DL1291" i="4"/>
  <c r="DK1291" i="4"/>
  <c r="DJ1291" i="4"/>
  <c r="DI1291" i="4"/>
  <c r="DH1291" i="4"/>
  <c r="DG1291" i="4"/>
  <c r="DF1291" i="4"/>
  <c r="DQ1288" i="4"/>
  <c r="DP1288" i="4"/>
  <c r="DO1288" i="4"/>
  <c r="DN1288" i="4"/>
  <c r="DM1288" i="4"/>
  <c r="DL1288" i="4"/>
  <c r="DK1288" i="4"/>
  <c r="DJ1288" i="4"/>
  <c r="DI1288" i="4"/>
  <c r="DH1288" i="4"/>
  <c r="DG1288" i="4"/>
  <c r="DF1288" i="4"/>
  <c r="DG1287" i="4"/>
  <c r="DF1287" i="4"/>
  <c r="DG1286" i="4"/>
  <c r="DF1286" i="4"/>
  <c r="DQ1283" i="4"/>
  <c r="DP1283" i="4"/>
  <c r="DO1283" i="4"/>
  <c r="DN1283" i="4"/>
  <c r="DM1283" i="4"/>
  <c r="DL1283" i="4"/>
  <c r="DK1283" i="4"/>
  <c r="DJ1283" i="4"/>
  <c r="DI1283" i="4"/>
  <c r="DH1283" i="4"/>
  <c r="DG1283" i="4"/>
  <c r="DF1283" i="4"/>
  <c r="DG1282" i="4"/>
  <c r="DF1282" i="4"/>
  <c r="DG1281" i="4"/>
  <c r="DF1281" i="4"/>
  <c r="DQ1278" i="4"/>
  <c r="DP1278" i="4"/>
  <c r="DO1278" i="4"/>
  <c r="DN1278" i="4"/>
  <c r="DM1278" i="4"/>
  <c r="DL1278" i="4"/>
  <c r="DK1278" i="4"/>
  <c r="DJ1278" i="4"/>
  <c r="DI1278" i="4"/>
  <c r="DH1278" i="4"/>
  <c r="DG1278" i="4"/>
  <c r="DF1278" i="4"/>
  <c r="DQ1277" i="4"/>
  <c r="DP1277" i="4"/>
  <c r="DO1277" i="4"/>
  <c r="DN1277" i="4"/>
  <c r="DM1277" i="4"/>
  <c r="DL1277" i="4"/>
  <c r="DK1277" i="4"/>
  <c r="DJ1277" i="4"/>
  <c r="DI1277" i="4"/>
  <c r="DH1277" i="4"/>
  <c r="DG1277" i="4"/>
  <c r="DF1277" i="4"/>
  <c r="DG1276" i="4"/>
  <c r="DF1276" i="4"/>
  <c r="DQ1275" i="4"/>
  <c r="DP1275" i="4"/>
  <c r="DO1275" i="4"/>
  <c r="DN1275" i="4"/>
  <c r="DM1275" i="4"/>
  <c r="DL1275" i="4"/>
  <c r="DK1275" i="4"/>
  <c r="DJ1275" i="4"/>
  <c r="DI1275" i="4"/>
  <c r="DH1275" i="4"/>
  <c r="DG1275" i="4"/>
  <c r="DF1275" i="4"/>
  <c r="DG1274" i="4"/>
  <c r="DF1274" i="4"/>
  <c r="DG1273" i="4"/>
  <c r="DF1273" i="4"/>
  <c r="DG1272" i="4"/>
  <c r="DF1272" i="4"/>
  <c r="DG1271" i="4"/>
  <c r="DF1271" i="4"/>
  <c r="DG1270" i="4"/>
  <c r="DF1270" i="4"/>
  <c r="DG1269" i="4"/>
  <c r="DF1269" i="4"/>
  <c r="DG1268" i="4"/>
  <c r="DF1268" i="4"/>
  <c r="DG1267" i="4"/>
  <c r="DF1267" i="4"/>
  <c r="DG1266" i="4"/>
  <c r="DF1266" i="4"/>
  <c r="DG1265" i="4"/>
  <c r="DF1265" i="4"/>
  <c r="DG1264" i="4"/>
  <c r="DF1264" i="4"/>
  <c r="DG1263" i="4"/>
  <c r="DF1263" i="4"/>
  <c r="DG1262" i="4"/>
  <c r="DF1262" i="4"/>
  <c r="DG1261" i="4"/>
  <c r="DF1261" i="4"/>
  <c r="DG1260" i="4"/>
  <c r="DF1260" i="4"/>
  <c r="DG1259" i="4"/>
  <c r="DF1259" i="4"/>
  <c r="DG1258" i="4"/>
  <c r="DF1258" i="4"/>
  <c r="DG1257" i="4"/>
  <c r="DF1257" i="4"/>
  <c r="DG1256" i="4"/>
  <c r="DF1256" i="4"/>
  <c r="DG1255" i="4"/>
  <c r="DF1255" i="4"/>
  <c r="DG1254" i="4"/>
  <c r="DF1254" i="4"/>
  <c r="DG1253" i="4"/>
  <c r="DF1253" i="4"/>
  <c r="DG1252" i="4"/>
  <c r="DF1252" i="4"/>
  <c r="DG1251" i="4"/>
  <c r="DF1251" i="4"/>
  <c r="DG1250" i="4"/>
  <c r="DF1250" i="4"/>
  <c r="DG1249" i="4"/>
  <c r="DF1249" i="4"/>
  <c r="DG1248" i="4"/>
  <c r="DF1248" i="4"/>
  <c r="DG1247" i="4"/>
  <c r="DF1247" i="4"/>
  <c r="DG1246" i="4"/>
  <c r="DF1246" i="4"/>
  <c r="DG1245" i="4"/>
  <c r="DF1245" i="4"/>
  <c r="DG1244" i="4"/>
  <c r="DF1244" i="4"/>
  <c r="DG1243" i="4"/>
  <c r="DF1243" i="4"/>
  <c r="DG1242" i="4"/>
  <c r="DF1242" i="4"/>
  <c r="DG1241" i="4"/>
  <c r="DF1241" i="4"/>
  <c r="DG1240" i="4"/>
  <c r="DF1240" i="4"/>
  <c r="DG1239" i="4"/>
  <c r="DF1239" i="4"/>
  <c r="DG1238" i="4"/>
  <c r="DF1238" i="4"/>
  <c r="DG1237" i="4"/>
  <c r="DF1237" i="4"/>
  <c r="DG1236" i="4"/>
  <c r="DF1236" i="4"/>
  <c r="DG1235" i="4"/>
  <c r="DF1235" i="4"/>
  <c r="DG1234" i="4"/>
  <c r="DF1234" i="4"/>
  <c r="DG1233" i="4"/>
  <c r="DF1233" i="4"/>
  <c r="DG1232" i="4"/>
  <c r="DF1232" i="4"/>
  <c r="DG1231" i="4"/>
  <c r="DF1231" i="4"/>
  <c r="DG1230" i="4"/>
  <c r="DF1230" i="4"/>
  <c r="DQ1229" i="4"/>
  <c r="DP1229" i="4"/>
  <c r="DO1229" i="4"/>
  <c r="DN1229" i="4"/>
  <c r="DM1229" i="4"/>
  <c r="DL1229" i="4"/>
  <c r="DK1229" i="4"/>
  <c r="DJ1229" i="4"/>
  <c r="DI1229" i="4"/>
  <c r="DH1229" i="4"/>
  <c r="DG1229" i="4"/>
  <c r="DF1229" i="4"/>
  <c r="DG1228" i="4"/>
  <c r="DF1228" i="4"/>
  <c r="DG1227" i="4"/>
  <c r="DF1227" i="4"/>
  <c r="DG1226" i="4"/>
  <c r="DF1226" i="4"/>
  <c r="DQ1225" i="4"/>
  <c r="DP1225" i="4"/>
  <c r="DO1225" i="4"/>
  <c r="DN1225" i="4"/>
  <c r="DM1225" i="4"/>
  <c r="DL1225" i="4"/>
  <c r="DK1225" i="4"/>
  <c r="DJ1225" i="4"/>
  <c r="DI1225" i="4"/>
  <c r="DH1225" i="4"/>
  <c r="DG1225" i="4"/>
  <c r="DF1225" i="4"/>
  <c r="DG1224" i="4"/>
  <c r="DF1224" i="4"/>
  <c r="DG1223" i="4"/>
  <c r="DF1223" i="4"/>
  <c r="DG1222" i="4"/>
  <c r="DF1222" i="4"/>
  <c r="DQ1221" i="4"/>
  <c r="DP1221" i="4"/>
  <c r="DO1221" i="4"/>
  <c r="DN1221" i="4"/>
  <c r="DM1221" i="4"/>
  <c r="DL1221" i="4"/>
  <c r="DK1221" i="4"/>
  <c r="DJ1221" i="4"/>
  <c r="DI1221" i="4"/>
  <c r="DH1221" i="4"/>
  <c r="DG1221" i="4"/>
  <c r="DF1221" i="4"/>
  <c r="DG1220" i="4"/>
  <c r="DF1220" i="4"/>
  <c r="DG1219" i="4"/>
  <c r="DF1219" i="4"/>
  <c r="DG1218" i="4"/>
  <c r="DF1218" i="4"/>
  <c r="DQ1217" i="4"/>
  <c r="DP1217" i="4"/>
  <c r="DO1217" i="4"/>
  <c r="DN1217" i="4"/>
  <c r="DM1217" i="4"/>
  <c r="DL1217" i="4"/>
  <c r="DK1217" i="4"/>
  <c r="DJ1217" i="4"/>
  <c r="DI1217" i="4"/>
  <c r="DH1217" i="4"/>
  <c r="DG1217" i="4"/>
  <c r="DF1217" i="4"/>
  <c r="DG1216" i="4"/>
  <c r="DF1216" i="4"/>
  <c r="DG1215" i="4"/>
  <c r="DF1215" i="4"/>
  <c r="DG1214" i="4"/>
  <c r="DF1214" i="4"/>
  <c r="DQ1213" i="4"/>
  <c r="DP1213" i="4"/>
  <c r="DO1213" i="4"/>
  <c r="DN1213" i="4"/>
  <c r="DM1213" i="4"/>
  <c r="DL1213" i="4"/>
  <c r="DK1213" i="4"/>
  <c r="DJ1213" i="4"/>
  <c r="DI1213" i="4"/>
  <c r="DH1213" i="4"/>
  <c r="DG1213" i="4"/>
  <c r="DF1213" i="4"/>
  <c r="DG1212" i="4"/>
  <c r="DF1212" i="4"/>
  <c r="DG1211" i="4"/>
  <c r="DF1211" i="4"/>
  <c r="DG1210" i="4"/>
  <c r="DF1210" i="4"/>
  <c r="DG1209" i="4"/>
  <c r="DF1209" i="4"/>
  <c r="DG1208" i="4"/>
  <c r="DF1208" i="4"/>
  <c r="DG1207" i="4"/>
  <c r="DF1207" i="4"/>
  <c r="DG1206" i="4"/>
  <c r="DF1206" i="4"/>
  <c r="DG1205" i="4"/>
  <c r="DF1205" i="4"/>
  <c r="DG1204" i="4"/>
  <c r="DF1204" i="4"/>
  <c r="DG1203" i="4"/>
  <c r="DF1203" i="4"/>
  <c r="DG1202" i="4"/>
  <c r="DF1202" i="4"/>
  <c r="DG1201" i="4"/>
  <c r="DF1201" i="4"/>
  <c r="DG1200" i="4"/>
  <c r="DF1200" i="4"/>
  <c r="DG1199" i="4"/>
  <c r="DF1199" i="4"/>
  <c r="DG1198" i="4"/>
  <c r="DF1198" i="4"/>
  <c r="DG1197" i="4"/>
  <c r="DF1197" i="4"/>
  <c r="DG1196" i="4"/>
  <c r="DF1196" i="4"/>
  <c r="DG1195" i="4"/>
  <c r="DF1195" i="4"/>
  <c r="DG1194" i="4"/>
  <c r="DF1194" i="4"/>
  <c r="DG1193" i="4"/>
  <c r="DF1193" i="4"/>
  <c r="DG1192" i="4"/>
  <c r="DF1192" i="4"/>
  <c r="DG1191" i="4"/>
  <c r="DF1191" i="4"/>
  <c r="DG1190" i="4"/>
  <c r="DF1190" i="4"/>
  <c r="DG1189" i="4"/>
  <c r="DF1189" i="4"/>
  <c r="DG1188" i="4"/>
  <c r="DF1188" i="4"/>
  <c r="DG1187" i="4"/>
  <c r="DF1187" i="4"/>
  <c r="DG1186" i="4"/>
  <c r="DF1186" i="4"/>
  <c r="DG1185" i="4"/>
  <c r="DF1185" i="4"/>
  <c r="DG1184" i="4"/>
  <c r="DF1184" i="4"/>
  <c r="DG1183" i="4"/>
  <c r="DF1183" i="4"/>
  <c r="DG1182" i="4"/>
  <c r="DF1182" i="4"/>
  <c r="DG1181" i="4"/>
  <c r="DF1181" i="4"/>
  <c r="DG1180" i="4"/>
  <c r="DF1180" i="4"/>
  <c r="DG1179" i="4"/>
  <c r="DF1179" i="4"/>
  <c r="DG1178" i="4"/>
  <c r="DF1178" i="4"/>
  <c r="DG1177" i="4"/>
  <c r="DF1177" i="4"/>
  <c r="DG1176" i="4"/>
  <c r="DF1176" i="4"/>
  <c r="DG1175" i="4"/>
  <c r="DF1175" i="4"/>
  <c r="DG1174" i="4"/>
  <c r="DF1174" i="4"/>
  <c r="DG1173" i="4"/>
  <c r="DF1173" i="4"/>
  <c r="DG1172" i="4"/>
  <c r="DF1172" i="4"/>
  <c r="DG1171" i="4"/>
  <c r="DF1171" i="4"/>
  <c r="DG1170" i="4"/>
  <c r="DF1170" i="4"/>
  <c r="DG1169" i="4"/>
  <c r="DF1169" i="4"/>
  <c r="DG1168" i="4"/>
  <c r="DF1168" i="4"/>
  <c r="DG1167" i="4"/>
  <c r="DF1167" i="4"/>
  <c r="DG1166" i="4"/>
  <c r="DF1166" i="4"/>
  <c r="DG1165" i="4"/>
  <c r="DF1165" i="4"/>
  <c r="DG1164" i="4"/>
  <c r="DF1164" i="4"/>
  <c r="DG1163" i="4"/>
  <c r="DF1163" i="4"/>
  <c r="DG1162" i="4"/>
  <c r="DF1162" i="4"/>
  <c r="DG1161" i="4"/>
  <c r="DF1161" i="4"/>
  <c r="DG1160" i="4"/>
  <c r="DF1160" i="4"/>
  <c r="DG1159" i="4"/>
  <c r="DF1159" i="4"/>
  <c r="DG1158" i="4"/>
  <c r="DF1158" i="4"/>
  <c r="DG1157" i="4"/>
  <c r="DF1157" i="4"/>
  <c r="DG1156" i="4"/>
  <c r="DF1156" i="4"/>
  <c r="DG1155" i="4"/>
  <c r="DF1155" i="4"/>
  <c r="DG1154" i="4"/>
  <c r="DF1154" i="4"/>
  <c r="DG1153" i="4"/>
  <c r="DF1153" i="4"/>
  <c r="DG1152" i="4"/>
  <c r="DF1152" i="4"/>
  <c r="DG1151" i="4"/>
  <c r="DF1151" i="4"/>
  <c r="DG1150" i="4"/>
  <c r="DF1150" i="4"/>
  <c r="DG1149" i="4"/>
  <c r="DF1149" i="4"/>
  <c r="DG1148" i="4"/>
  <c r="DF1148" i="4"/>
  <c r="DG1147" i="4"/>
  <c r="DF1147" i="4"/>
  <c r="DG1146" i="4"/>
  <c r="DF1146" i="4"/>
  <c r="DG1145" i="4"/>
  <c r="DF1145" i="4"/>
  <c r="DG1144" i="4"/>
  <c r="DF1144" i="4"/>
  <c r="DG1143" i="4"/>
  <c r="DF1143" i="4"/>
  <c r="DG1142" i="4"/>
  <c r="DF1142" i="4"/>
  <c r="DG1141" i="4"/>
  <c r="DF1141" i="4"/>
  <c r="DG1140" i="4"/>
  <c r="DF1140" i="4"/>
  <c r="DG1139" i="4"/>
  <c r="DF1139" i="4"/>
  <c r="DG1138" i="4"/>
  <c r="DF1138" i="4"/>
  <c r="DG1137" i="4"/>
  <c r="DF1137" i="4"/>
  <c r="DG1136" i="4"/>
  <c r="DF1136" i="4"/>
  <c r="DG1135" i="4"/>
  <c r="DF1135" i="4"/>
  <c r="DG1134" i="4"/>
  <c r="DF1134" i="4"/>
  <c r="DG1133" i="4"/>
  <c r="DF1133" i="4"/>
  <c r="DG1132" i="4"/>
  <c r="DF1132" i="4"/>
  <c r="DG1131" i="4"/>
  <c r="DF1131" i="4"/>
  <c r="DG1130" i="4"/>
  <c r="DF1130" i="4"/>
  <c r="DQ1129" i="4"/>
  <c r="DP1129" i="4"/>
  <c r="DO1129" i="4"/>
  <c r="DN1129" i="4"/>
  <c r="DM1129" i="4"/>
  <c r="DL1129" i="4"/>
  <c r="DK1129" i="4"/>
  <c r="DJ1129" i="4"/>
  <c r="DI1129" i="4"/>
  <c r="DH1129" i="4"/>
  <c r="DG1129" i="4"/>
  <c r="DF1129" i="4"/>
  <c r="DG1128" i="4"/>
  <c r="DF1128" i="4"/>
  <c r="DQ1127" i="4"/>
  <c r="DP1127" i="4"/>
  <c r="DO1127" i="4"/>
  <c r="DN1127" i="4"/>
  <c r="DM1127" i="4"/>
  <c r="DL1127" i="4"/>
  <c r="DK1127" i="4"/>
  <c r="DJ1127" i="4"/>
  <c r="DI1127" i="4"/>
  <c r="DH1127" i="4"/>
  <c r="DG1127" i="4"/>
  <c r="DF1127" i="4"/>
  <c r="DG1126" i="4"/>
  <c r="DF1126" i="4"/>
  <c r="DQ1125" i="4"/>
  <c r="DP1125" i="4"/>
  <c r="DO1125" i="4"/>
  <c r="DN1125" i="4"/>
  <c r="DM1125" i="4"/>
  <c r="DL1125" i="4"/>
  <c r="DK1125" i="4"/>
  <c r="DJ1125" i="4"/>
  <c r="DI1125" i="4"/>
  <c r="DH1125" i="4"/>
  <c r="DG1125" i="4"/>
  <c r="DF1125" i="4"/>
  <c r="DG1124" i="4"/>
  <c r="DF1124" i="4"/>
  <c r="DQ1123" i="4"/>
  <c r="DP1123" i="4"/>
  <c r="DO1123" i="4"/>
  <c r="DN1123" i="4"/>
  <c r="DM1123" i="4"/>
  <c r="DL1123" i="4"/>
  <c r="DK1123" i="4"/>
  <c r="DJ1123" i="4"/>
  <c r="DI1123" i="4"/>
  <c r="DH1123" i="4"/>
  <c r="DG1123" i="4"/>
  <c r="DF1123" i="4"/>
  <c r="DG1122" i="4"/>
  <c r="DF1122" i="4"/>
  <c r="DQ1121" i="4"/>
  <c r="DP1121" i="4"/>
  <c r="DO1121" i="4"/>
  <c r="DN1121" i="4"/>
  <c r="DM1121" i="4"/>
  <c r="DL1121" i="4"/>
  <c r="DK1121" i="4"/>
  <c r="DJ1121" i="4"/>
  <c r="DI1121" i="4"/>
  <c r="DH1121" i="4"/>
  <c r="DG1121" i="4"/>
  <c r="DF1121" i="4"/>
  <c r="DG1120" i="4"/>
  <c r="DF1120" i="4"/>
  <c r="DQ1119" i="4"/>
  <c r="DP1119" i="4"/>
  <c r="DO1119" i="4"/>
  <c r="DN1119" i="4"/>
  <c r="DM1119" i="4"/>
  <c r="DL1119" i="4"/>
  <c r="DK1119" i="4"/>
  <c r="DJ1119" i="4"/>
  <c r="DI1119" i="4"/>
  <c r="DH1119" i="4"/>
  <c r="DG1119" i="4"/>
  <c r="DF1119" i="4"/>
  <c r="DG1118" i="4"/>
  <c r="DF1118" i="4"/>
  <c r="DQ1117" i="4"/>
  <c r="DP1117" i="4"/>
  <c r="DO1117" i="4"/>
  <c r="DN1117" i="4"/>
  <c r="DM1117" i="4"/>
  <c r="DL1117" i="4"/>
  <c r="DK1117" i="4"/>
  <c r="DJ1117" i="4"/>
  <c r="DI1117" i="4"/>
  <c r="DH1117" i="4"/>
  <c r="DG1117" i="4"/>
  <c r="DF1117" i="4"/>
  <c r="DG1116" i="4"/>
  <c r="DF1116" i="4"/>
  <c r="DQ1115" i="4"/>
  <c r="DP1115" i="4"/>
  <c r="DO1115" i="4"/>
  <c r="DN1115" i="4"/>
  <c r="DM1115" i="4"/>
  <c r="DL1115" i="4"/>
  <c r="DK1115" i="4"/>
  <c r="DJ1115" i="4"/>
  <c r="DI1115" i="4"/>
  <c r="DH1115" i="4"/>
  <c r="DG1115" i="4"/>
  <c r="DF1115" i="4"/>
  <c r="DG1114" i="4"/>
  <c r="DF1114" i="4"/>
  <c r="DQ1113" i="4"/>
  <c r="DP1113" i="4"/>
  <c r="DO1113" i="4"/>
  <c r="DN1113" i="4"/>
  <c r="DM1113" i="4"/>
  <c r="DL1113" i="4"/>
  <c r="DK1113" i="4"/>
  <c r="DJ1113" i="4"/>
  <c r="DI1113" i="4"/>
  <c r="DH1113" i="4"/>
  <c r="DG1113" i="4"/>
  <c r="DF1113" i="4"/>
  <c r="DG1112" i="4"/>
  <c r="DF1112" i="4"/>
  <c r="DQ1111" i="4"/>
  <c r="DP1111" i="4"/>
  <c r="DO1111" i="4"/>
  <c r="DN1111" i="4"/>
  <c r="DM1111" i="4"/>
  <c r="DL1111" i="4"/>
  <c r="DK1111" i="4"/>
  <c r="DJ1111" i="4"/>
  <c r="DI1111" i="4"/>
  <c r="DH1111" i="4"/>
  <c r="DG1111" i="4"/>
  <c r="DF1111" i="4"/>
  <c r="DG1110" i="4"/>
  <c r="DF1110" i="4"/>
  <c r="DQ1109" i="4"/>
  <c r="DP1109" i="4"/>
  <c r="DO1109" i="4"/>
  <c r="DN1109" i="4"/>
  <c r="DM1109" i="4"/>
  <c r="DL1109" i="4"/>
  <c r="DK1109" i="4"/>
  <c r="DJ1109" i="4"/>
  <c r="DI1109" i="4"/>
  <c r="DH1109" i="4"/>
  <c r="DG1109" i="4"/>
  <c r="DF1109" i="4"/>
  <c r="DG1108" i="4"/>
  <c r="DF1108" i="4"/>
  <c r="DQ1107" i="4"/>
  <c r="DP1107" i="4"/>
  <c r="DO1107" i="4"/>
  <c r="DN1107" i="4"/>
  <c r="DM1107" i="4"/>
  <c r="DL1107" i="4"/>
  <c r="DK1107" i="4"/>
  <c r="DJ1107" i="4"/>
  <c r="DI1107" i="4"/>
  <c r="DH1107" i="4"/>
  <c r="DG1107" i="4"/>
  <c r="DF1107" i="4"/>
  <c r="DG1106" i="4"/>
  <c r="DF1106" i="4"/>
  <c r="DQ1105" i="4"/>
  <c r="DP1105" i="4"/>
  <c r="DO1105" i="4"/>
  <c r="DN1105" i="4"/>
  <c r="DM1105" i="4"/>
  <c r="DL1105" i="4"/>
  <c r="DK1105" i="4"/>
  <c r="DJ1105" i="4"/>
  <c r="DI1105" i="4"/>
  <c r="DH1105" i="4"/>
  <c r="DG1105" i="4"/>
  <c r="DF1105" i="4"/>
  <c r="DG1104" i="4"/>
  <c r="DF1104" i="4"/>
  <c r="DQ1103" i="4"/>
  <c r="DP1103" i="4"/>
  <c r="DO1103" i="4"/>
  <c r="DN1103" i="4"/>
  <c r="DM1103" i="4"/>
  <c r="DL1103" i="4"/>
  <c r="DK1103" i="4"/>
  <c r="DJ1103" i="4"/>
  <c r="DI1103" i="4"/>
  <c r="DH1103" i="4"/>
  <c r="DG1103" i="4"/>
  <c r="DF1103" i="4"/>
  <c r="DG1102" i="4"/>
  <c r="DF1102" i="4"/>
  <c r="DQ1101" i="4"/>
  <c r="DP1101" i="4"/>
  <c r="DO1101" i="4"/>
  <c r="DN1101" i="4"/>
  <c r="DM1101" i="4"/>
  <c r="DL1101" i="4"/>
  <c r="DK1101" i="4"/>
  <c r="DJ1101" i="4"/>
  <c r="DI1101" i="4"/>
  <c r="DH1101" i="4"/>
  <c r="DG1101" i="4"/>
  <c r="DF1101" i="4"/>
  <c r="DG1100" i="4"/>
  <c r="DF1100" i="4"/>
  <c r="DQ1099" i="4"/>
  <c r="DP1099" i="4"/>
  <c r="DO1099" i="4"/>
  <c r="DN1099" i="4"/>
  <c r="DM1099" i="4"/>
  <c r="DL1099" i="4"/>
  <c r="DK1099" i="4"/>
  <c r="DJ1099" i="4"/>
  <c r="DI1099" i="4"/>
  <c r="DH1099" i="4"/>
  <c r="DG1099" i="4"/>
  <c r="DF1099" i="4"/>
  <c r="DG1098" i="4"/>
  <c r="DF1098" i="4"/>
  <c r="DQ1097" i="4"/>
  <c r="DP1097" i="4"/>
  <c r="DO1097" i="4"/>
  <c r="DN1097" i="4"/>
  <c r="DM1097" i="4"/>
  <c r="DL1097" i="4"/>
  <c r="DK1097" i="4"/>
  <c r="DJ1097" i="4"/>
  <c r="DI1097" i="4"/>
  <c r="DH1097" i="4"/>
  <c r="DG1097" i="4"/>
  <c r="DF1097" i="4"/>
  <c r="DG1096" i="4"/>
  <c r="DF1096" i="4"/>
  <c r="DQ1095" i="4"/>
  <c r="DP1095" i="4"/>
  <c r="DO1095" i="4"/>
  <c r="DN1095" i="4"/>
  <c r="DM1095" i="4"/>
  <c r="DL1095" i="4"/>
  <c r="DK1095" i="4"/>
  <c r="DJ1095" i="4"/>
  <c r="DI1095" i="4"/>
  <c r="DH1095" i="4"/>
  <c r="DG1095" i="4"/>
  <c r="DF1095" i="4"/>
  <c r="DG1094" i="4"/>
  <c r="DF1094" i="4"/>
  <c r="DQ1093" i="4"/>
  <c r="DP1093" i="4"/>
  <c r="DO1093" i="4"/>
  <c r="DN1093" i="4"/>
  <c r="DM1093" i="4"/>
  <c r="DL1093" i="4"/>
  <c r="DK1093" i="4"/>
  <c r="DJ1093" i="4"/>
  <c r="DI1093" i="4"/>
  <c r="DH1093" i="4"/>
  <c r="DG1093" i="4"/>
  <c r="DF1093" i="4"/>
  <c r="DG1092" i="4"/>
  <c r="DF1092" i="4"/>
  <c r="DQ1091" i="4"/>
  <c r="DP1091" i="4"/>
  <c r="DO1091" i="4"/>
  <c r="DN1091" i="4"/>
  <c r="DM1091" i="4"/>
  <c r="DL1091" i="4"/>
  <c r="DK1091" i="4"/>
  <c r="DJ1091" i="4"/>
  <c r="DI1091" i="4"/>
  <c r="DH1091" i="4"/>
  <c r="DG1091" i="4"/>
  <c r="DF1091" i="4"/>
  <c r="DG1090" i="4"/>
  <c r="DF1090" i="4"/>
  <c r="DQ1089" i="4"/>
  <c r="DP1089" i="4"/>
  <c r="DO1089" i="4"/>
  <c r="DN1089" i="4"/>
  <c r="DM1089" i="4"/>
  <c r="DL1089" i="4"/>
  <c r="DK1089" i="4"/>
  <c r="DJ1089" i="4"/>
  <c r="DI1089" i="4"/>
  <c r="DH1089" i="4"/>
  <c r="DG1089" i="4"/>
  <c r="DF1089" i="4"/>
  <c r="DG1088" i="4"/>
  <c r="DF1088" i="4"/>
  <c r="DQ1087" i="4"/>
  <c r="DP1087" i="4"/>
  <c r="DO1087" i="4"/>
  <c r="DN1087" i="4"/>
  <c r="DM1087" i="4"/>
  <c r="DL1087" i="4"/>
  <c r="DK1087" i="4"/>
  <c r="DJ1087" i="4"/>
  <c r="DI1087" i="4"/>
  <c r="DH1087" i="4"/>
  <c r="DG1087" i="4"/>
  <c r="DF1087" i="4"/>
  <c r="DG1086" i="4"/>
  <c r="DF1086" i="4"/>
  <c r="DQ1085" i="4"/>
  <c r="DP1085" i="4"/>
  <c r="DO1085" i="4"/>
  <c r="DN1085" i="4"/>
  <c r="DM1085" i="4"/>
  <c r="DL1085" i="4"/>
  <c r="DK1085" i="4"/>
  <c r="DJ1085" i="4"/>
  <c r="DI1085" i="4"/>
  <c r="DH1085" i="4"/>
  <c r="DG1085" i="4"/>
  <c r="DF1085" i="4"/>
  <c r="DG1084" i="4"/>
  <c r="DF1084" i="4"/>
  <c r="DQ1083" i="4"/>
  <c r="DP1083" i="4"/>
  <c r="DO1083" i="4"/>
  <c r="DN1083" i="4"/>
  <c r="DM1083" i="4"/>
  <c r="DL1083" i="4"/>
  <c r="DK1083" i="4"/>
  <c r="DJ1083" i="4"/>
  <c r="DI1083" i="4"/>
  <c r="DH1083" i="4"/>
  <c r="DG1083" i="4"/>
  <c r="DF1083" i="4"/>
  <c r="DG1082" i="4"/>
  <c r="DF1082" i="4"/>
  <c r="DQ1081" i="4"/>
  <c r="DP1081" i="4"/>
  <c r="DO1081" i="4"/>
  <c r="DN1081" i="4"/>
  <c r="DM1081" i="4"/>
  <c r="DL1081" i="4"/>
  <c r="DK1081" i="4"/>
  <c r="DJ1081" i="4"/>
  <c r="DI1081" i="4"/>
  <c r="DH1081" i="4"/>
  <c r="DG1081" i="4"/>
  <c r="DF1081" i="4"/>
  <c r="DG1080" i="4"/>
  <c r="DF1080" i="4"/>
  <c r="DQ1079" i="4"/>
  <c r="DP1079" i="4"/>
  <c r="DO1079" i="4"/>
  <c r="DN1079" i="4"/>
  <c r="DM1079" i="4"/>
  <c r="DL1079" i="4"/>
  <c r="DK1079" i="4"/>
  <c r="DJ1079" i="4"/>
  <c r="DI1079" i="4"/>
  <c r="DH1079" i="4"/>
  <c r="DG1079" i="4"/>
  <c r="DF1079" i="4"/>
  <c r="DG1078" i="4"/>
  <c r="DF1078" i="4"/>
  <c r="DQ1077" i="4"/>
  <c r="DP1077" i="4"/>
  <c r="DO1077" i="4"/>
  <c r="DN1077" i="4"/>
  <c r="DM1077" i="4"/>
  <c r="DL1077" i="4"/>
  <c r="DK1077" i="4"/>
  <c r="DJ1077" i="4"/>
  <c r="DI1077" i="4"/>
  <c r="DH1077" i="4"/>
  <c r="DG1077" i="4"/>
  <c r="DF1077" i="4"/>
  <c r="DG1076" i="4"/>
  <c r="DF1076" i="4"/>
  <c r="DQ1074" i="4"/>
  <c r="DP1074" i="4"/>
  <c r="DO1074" i="4"/>
  <c r="DN1074" i="4"/>
  <c r="DM1074" i="4"/>
  <c r="DL1074" i="4"/>
  <c r="DK1074" i="4"/>
  <c r="DJ1074" i="4"/>
  <c r="DI1074" i="4"/>
  <c r="DH1074" i="4"/>
  <c r="DG1074" i="4"/>
  <c r="DF1074" i="4"/>
  <c r="DG1073" i="4"/>
  <c r="DF1073" i="4"/>
  <c r="DQ1071" i="4"/>
  <c r="DP1071" i="4"/>
  <c r="DO1071" i="4"/>
  <c r="DN1071" i="4"/>
  <c r="DM1071" i="4"/>
  <c r="DL1071" i="4"/>
  <c r="DK1071" i="4"/>
  <c r="DJ1071" i="4"/>
  <c r="DI1071" i="4"/>
  <c r="DH1071" i="4"/>
  <c r="DG1071" i="4"/>
  <c r="DF1071" i="4"/>
  <c r="DG1070" i="4"/>
  <c r="DF1070" i="4"/>
  <c r="DQ1068" i="4"/>
  <c r="DP1068" i="4"/>
  <c r="DO1068" i="4"/>
  <c r="DN1068" i="4"/>
  <c r="DM1068" i="4"/>
  <c r="DL1068" i="4"/>
  <c r="DK1068" i="4"/>
  <c r="DJ1068" i="4"/>
  <c r="DI1068" i="4"/>
  <c r="DH1068" i="4"/>
  <c r="DG1068" i="4"/>
  <c r="DF1068" i="4"/>
  <c r="DG1067" i="4"/>
  <c r="DF1067" i="4"/>
  <c r="DQ1065" i="4"/>
  <c r="DP1065" i="4"/>
  <c r="DO1065" i="4"/>
  <c r="DN1065" i="4"/>
  <c r="DM1065" i="4"/>
  <c r="DL1065" i="4"/>
  <c r="DK1065" i="4"/>
  <c r="DJ1065" i="4"/>
  <c r="DI1065" i="4"/>
  <c r="DH1065" i="4"/>
  <c r="DG1065" i="4"/>
  <c r="DF1065" i="4"/>
  <c r="DG1064" i="4"/>
  <c r="DF1064" i="4"/>
  <c r="DQ1062" i="4"/>
  <c r="DP1062" i="4"/>
  <c r="DO1062" i="4"/>
  <c r="DN1062" i="4"/>
  <c r="DM1062" i="4"/>
  <c r="DL1062" i="4"/>
  <c r="DK1062" i="4"/>
  <c r="DJ1062" i="4"/>
  <c r="DI1062" i="4"/>
  <c r="DH1062" i="4"/>
  <c r="DG1062" i="4"/>
  <c r="DF1062" i="4"/>
  <c r="DG1061" i="4"/>
  <c r="DF1061" i="4"/>
  <c r="DQ1059" i="4"/>
  <c r="DP1059" i="4"/>
  <c r="DO1059" i="4"/>
  <c r="DN1059" i="4"/>
  <c r="DM1059" i="4"/>
  <c r="DL1059" i="4"/>
  <c r="DK1059" i="4"/>
  <c r="DJ1059" i="4"/>
  <c r="DI1059" i="4"/>
  <c r="DH1059" i="4"/>
  <c r="DG1059" i="4"/>
  <c r="DF1059" i="4"/>
  <c r="DG1058" i="4"/>
  <c r="DF1058" i="4"/>
  <c r="DQ1056" i="4"/>
  <c r="DP1056" i="4"/>
  <c r="DO1056" i="4"/>
  <c r="DN1056" i="4"/>
  <c r="DM1056" i="4"/>
  <c r="DL1056" i="4"/>
  <c r="DK1056" i="4"/>
  <c r="DJ1056" i="4"/>
  <c r="DI1056" i="4"/>
  <c r="DH1056" i="4"/>
  <c r="DG1056" i="4"/>
  <c r="DF1056" i="4"/>
  <c r="DG1055" i="4"/>
  <c r="DF1055" i="4"/>
  <c r="DQ1053" i="4"/>
  <c r="DP1053" i="4"/>
  <c r="DO1053" i="4"/>
  <c r="DN1053" i="4"/>
  <c r="DM1053" i="4"/>
  <c r="DL1053" i="4"/>
  <c r="DK1053" i="4"/>
  <c r="DJ1053" i="4"/>
  <c r="DI1053" i="4"/>
  <c r="DH1053" i="4"/>
  <c r="DG1053" i="4"/>
  <c r="DF1053" i="4"/>
  <c r="DG1052" i="4"/>
  <c r="DF1052" i="4"/>
  <c r="DQ1050" i="4"/>
  <c r="DP1050" i="4"/>
  <c r="DO1050" i="4"/>
  <c r="DN1050" i="4"/>
  <c r="DM1050" i="4"/>
  <c r="DL1050" i="4"/>
  <c r="DK1050" i="4"/>
  <c r="DJ1050" i="4"/>
  <c r="DI1050" i="4"/>
  <c r="DH1050" i="4"/>
  <c r="DG1050" i="4"/>
  <c r="DF1050" i="4"/>
  <c r="DG1049" i="4"/>
  <c r="DF1049" i="4"/>
  <c r="DQ1047" i="4"/>
  <c r="DP1047" i="4"/>
  <c r="DO1047" i="4"/>
  <c r="DN1047" i="4"/>
  <c r="DM1047" i="4"/>
  <c r="DL1047" i="4"/>
  <c r="DK1047" i="4"/>
  <c r="DJ1047" i="4"/>
  <c r="DI1047" i="4"/>
  <c r="DH1047" i="4"/>
  <c r="DG1047" i="4"/>
  <c r="DF1047" i="4"/>
  <c r="DG1046" i="4"/>
  <c r="DF1046" i="4"/>
  <c r="DQ1044" i="4"/>
  <c r="DP1044" i="4"/>
  <c r="DO1044" i="4"/>
  <c r="DN1044" i="4"/>
  <c r="DM1044" i="4"/>
  <c r="DL1044" i="4"/>
  <c r="DK1044" i="4"/>
  <c r="DJ1044" i="4"/>
  <c r="DI1044" i="4"/>
  <c r="DH1044" i="4"/>
  <c r="DG1044" i="4"/>
  <c r="DF1044" i="4"/>
  <c r="DG1043" i="4"/>
  <c r="DF1043" i="4"/>
  <c r="DQ1041" i="4"/>
  <c r="DP1041" i="4"/>
  <c r="DO1041" i="4"/>
  <c r="DN1041" i="4"/>
  <c r="DM1041" i="4"/>
  <c r="DL1041" i="4"/>
  <c r="DK1041" i="4"/>
  <c r="DJ1041" i="4"/>
  <c r="DI1041" i="4"/>
  <c r="DH1041" i="4"/>
  <c r="DG1041" i="4"/>
  <c r="DF1041" i="4"/>
  <c r="DG1040" i="4"/>
  <c r="DF1040" i="4"/>
  <c r="DQ1038" i="4"/>
  <c r="DP1038" i="4"/>
  <c r="DO1038" i="4"/>
  <c r="DN1038" i="4"/>
  <c r="DM1038" i="4"/>
  <c r="DL1038" i="4"/>
  <c r="DK1038" i="4"/>
  <c r="DJ1038" i="4"/>
  <c r="DI1038" i="4"/>
  <c r="DH1038" i="4"/>
  <c r="DG1038" i="4"/>
  <c r="DF1038" i="4"/>
  <c r="DG1037" i="4"/>
  <c r="DF1037" i="4"/>
  <c r="DQ1035" i="4"/>
  <c r="DP1035" i="4"/>
  <c r="DO1035" i="4"/>
  <c r="DN1035" i="4"/>
  <c r="DM1035" i="4"/>
  <c r="DL1035" i="4"/>
  <c r="DK1035" i="4"/>
  <c r="DJ1035" i="4"/>
  <c r="DI1035" i="4"/>
  <c r="DH1035" i="4"/>
  <c r="DG1035" i="4"/>
  <c r="DF1035" i="4"/>
  <c r="DG1034" i="4"/>
  <c r="DF1034" i="4"/>
  <c r="DQ1032" i="4"/>
  <c r="DP1032" i="4"/>
  <c r="DO1032" i="4"/>
  <c r="DN1032" i="4"/>
  <c r="DM1032" i="4"/>
  <c r="DL1032" i="4"/>
  <c r="DK1032" i="4"/>
  <c r="DJ1032" i="4"/>
  <c r="DI1032" i="4"/>
  <c r="DH1032" i="4"/>
  <c r="DG1032" i="4"/>
  <c r="DF1032" i="4"/>
  <c r="DG1031" i="4"/>
  <c r="DF1031" i="4"/>
  <c r="DQ1029" i="4"/>
  <c r="DP1029" i="4"/>
  <c r="DO1029" i="4"/>
  <c r="DN1029" i="4"/>
  <c r="DM1029" i="4"/>
  <c r="DL1029" i="4"/>
  <c r="DK1029" i="4"/>
  <c r="DJ1029" i="4"/>
  <c r="DI1029" i="4"/>
  <c r="DH1029" i="4"/>
  <c r="DG1029" i="4"/>
  <c r="DF1029" i="4"/>
  <c r="DG1028" i="4"/>
  <c r="DF1028" i="4"/>
  <c r="DQ1026" i="4"/>
  <c r="DP1026" i="4"/>
  <c r="DO1026" i="4"/>
  <c r="DN1026" i="4"/>
  <c r="DM1026" i="4"/>
  <c r="DL1026" i="4"/>
  <c r="DK1026" i="4"/>
  <c r="DJ1026" i="4"/>
  <c r="DI1026" i="4"/>
  <c r="DH1026" i="4"/>
  <c r="DG1026" i="4"/>
  <c r="DF1026" i="4"/>
  <c r="DG1025" i="4"/>
  <c r="DF1025" i="4"/>
  <c r="DQ1023" i="4"/>
  <c r="DP1023" i="4"/>
  <c r="DO1023" i="4"/>
  <c r="DN1023" i="4"/>
  <c r="DM1023" i="4"/>
  <c r="DL1023" i="4"/>
  <c r="DK1023" i="4"/>
  <c r="DJ1023" i="4"/>
  <c r="DI1023" i="4"/>
  <c r="DH1023" i="4"/>
  <c r="DG1023" i="4"/>
  <c r="DF1023" i="4"/>
  <c r="DG1022" i="4"/>
  <c r="DF1022" i="4"/>
  <c r="DQ1020" i="4"/>
  <c r="DP1020" i="4"/>
  <c r="DO1020" i="4"/>
  <c r="DN1020" i="4"/>
  <c r="DM1020" i="4"/>
  <c r="DL1020" i="4"/>
  <c r="DK1020" i="4"/>
  <c r="DJ1020" i="4"/>
  <c r="DI1020" i="4"/>
  <c r="DH1020" i="4"/>
  <c r="DG1020" i="4"/>
  <c r="DF1020" i="4"/>
  <c r="DG1019" i="4"/>
  <c r="DF1019" i="4"/>
  <c r="DQ1017" i="4"/>
  <c r="DP1017" i="4"/>
  <c r="DO1017" i="4"/>
  <c r="DN1017" i="4"/>
  <c r="DM1017" i="4"/>
  <c r="DL1017" i="4"/>
  <c r="DK1017" i="4"/>
  <c r="DJ1017" i="4"/>
  <c r="DI1017" i="4"/>
  <c r="DH1017" i="4"/>
  <c r="DG1017" i="4"/>
  <c r="DF1017" i="4"/>
  <c r="DG1016" i="4"/>
  <c r="DF1016" i="4"/>
  <c r="DQ1014" i="4"/>
  <c r="DP1014" i="4"/>
  <c r="DO1014" i="4"/>
  <c r="DN1014" i="4"/>
  <c r="DM1014" i="4"/>
  <c r="DL1014" i="4"/>
  <c r="DK1014" i="4"/>
  <c r="DJ1014" i="4"/>
  <c r="DI1014" i="4"/>
  <c r="DH1014" i="4"/>
  <c r="DG1014" i="4"/>
  <c r="DF1014" i="4"/>
  <c r="DG1013" i="4"/>
  <c r="DF1013" i="4"/>
  <c r="DQ1011" i="4"/>
  <c r="DP1011" i="4"/>
  <c r="DO1011" i="4"/>
  <c r="DN1011" i="4"/>
  <c r="DM1011" i="4"/>
  <c r="DL1011" i="4"/>
  <c r="DK1011" i="4"/>
  <c r="DJ1011" i="4"/>
  <c r="DI1011" i="4"/>
  <c r="DH1011" i="4"/>
  <c r="DG1011" i="4"/>
  <c r="DF1011" i="4"/>
  <c r="DG1010" i="4"/>
  <c r="DF1010" i="4"/>
  <c r="DG1009" i="4"/>
  <c r="DF1009" i="4"/>
  <c r="DG1008" i="4"/>
  <c r="DF1008" i="4"/>
  <c r="DG1007" i="4"/>
  <c r="DF1007" i="4"/>
  <c r="DG1006" i="4"/>
  <c r="DF1006" i="4"/>
  <c r="DG1005" i="4"/>
  <c r="DF1005" i="4"/>
  <c r="DG1004" i="4"/>
  <c r="DF1004" i="4"/>
  <c r="DG1003" i="4"/>
  <c r="DF1003" i="4"/>
  <c r="DG1002" i="4"/>
  <c r="DF1002" i="4"/>
  <c r="DG1001" i="4"/>
  <c r="DF1001" i="4"/>
  <c r="DG1000" i="4"/>
  <c r="DF1000" i="4"/>
  <c r="DG999" i="4"/>
  <c r="DF999" i="4"/>
  <c r="DG997" i="4"/>
  <c r="DF997" i="4"/>
  <c r="DG995" i="4"/>
  <c r="DF995" i="4"/>
  <c r="DG993" i="4"/>
  <c r="DF993" i="4"/>
  <c r="DG991" i="4"/>
  <c r="DF991" i="4"/>
  <c r="DG989" i="4"/>
  <c r="DF989" i="4"/>
  <c r="DG987" i="4"/>
  <c r="DF987" i="4"/>
  <c r="DG985" i="4"/>
  <c r="DF985" i="4"/>
  <c r="DG983" i="4"/>
  <c r="DF983" i="4"/>
  <c r="DG981" i="4"/>
  <c r="DF981" i="4"/>
  <c r="DG979" i="4"/>
  <c r="DF979" i="4"/>
  <c r="DQ976" i="4"/>
  <c r="DP976" i="4"/>
  <c r="DO976" i="4"/>
  <c r="DN976" i="4"/>
  <c r="DM976" i="4"/>
  <c r="DL976" i="4"/>
  <c r="DK976" i="4"/>
  <c r="DJ976" i="4"/>
  <c r="DI976" i="4"/>
  <c r="DH976" i="4"/>
  <c r="DG976" i="4"/>
  <c r="DF976" i="4"/>
  <c r="DG975" i="4"/>
  <c r="DF975" i="4"/>
  <c r="DG974" i="4"/>
  <c r="DF974" i="4"/>
  <c r="DQ971" i="4"/>
  <c r="DP971" i="4"/>
  <c r="DO971" i="4"/>
  <c r="DN971" i="4"/>
  <c r="DM971" i="4"/>
  <c r="DL971" i="4"/>
  <c r="DK971" i="4"/>
  <c r="DJ971" i="4"/>
  <c r="DI971" i="4"/>
  <c r="DH971" i="4"/>
  <c r="DG971" i="4"/>
  <c r="DF971" i="4"/>
  <c r="DG970" i="4"/>
  <c r="DF970" i="4"/>
  <c r="DG969" i="4"/>
  <c r="DF969" i="4"/>
  <c r="DQ966" i="4"/>
  <c r="DP966" i="4"/>
  <c r="DO966" i="4"/>
  <c r="DN966" i="4"/>
  <c r="DM966" i="4"/>
  <c r="DL966" i="4"/>
  <c r="DK966" i="4"/>
  <c r="DJ966" i="4"/>
  <c r="DI966" i="4"/>
  <c r="DH966" i="4"/>
  <c r="DG966" i="4"/>
  <c r="DF966" i="4"/>
  <c r="DG965" i="4"/>
  <c r="DF965" i="4"/>
  <c r="DG964" i="4"/>
  <c r="DF964" i="4"/>
  <c r="DQ961" i="4"/>
  <c r="DP961" i="4"/>
  <c r="DO961" i="4"/>
  <c r="DN961" i="4"/>
  <c r="DM961" i="4"/>
  <c r="DL961" i="4"/>
  <c r="DK961" i="4"/>
  <c r="DJ961" i="4"/>
  <c r="DI961" i="4"/>
  <c r="DH961" i="4"/>
  <c r="DG961" i="4"/>
  <c r="DF961" i="4"/>
  <c r="DG960" i="4"/>
  <c r="DF960" i="4"/>
  <c r="DG959" i="4"/>
  <c r="DF959" i="4"/>
  <c r="DQ956" i="4"/>
  <c r="DP956" i="4"/>
  <c r="DO956" i="4"/>
  <c r="DN956" i="4"/>
  <c r="DM956" i="4"/>
  <c r="DL956" i="4"/>
  <c r="DK956" i="4"/>
  <c r="DJ956" i="4"/>
  <c r="DI956" i="4"/>
  <c r="DH956" i="4"/>
  <c r="DG956" i="4"/>
  <c r="DF956" i="4"/>
  <c r="DG955" i="4"/>
  <c r="DF955" i="4"/>
  <c r="DG954" i="4"/>
  <c r="DF954" i="4"/>
  <c r="DQ951" i="4"/>
  <c r="DP951" i="4"/>
  <c r="DO951" i="4"/>
  <c r="DN951" i="4"/>
  <c r="DM951" i="4"/>
  <c r="DL951" i="4"/>
  <c r="DK951" i="4"/>
  <c r="DJ951" i="4"/>
  <c r="DI951" i="4"/>
  <c r="DH951" i="4"/>
  <c r="DG951" i="4"/>
  <c r="DF951" i="4"/>
  <c r="DG950" i="4"/>
  <c r="DF950" i="4"/>
  <c r="DG949" i="4"/>
  <c r="DF949" i="4"/>
  <c r="DQ946" i="4"/>
  <c r="DP946" i="4"/>
  <c r="DO946" i="4"/>
  <c r="DN946" i="4"/>
  <c r="DM946" i="4"/>
  <c r="DL946" i="4"/>
  <c r="DK946" i="4"/>
  <c r="DJ946" i="4"/>
  <c r="DI946" i="4"/>
  <c r="DH946" i="4"/>
  <c r="DG946" i="4"/>
  <c r="DF946" i="4"/>
  <c r="DG945" i="4"/>
  <c r="DF945" i="4"/>
  <c r="DG944" i="4"/>
  <c r="DF944" i="4"/>
  <c r="DQ941" i="4"/>
  <c r="DP941" i="4"/>
  <c r="DO941" i="4"/>
  <c r="DN941" i="4"/>
  <c r="DM941" i="4"/>
  <c r="DL941" i="4"/>
  <c r="DK941" i="4"/>
  <c r="DJ941" i="4"/>
  <c r="DI941" i="4"/>
  <c r="DH941" i="4"/>
  <c r="DG941" i="4"/>
  <c r="DF941" i="4"/>
  <c r="DG940" i="4"/>
  <c r="DF940" i="4"/>
  <c r="DG939" i="4"/>
  <c r="DF939" i="4"/>
  <c r="DQ936" i="4"/>
  <c r="DP936" i="4"/>
  <c r="DO936" i="4"/>
  <c r="DN936" i="4"/>
  <c r="DM936" i="4"/>
  <c r="DL936" i="4"/>
  <c r="DK936" i="4"/>
  <c r="DJ936" i="4"/>
  <c r="DI936" i="4"/>
  <c r="DH936" i="4"/>
  <c r="DG936" i="4"/>
  <c r="DF936" i="4"/>
  <c r="DG935" i="4"/>
  <c r="DF935" i="4"/>
  <c r="DG934" i="4"/>
  <c r="DF934" i="4"/>
  <c r="DQ931" i="4"/>
  <c r="DP931" i="4"/>
  <c r="DO931" i="4"/>
  <c r="DN931" i="4"/>
  <c r="DM931" i="4"/>
  <c r="DL931" i="4"/>
  <c r="DK931" i="4"/>
  <c r="DJ931" i="4"/>
  <c r="DI931" i="4"/>
  <c r="DH931" i="4"/>
  <c r="DG931" i="4"/>
  <c r="DF931" i="4"/>
  <c r="DG930" i="4"/>
  <c r="DF930" i="4"/>
  <c r="DG929" i="4"/>
  <c r="DF929" i="4"/>
  <c r="DQ926" i="4"/>
  <c r="DP926" i="4"/>
  <c r="DO926" i="4"/>
  <c r="DN926" i="4"/>
  <c r="DM926" i="4"/>
  <c r="DL926" i="4"/>
  <c r="DK926" i="4"/>
  <c r="DJ926" i="4"/>
  <c r="DI926" i="4"/>
  <c r="DH926" i="4"/>
  <c r="DG926" i="4"/>
  <c r="DF926" i="4"/>
  <c r="DG925" i="4"/>
  <c r="DF925" i="4"/>
  <c r="DG924" i="4"/>
  <c r="DF924" i="4"/>
  <c r="DQ923" i="4"/>
  <c r="DP923" i="4"/>
  <c r="DO923" i="4"/>
  <c r="DN923" i="4"/>
  <c r="DM923" i="4"/>
  <c r="DL923" i="4"/>
  <c r="DK923" i="4"/>
  <c r="DJ923" i="4"/>
  <c r="DI923" i="4"/>
  <c r="DH923" i="4"/>
  <c r="DG923" i="4"/>
  <c r="DF923" i="4"/>
  <c r="DG922" i="4"/>
  <c r="DF922" i="4"/>
  <c r="DQ921" i="4"/>
  <c r="DP921" i="4"/>
  <c r="DO921" i="4"/>
  <c r="DN921" i="4"/>
  <c r="DM921" i="4"/>
  <c r="DL921" i="4"/>
  <c r="DK921" i="4"/>
  <c r="DJ921" i="4"/>
  <c r="DI921" i="4"/>
  <c r="DH921" i="4"/>
  <c r="DG921" i="4"/>
  <c r="DF921" i="4"/>
  <c r="DG920" i="4"/>
  <c r="DF920" i="4"/>
  <c r="DQ919" i="4"/>
  <c r="DP919" i="4"/>
  <c r="DO919" i="4"/>
  <c r="DN919" i="4"/>
  <c r="DM919" i="4"/>
  <c r="DL919" i="4"/>
  <c r="DK919" i="4"/>
  <c r="DJ919" i="4"/>
  <c r="DI919" i="4"/>
  <c r="DH919" i="4"/>
  <c r="DG919" i="4"/>
  <c r="DF919" i="4"/>
  <c r="DG918" i="4"/>
  <c r="DF918" i="4"/>
  <c r="DQ917" i="4"/>
  <c r="DP917" i="4"/>
  <c r="DO917" i="4"/>
  <c r="DN917" i="4"/>
  <c r="DM917" i="4"/>
  <c r="DL917" i="4"/>
  <c r="DK917" i="4"/>
  <c r="DJ917" i="4"/>
  <c r="DI917" i="4"/>
  <c r="DH917" i="4"/>
  <c r="DG917" i="4"/>
  <c r="DF917" i="4"/>
  <c r="DG916" i="4"/>
  <c r="DF916" i="4"/>
  <c r="DQ915" i="4"/>
  <c r="DP915" i="4"/>
  <c r="DO915" i="4"/>
  <c r="DN915" i="4"/>
  <c r="DM915" i="4"/>
  <c r="DL915" i="4"/>
  <c r="DK915" i="4"/>
  <c r="DJ915" i="4"/>
  <c r="DI915" i="4"/>
  <c r="DH915" i="4"/>
  <c r="DG915" i="4"/>
  <c r="DF915" i="4"/>
  <c r="DG914" i="4"/>
  <c r="DF914" i="4"/>
  <c r="DQ913" i="4"/>
  <c r="DP913" i="4"/>
  <c r="DO913" i="4"/>
  <c r="DN913" i="4"/>
  <c r="DM913" i="4"/>
  <c r="DL913" i="4"/>
  <c r="DK913" i="4"/>
  <c r="DJ913" i="4"/>
  <c r="DI913" i="4"/>
  <c r="DH913" i="4"/>
  <c r="DG913" i="4"/>
  <c r="DF913" i="4"/>
  <c r="DG912" i="4"/>
  <c r="DF912" i="4"/>
  <c r="DQ911" i="4"/>
  <c r="DP911" i="4"/>
  <c r="DO911" i="4"/>
  <c r="DN911" i="4"/>
  <c r="DM911" i="4"/>
  <c r="DL911" i="4"/>
  <c r="DK911" i="4"/>
  <c r="DJ911" i="4"/>
  <c r="DI911" i="4"/>
  <c r="DH911" i="4"/>
  <c r="DG911" i="4"/>
  <c r="DF911" i="4"/>
  <c r="DG910" i="4"/>
  <c r="DF910" i="4"/>
  <c r="DQ909" i="4"/>
  <c r="DP909" i="4"/>
  <c r="DO909" i="4"/>
  <c r="DN909" i="4"/>
  <c r="DM909" i="4"/>
  <c r="DL909" i="4"/>
  <c r="DK909" i="4"/>
  <c r="DJ909" i="4"/>
  <c r="DI909" i="4"/>
  <c r="DH909" i="4"/>
  <c r="DG909" i="4"/>
  <c r="DF909" i="4"/>
  <c r="DG908" i="4"/>
  <c r="DF908" i="4"/>
  <c r="DQ907" i="4"/>
  <c r="DP907" i="4"/>
  <c r="DO907" i="4"/>
  <c r="DN907" i="4"/>
  <c r="DM907" i="4"/>
  <c r="DL907" i="4"/>
  <c r="DK907" i="4"/>
  <c r="DJ907" i="4"/>
  <c r="DI907" i="4"/>
  <c r="DH907" i="4"/>
  <c r="DG907" i="4"/>
  <c r="DF907" i="4"/>
  <c r="DG906" i="4"/>
  <c r="DF906" i="4"/>
  <c r="DQ905" i="4"/>
  <c r="DP905" i="4"/>
  <c r="DO905" i="4"/>
  <c r="DN905" i="4"/>
  <c r="DM905" i="4"/>
  <c r="DL905" i="4"/>
  <c r="DK905" i="4"/>
  <c r="DJ905" i="4"/>
  <c r="DI905" i="4"/>
  <c r="DH905" i="4"/>
  <c r="DG905" i="4"/>
  <c r="DF905" i="4"/>
  <c r="DG904" i="4"/>
  <c r="DF904" i="4"/>
  <c r="DQ902" i="4"/>
  <c r="DP902" i="4"/>
  <c r="DO902" i="4"/>
  <c r="DN902" i="4"/>
  <c r="DM902" i="4"/>
  <c r="DL902" i="4"/>
  <c r="DK902" i="4"/>
  <c r="DJ902" i="4"/>
  <c r="DI902" i="4"/>
  <c r="DH902" i="4"/>
  <c r="DG902" i="4"/>
  <c r="DF902" i="4"/>
  <c r="DG901" i="4"/>
  <c r="DF901" i="4"/>
  <c r="DQ900" i="4"/>
  <c r="DP900" i="4"/>
  <c r="DO900" i="4"/>
  <c r="DN900" i="4"/>
  <c r="DM900" i="4"/>
  <c r="DL900" i="4"/>
  <c r="DK900" i="4"/>
  <c r="DJ900" i="4"/>
  <c r="DI900" i="4"/>
  <c r="DH900" i="4"/>
  <c r="DG900" i="4"/>
  <c r="DF900" i="4"/>
  <c r="DG899" i="4"/>
  <c r="DF899" i="4"/>
  <c r="DQ898" i="4"/>
  <c r="DP898" i="4"/>
  <c r="DO898" i="4"/>
  <c r="DN898" i="4"/>
  <c r="DM898" i="4"/>
  <c r="DL898" i="4"/>
  <c r="DK898" i="4"/>
  <c r="DJ898" i="4"/>
  <c r="DI898" i="4"/>
  <c r="DH898" i="4"/>
  <c r="DG898" i="4"/>
  <c r="DF898" i="4"/>
  <c r="DG897" i="4"/>
  <c r="DF897" i="4"/>
  <c r="DQ896" i="4"/>
  <c r="DP896" i="4"/>
  <c r="DO896" i="4"/>
  <c r="DN896" i="4"/>
  <c r="DM896" i="4"/>
  <c r="DL896" i="4"/>
  <c r="DK896" i="4"/>
  <c r="DJ896" i="4"/>
  <c r="DI896" i="4"/>
  <c r="DH896" i="4"/>
  <c r="DG896" i="4"/>
  <c r="DF896" i="4"/>
  <c r="DG895" i="4"/>
  <c r="DF895" i="4"/>
  <c r="DQ893" i="4"/>
  <c r="DP893" i="4"/>
  <c r="DO893" i="4"/>
  <c r="DN893" i="4"/>
  <c r="DM893" i="4"/>
  <c r="DL893" i="4"/>
  <c r="DK893" i="4"/>
  <c r="DJ893" i="4"/>
  <c r="DI893" i="4"/>
  <c r="DH893" i="4"/>
  <c r="DG893" i="4"/>
  <c r="DF893" i="4"/>
  <c r="DG892" i="4"/>
  <c r="DF892" i="4"/>
  <c r="DQ891" i="4"/>
  <c r="DP891" i="4"/>
  <c r="DO891" i="4"/>
  <c r="DN891" i="4"/>
  <c r="DM891" i="4"/>
  <c r="DL891" i="4"/>
  <c r="DK891" i="4"/>
  <c r="DJ891" i="4"/>
  <c r="DI891" i="4"/>
  <c r="DH891" i="4"/>
  <c r="DG891" i="4"/>
  <c r="DF891" i="4"/>
  <c r="DG890" i="4"/>
  <c r="DF890" i="4"/>
  <c r="DQ889" i="4"/>
  <c r="DP889" i="4"/>
  <c r="DO889" i="4"/>
  <c r="DN889" i="4"/>
  <c r="DM889" i="4"/>
  <c r="DL889" i="4"/>
  <c r="DK889" i="4"/>
  <c r="DJ889" i="4"/>
  <c r="DI889" i="4"/>
  <c r="DH889" i="4"/>
  <c r="DG889" i="4"/>
  <c r="DF889" i="4"/>
  <c r="DG888" i="4"/>
  <c r="DF888" i="4"/>
  <c r="DQ887" i="4"/>
  <c r="DP887" i="4"/>
  <c r="DO887" i="4"/>
  <c r="DN887" i="4"/>
  <c r="DM887" i="4"/>
  <c r="DL887" i="4"/>
  <c r="DK887" i="4"/>
  <c r="DJ887" i="4"/>
  <c r="DI887" i="4"/>
  <c r="DH887" i="4"/>
  <c r="DG887" i="4"/>
  <c r="DF887" i="4"/>
  <c r="DG886" i="4"/>
  <c r="DF886" i="4"/>
  <c r="DQ885" i="4"/>
  <c r="DP885" i="4"/>
  <c r="DO885" i="4"/>
  <c r="DN885" i="4"/>
  <c r="DM885" i="4"/>
  <c r="DL885" i="4"/>
  <c r="DK885" i="4"/>
  <c r="DJ885" i="4"/>
  <c r="DI885" i="4"/>
  <c r="DH885" i="4"/>
  <c r="DG885" i="4"/>
  <c r="DF885" i="4"/>
  <c r="DG884" i="4"/>
  <c r="DF884" i="4"/>
  <c r="DQ881" i="4"/>
  <c r="DP881" i="4"/>
  <c r="DO881" i="4"/>
  <c r="DN881" i="4"/>
  <c r="DM881" i="4"/>
  <c r="DL881" i="4"/>
  <c r="DK881" i="4"/>
  <c r="DJ881" i="4"/>
  <c r="DI881" i="4"/>
  <c r="DH881" i="4"/>
  <c r="DG881" i="4"/>
  <c r="DF881" i="4"/>
  <c r="DG880" i="4"/>
  <c r="DF880" i="4"/>
  <c r="DQ877" i="4"/>
  <c r="DP877" i="4"/>
  <c r="DO877" i="4"/>
  <c r="DN877" i="4"/>
  <c r="DM877" i="4"/>
  <c r="DL877" i="4"/>
  <c r="DK877" i="4"/>
  <c r="DJ877" i="4"/>
  <c r="DI877" i="4"/>
  <c r="DH877" i="4"/>
  <c r="DG877" i="4"/>
  <c r="DF877" i="4"/>
  <c r="DG876" i="4"/>
  <c r="DF876" i="4"/>
  <c r="DQ873" i="4"/>
  <c r="DP873" i="4"/>
  <c r="DO873" i="4"/>
  <c r="DN873" i="4"/>
  <c r="DM873" i="4"/>
  <c r="DL873" i="4"/>
  <c r="DK873" i="4"/>
  <c r="DJ873" i="4"/>
  <c r="DI873" i="4"/>
  <c r="DH873" i="4"/>
  <c r="DG873" i="4"/>
  <c r="DF873" i="4"/>
  <c r="DG872" i="4"/>
  <c r="DF872" i="4"/>
  <c r="DQ869" i="4"/>
  <c r="DP869" i="4"/>
  <c r="DO869" i="4"/>
  <c r="DN869" i="4"/>
  <c r="DM869" i="4"/>
  <c r="DL869" i="4"/>
  <c r="DK869" i="4"/>
  <c r="DJ869" i="4"/>
  <c r="DI869" i="4"/>
  <c r="DH869" i="4"/>
  <c r="DG869" i="4"/>
  <c r="DF869" i="4"/>
  <c r="DG868" i="4"/>
  <c r="DF868" i="4"/>
  <c r="DQ865" i="4"/>
  <c r="DP865" i="4"/>
  <c r="DO865" i="4"/>
  <c r="DN865" i="4"/>
  <c r="DM865" i="4"/>
  <c r="DL865" i="4"/>
  <c r="DK865" i="4"/>
  <c r="DJ865" i="4"/>
  <c r="DI865" i="4"/>
  <c r="DH865" i="4"/>
  <c r="DG865" i="4"/>
  <c r="DF865" i="4"/>
  <c r="DG864" i="4"/>
  <c r="DF864" i="4"/>
  <c r="DQ861" i="4"/>
  <c r="DP861" i="4"/>
  <c r="DO861" i="4"/>
  <c r="DN861" i="4"/>
  <c r="DM861" i="4"/>
  <c r="DL861" i="4"/>
  <c r="DK861" i="4"/>
  <c r="DJ861" i="4"/>
  <c r="DI861" i="4"/>
  <c r="DH861" i="4"/>
  <c r="DG861" i="4"/>
  <c r="DF861" i="4"/>
  <c r="DG860" i="4"/>
  <c r="DF860" i="4"/>
  <c r="DQ857" i="4"/>
  <c r="DP857" i="4"/>
  <c r="DO857" i="4"/>
  <c r="DN857" i="4"/>
  <c r="DM857" i="4"/>
  <c r="DL857" i="4"/>
  <c r="DK857" i="4"/>
  <c r="DJ857" i="4"/>
  <c r="DI857" i="4"/>
  <c r="DH857" i="4"/>
  <c r="DG857" i="4"/>
  <c r="DF857" i="4"/>
  <c r="DG856" i="4"/>
  <c r="DF856" i="4"/>
  <c r="DQ853" i="4"/>
  <c r="DP853" i="4"/>
  <c r="DO853" i="4"/>
  <c r="DN853" i="4"/>
  <c r="DM853" i="4"/>
  <c r="DL853" i="4"/>
  <c r="DK853" i="4"/>
  <c r="DJ853" i="4"/>
  <c r="DI853" i="4"/>
  <c r="DH853" i="4"/>
  <c r="DG853" i="4"/>
  <c r="DF853" i="4"/>
  <c r="DG852" i="4"/>
  <c r="DF852" i="4"/>
  <c r="DQ849" i="4"/>
  <c r="DP849" i="4"/>
  <c r="DO849" i="4"/>
  <c r="DN849" i="4"/>
  <c r="DM849" i="4"/>
  <c r="DL849" i="4"/>
  <c r="DK849" i="4"/>
  <c r="DJ849" i="4"/>
  <c r="DI849" i="4"/>
  <c r="DH849" i="4"/>
  <c r="DG849" i="4"/>
  <c r="DF849" i="4"/>
  <c r="DG848" i="4"/>
  <c r="DF848" i="4"/>
  <c r="DQ845" i="4"/>
  <c r="DP845" i="4"/>
  <c r="DO845" i="4"/>
  <c r="DN845" i="4"/>
  <c r="DM845" i="4"/>
  <c r="DL845" i="4"/>
  <c r="DK845" i="4"/>
  <c r="DJ845" i="4"/>
  <c r="DI845" i="4"/>
  <c r="DH845" i="4"/>
  <c r="DG845" i="4"/>
  <c r="DF845" i="4"/>
  <c r="DG844" i="4"/>
  <c r="DF844" i="4"/>
  <c r="DQ841" i="4"/>
  <c r="DP841" i="4"/>
  <c r="DO841" i="4"/>
  <c r="DN841" i="4"/>
  <c r="DM841" i="4"/>
  <c r="DL841" i="4"/>
  <c r="DK841" i="4"/>
  <c r="DJ841" i="4"/>
  <c r="DI841" i="4"/>
  <c r="DH841" i="4"/>
  <c r="DG841" i="4"/>
  <c r="DF841" i="4"/>
  <c r="DG840" i="4"/>
  <c r="DF840" i="4"/>
  <c r="DQ837" i="4"/>
  <c r="DP837" i="4"/>
  <c r="DO837" i="4"/>
  <c r="DN837" i="4"/>
  <c r="DM837" i="4"/>
  <c r="DL837" i="4"/>
  <c r="DK837" i="4"/>
  <c r="DJ837" i="4"/>
  <c r="DI837" i="4"/>
  <c r="DH837" i="4"/>
  <c r="DG837" i="4"/>
  <c r="DF837" i="4"/>
  <c r="DG836" i="4"/>
  <c r="DF836" i="4"/>
  <c r="DQ833" i="4"/>
  <c r="DP833" i="4"/>
  <c r="DO833" i="4"/>
  <c r="DN833" i="4"/>
  <c r="DM833" i="4"/>
  <c r="DL833" i="4"/>
  <c r="DK833" i="4"/>
  <c r="DJ833" i="4"/>
  <c r="DI833" i="4"/>
  <c r="DH833" i="4"/>
  <c r="DG833" i="4"/>
  <c r="DF833" i="4"/>
  <c r="DG832" i="4"/>
  <c r="DF832" i="4"/>
  <c r="DQ829" i="4"/>
  <c r="DP829" i="4"/>
  <c r="DO829" i="4"/>
  <c r="DN829" i="4"/>
  <c r="DM829" i="4"/>
  <c r="DL829" i="4"/>
  <c r="DK829" i="4"/>
  <c r="DJ829" i="4"/>
  <c r="DI829" i="4"/>
  <c r="DH829" i="4"/>
  <c r="DG829" i="4"/>
  <c r="DF829" i="4"/>
  <c r="DG828" i="4"/>
  <c r="DF828" i="4"/>
  <c r="DQ825" i="4"/>
  <c r="DP825" i="4"/>
  <c r="DO825" i="4"/>
  <c r="DN825" i="4"/>
  <c r="DM825" i="4"/>
  <c r="DL825" i="4"/>
  <c r="DK825" i="4"/>
  <c r="DJ825" i="4"/>
  <c r="DI825" i="4"/>
  <c r="DH825" i="4"/>
  <c r="DG825" i="4"/>
  <c r="DF825" i="4"/>
  <c r="DG824" i="4"/>
  <c r="DF824" i="4"/>
  <c r="DQ821" i="4"/>
  <c r="DP821" i="4"/>
  <c r="DO821" i="4"/>
  <c r="DN821" i="4"/>
  <c r="DM821" i="4"/>
  <c r="DL821" i="4"/>
  <c r="DK821" i="4"/>
  <c r="DJ821" i="4"/>
  <c r="DI821" i="4"/>
  <c r="DH821" i="4"/>
  <c r="DG821" i="4"/>
  <c r="DF821" i="4"/>
  <c r="DG820" i="4"/>
  <c r="DF820" i="4"/>
  <c r="DQ817" i="4"/>
  <c r="DP817" i="4"/>
  <c r="DO817" i="4"/>
  <c r="DN817" i="4"/>
  <c r="DM817" i="4"/>
  <c r="DL817" i="4"/>
  <c r="DK817" i="4"/>
  <c r="DJ817" i="4"/>
  <c r="DI817" i="4"/>
  <c r="DH817" i="4"/>
  <c r="DG817" i="4"/>
  <c r="DF817" i="4"/>
  <c r="DG816" i="4"/>
  <c r="DF816" i="4"/>
  <c r="DQ813" i="4"/>
  <c r="DP813" i="4"/>
  <c r="DO813" i="4"/>
  <c r="DN813" i="4"/>
  <c r="DM813" i="4"/>
  <c r="DL813" i="4"/>
  <c r="DK813" i="4"/>
  <c r="DJ813" i="4"/>
  <c r="DI813" i="4"/>
  <c r="DH813" i="4"/>
  <c r="DG813" i="4"/>
  <c r="DF813" i="4"/>
  <c r="DG812" i="4"/>
  <c r="DF812" i="4"/>
  <c r="DQ809" i="4"/>
  <c r="DP809" i="4"/>
  <c r="DO809" i="4"/>
  <c r="DN809" i="4"/>
  <c r="DM809" i="4"/>
  <c r="DL809" i="4"/>
  <c r="DK809" i="4"/>
  <c r="DJ809" i="4"/>
  <c r="DI809" i="4"/>
  <c r="DH809" i="4"/>
  <c r="DG809" i="4"/>
  <c r="DF809" i="4"/>
  <c r="DG808" i="4"/>
  <c r="DF808" i="4"/>
  <c r="DQ805" i="4"/>
  <c r="DP805" i="4"/>
  <c r="DO805" i="4"/>
  <c r="DN805" i="4"/>
  <c r="DM805" i="4"/>
  <c r="DL805" i="4"/>
  <c r="DK805" i="4"/>
  <c r="DJ805" i="4"/>
  <c r="DI805" i="4"/>
  <c r="DH805" i="4"/>
  <c r="DG805" i="4"/>
  <c r="DF805" i="4"/>
  <c r="DG804" i="4"/>
  <c r="DF804" i="4"/>
  <c r="DQ801" i="4"/>
  <c r="DP801" i="4"/>
  <c r="DO801" i="4"/>
  <c r="DN801" i="4"/>
  <c r="DM801" i="4"/>
  <c r="DL801" i="4"/>
  <c r="DK801" i="4"/>
  <c r="DJ801" i="4"/>
  <c r="DI801" i="4"/>
  <c r="DH801" i="4"/>
  <c r="DG801" i="4"/>
  <c r="DF801" i="4"/>
  <c r="DG800" i="4"/>
  <c r="DF800" i="4"/>
  <c r="DQ797" i="4"/>
  <c r="DP797" i="4"/>
  <c r="DO797" i="4"/>
  <c r="DN797" i="4"/>
  <c r="DM797" i="4"/>
  <c r="DL797" i="4"/>
  <c r="DK797" i="4"/>
  <c r="DJ797" i="4"/>
  <c r="DI797" i="4"/>
  <c r="DH797" i="4"/>
  <c r="DG797" i="4"/>
  <c r="DF797" i="4"/>
  <c r="DG796" i="4"/>
  <c r="DF796" i="4"/>
  <c r="DQ793" i="4"/>
  <c r="DP793" i="4"/>
  <c r="DO793" i="4"/>
  <c r="DN793" i="4"/>
  <c r="DM793" i="4"/>
  <c r="DL793" i="4"/>
  <c r="DK793" i="4"/>
  <c r="DJ793" i="4"/>
  <c r="DI793" i="4"/>
  <c r="DH793" i="4"/>
  <c r="DG793" i="4"/>
  <c r="DF793" i="4"/>
  <c r="DG792" i="4"/>
  <c r="DF792" i="4"/>
  <c r="DQ789" i="4"/>
  <c r="DP789" i="4"/>
  <c r="DO789" i="4"/>
  <c r="DN789" i="4"/>
  <c r="DM789" i="4"/>
  <c r="DL789" i="4"/>
  <c r="DK789" i="4"/>
  <c r="DJ789" i="4"/>
  <c r="DI789" i="4"/>
  <c r="DH789" i="4"/>
  <c r="DG789" i="4"/>
  <c r="DF789" i="4"/>
  <c r="DG788" i="4"/>
  <c r="DF788" i="4"/>
  <c r="DQ786" i="4"/>
  <c r="DP786" i="4"/>
  <c r="DO786" i="4"/>
  <c r="DN786" i="4"/>
  <c r="DM786" i="4"/>
  <c r="DL786" i="4"/>
  <c r="DK786" i="4"/>
  <c r="DJ786" i="4"/>
  <c r="DI786" i="4"/>
  <c r="DH786" i="4"/>
  <c r="DG786" i="4"/>
  <c r="DF786" i="4"/>
  <c r="DG785" i="4"/>
  <c r="DF785" i="4"/>
  <c r="DQ783" i="4"/>
  <c r="DP783" i="4"/>
  <c r="DO783" i="4"/>
  <c r="DN783" i="4"/>
  <c r="DM783" i="4"/>
  <c r="DL783" i="4"/>
  <c r="DK783" i="4"/>
  <c r="DJ783" i="4"/>
  <c r="DI783" i="4"/>
  <c r="DH783" i="4"/>
  <c r="DG783" i="4"/>
  <c r="DF783" i="4"/>
  <c r="DG782" i="4"/>
  <c r="DF782" i="4"/>
  <c r="DQ779" i="4"/>
  <c r="DP779" i="4"/>
  <c r="DO779" i="4"/>
  <c r="DN779" i="4"/>
  <c r="DM779" i="4"/>
  <c r="DL779" i="4"/>
  <c r="DK779" i="4"/>
  <c r="DJ779" i="4"/>
  <c r="DI779" i="4"/>
  <c r="DH779" i="4"/>
  <c r="DG779" i="4"/>
  <c r="DF779" i="4"/>
  <c r="DG778" i="4"/>
  <c r="DF778" i="4"/>
  <c r="DQ777" i="4"/>
  <c r="DP777" i="4"/>
  <c r="DO777" i="4"/>
  <c r="DN777" i="4"/>
  <c r="DM777" i="4"/>
  <c r="DL777" i="4"/>
  <c r="DK777" i="4"/>
  <c r="DJ777" i="4"/>
  <c r="DI777" i="4"/>
  <c r="DH777" i="4"/>
  <c r="DG777" i="4"/>
  <c r="DF777" i="4"/>
  <c r="DG776" i="4"/>
  <c r="DF776" i="4"/>
  <c r="DQ773" i="4"/>
  <c r="DP773" i="4"/>
  <c r="DO773" i="4"/>
  <c r="DN773" i="4"/>
  <c r="DM773" i="4"/>
  <c r="DL773" i="4"/>
  <c r="DK773" i="4"/>
  <c r="DJ773" i="4"/>
  <c r="DI773" i="4"/>
  <c r="DH773" i="4"/>
  <c r="DG773" i="4"/>
  <c r="DF773" i="4"/>
  <c r="DG772" i="4"/>
  <c r="DF772" i="4"/>
  <c r="DQ769" i="4"/>
  <c r="DP769" i="4"/>
  <c r="DO769" i="4"/>
  <c r="DN769" i="4"/>
  <c r="DM769" i="4"/>
  <c r="DL769" i="4"/>
  <c r="DK769" i="4"/>
  <c r="DJ769" i="4"/>
  <c r="DI769" i="4"/>
  <c r="DH769" i="4"/>
  <c r="DG769" i="4"/>
  <c r="DF769" i="4"/>
  <c r="DG768" i="4"/>
  <c r="DF768" i="4"/>
  <c r="DQ766" i="4"/>
  <c r="DP766" i="4"/>
  <c r="DO766" i="4"/>
  <c r="DN766" i="4"/>
  <c r="DM766" i="4"/>
  <c r="DL766" i="4"/>
  <c r="DK766" i="4"/>
  <c r="DJ766" i="4"/>
  <c r="DI766" i="4"/>
  <c r="DH766" i="4"/>
  <c r="DG766" i="4"/>
  <c r="DF766" i="4"/>
  <c r="DG765" i="4"/>
  <c r="DF765" i="4"/>
  <c r="DQ764" i="4"/>
  <c r="DP764" i="4"/>
  <c r="DO764" i="4"/>
  <c r="DN764" i="4"/>
  <c r="DM764" i="4"/>
  <c r="DL764" i="4"/>
  <c r="DK764" i="4"/>
  <c r="DJ764" i="4"/>
  <c r="DI764" i="4"/>
  <c r="DH764" i="4"/>
  <c r="DG764" i="4"/>
  <c r="DF764" i="4"/>
  <c r="DG763" i="4"/>
  <c r="DF763" i="4"/>
  <c r="DQ762" i="4"/>
  <c r="DP762" i="4"/>
  <c r="DO762" i="4"/>
  <c r="DN762" i="4"/>
  <c r="DM762" i="4"/>
  <c r="DL762" i="4"/>
  <c r="DK762" i="4"/>
  <c r="DJ762" i="4"/>
  <c r="DI762" i="4"/>
  <c r="DH762" i="4"/>
  <c r="DG762" i="4"/>
  <c r="DF762" i="4"/>
  <c r="DG761" i="4"/>
  <c r="DF761" i="4"/>
  <c r="DQ758" i="4"/>
  <c r="DP758" i="4"/>
  <c r="DO758" i="4"/>
  <c r="DN758" i="4"/>
  <c r="DM758" i="4"/>
  <c r="DL758" i="4"/>
  <c r="DK758" i="4"/>
  <c r="DJ758" i="4"/>
  <c r="DI758" i="4"/>
  <c r="DH758" i="4"/>
  <c r="DG758" i="4"/>
  <c r="DF758" i="4"/>
  <c r="DG757" i="4"/>
  <c r="DF757" i="4"/>
  <c r="DQ755" i="4"/>
  <c r="DP755" i="4"/>
  <c r="DO755" i="4"/>
  <c r="DN755" i="4"/>
  <c r="DM755" i="4"/>
  <c r="DL755" i="4"/>
  <c r="DK755" i="4"/>
  <c r="DJ755" i="4"/>
  <c r="DI755" i="4"/>
  <c r="DH755" i="4"/>
  <c r="DG755" i="4"/>
  <c r="DF755" i="4"/>
  <c r="DG754" i="4"/>
  <c r="DF754" i="4"/>
  <c r="DQ752" i="4"/>
  <c r="DP752" i="4"/>
  <c r="DO752" i="4"/>
  <c r="DN752" i="4"/>
  <c r="DM752" i="4"/>
  <c r="DL752" i="4"/>
  <c r="DK752" i="4"/>
  <c r="DJ752" i="4"/>
  <c r="DI752" i="4"/>
  <c r="DH752" i="4"/>
  <c r="DG752" i="4"/>
  <c r="DF752" i="4"/>
  <c r="DG751" i="4"/>
  <c r="DF751" i="4"/>
  <c r="DQ749" i="4"/>
  <c r="DP749" i="4"/>
  <c r="DO749" i="4"/>
  <c r="DN749" i="4"/>
  <c r="DM749" i="4"/>
  <c r="DL749" i="4"/>
  <c r="DK749" i="4"/>
  <c r="DJ749" i="4"/>
  <c r="DI749" i="4"/>
  <c r="DH749" i="4"/>
  <c r="DG749" i="4"/>
  <c r="DF749" i="4"/>
  <c r="DG748" i="4"/>
  <c r="DF748" i="4"/>
  <c r="DQ746" i="4"/>
  <c r="DP746" i="4"/>
  <c r="DO746" i="4"/>
  <c r="DN746" i="4"/>
  <c r="DM746" i="4"/>
  <c r="DL746" i="4"/>
  <c r="DK746" i="4"/>
  <c r="DJ746" i="4"/>
  <c r="DI746" i="4"/>
  <c r="DH746" i="4"/>
  <c r="DG746" i="4"/>
  <c r="DF746" i="4"/>
  <c r="DG745" i="4"/>
  <c r="DF745" i="4"/>
  <c r="DQ743" i="4"/>
  <c r="DP743" i="4"/>
  <c r="DO743" i="4"/>
  <c r="DN743" i="4"/>
  <c r="DM743" i="4"/>
  <c r="DL743" i="4"/>
  <c r="DK743" i="4"/>
  <c r="DJ743" i="4"/>
  <c r="DI743" i="4"/>
  <c r="DH743" i="4"/>
  <c r="DG743" i="4"/>
  <c r="DF743" i="4"/>
  <c r="DG742" i="4"/>
  <c r="DF742" i="4"/>
  <c r="DQ739" i="4"/>
  <c r="DP739" i="4"/>
  <c r="DO739" i="4"/>
  <c r="DN739" i="4"/>
  <c r="DM739" i="4"/>
  <c r="DL739" i="4"/>
  <c r="DK739" i="4"/>
  <c r="DJ739" i="4"/>
  <c r="DI739" i="4"/>
  <c r="DH739" i="4"/>
  <c r="DG739" i="4"/>
  <c r="DF739" i="4"/>
  <c r="DG738" i="4"/>
  <c r="DF738" i="4"/>
  <c r="DQ735" i="4"/>
  <c r="DP735" i="4"/>
  <c r="DO735" i="4"/>
  <c r="DN735" i="4"/>
  <c r="DM735" i="4"/>
  <c r="DL735" i="4"/>
  <c r="DK735" i="4"/>
  <c r="DJ735" i="4"/>
  <c r="DI735" i="4"/>
  <c r="DH735" i="4"/>
  <c r="DG735" i="4"/>
  <c r="DF735" i="4"/>
  <c r="DG734" i="4"/>
  <c r="DF734" i="4"/>
  <c r="DQ731" i="4"/>
  <c r="DP731" i="4"/>
  <c r="DO731" i="4"/>
  <c r="DN731" i="4"/>
  <c r="DM731" i="4"/>
  <c r="DL731" i="4"/>
  <c r="DK731" i="4"/>
  <c r="DJ731" i="4"/>
  <c r="DI731" i="4"/>
  <c r="DH731" i="4"/>
  <c r="DG731" i="4"/>
  <c r="DF731" i="4"/>
  <c r="DG730" i="4"/>
  <c r="DF730" i="4"/>
  <c r="DQ727" i="4"/>
  <c r="DP727" i="4"/>
  <c r="DO727" i="4"/>
  <c r="DN727" i="4"/>
  <c r="DM727" i="4"/>
  <c r="DL727" i="4"/>
  <c r="DK727" i="4"/>
  <c r="DJ727" i="4"/>
  <c r="DI727" i="4"/>
  <c r="DH727" i="4"/>
  <c r="DG727" i="4"/>
  <c r="DF727" i="4"/>
  <c r="DG726" i="4"/>
  <c r="DF726" i="4"/>
  <c r="DQ724" i="4"/>
  <c r="DP724" i="4"/>
  <c r="DO724" i="4"/>
  <c r="DN724" i="4"/>
  <c r="DM724" i="4"/>
  <c r="DL724" i="4"/>
  <c r="DK724" i="4"/>
  <c r="DJ724" i="4"/>
  <c r="DI724" i="4"/>
  <c r="DH724" i="4"/>
  <c r="DG724" i="4"/>
  <c r="DF724" i="4"/>
  <c r="DG723" i="4"/>
  <c r="DF723" i="4"/>
  <c r="DQ720" i="4"/>
  <c r="DP720" i="4"/>
  <c r="DO720" i="4"/>
  <c r="DN720" i="4"/>
  <c r="DM720" i="4"/>
  <c r="DL720" i="4"/>
  <c r="DK720" i="4"/>
  <c r="DJ720" i="4"/>
  <c r="DI720" i="4"/>
  <c r="DH720" i="4"/>
  <c r="DG720" i="4"/>
  <c r="DF720" i="4"/>
  <c r="DG719" i="4"/>
  <c r="DF719" i="4"/>
  <c r="DQ716" i="4"/>
  <c r="DP716" i="4"/>
  <c r="DO716" i="4"/>
  <c r="DN716" i="4"/>
  <c r="DM716" i="4"/>
  <c r="DL716" i="4"/>
  <c r="DK716" i="4"/>
  <c r="DJ716" i="4"/>
  <c r="DI716" i="4"/>
  <c r="DH716" i="4"/>
  <c r="DG716" i="4"/>
  <c r="DF716" i="4"/>
  <c r="DG715" i="4"/>
  <c r="DF715" i="4"/>
  <c r="DQ712" i="4"/>
  <c r="DP712" i="4"/>
  <c r="DO712" i="4"/>
  <c r="DN712" i="4"/>
  <c r="DM712" i="4"/>
  <c r="DL712" i="4"/>
  <c r="DK712" i="4"/>
  <c r="DJ712" i="4"/>
  <c r="DI712" i="4"/>
  <c r="DH712" i="4"/>
  <c r="DG712" i="4"/>
  <c r="DF712" i="4"/>
  <c r="DG711" i="4"/>
  <c r="DF711" i="4"/>
  <c r="DQ708" i="4"/>
  <c r="DP708" i="4"/>
  <c r="DO708" i="4"/>
  <c r="DN708" i="4"/>
  <c r="DM708" i="4"/>
  <c r="DL708" i="4"/>
  <c r="DK708" i="4"/>
  <c r="DJ708" i="4"/>
  <c r="DI708" i="4"/>
  <c r="DH708" i="4"/>
  <c r="DG708" i="4"/>
  <c r="DF708" i="4"/>
  <c r="DG707" i="4"/>
  <c r="DF707" i="4"/>
  <c r="DQ704" i="4"/>
  <c r="DP704" i="4"/>
  <c r="DO704" i="4"/>
  <c r="DN704" i="4"/>
  <c r="DM704" i="4"/>
  <c r="DL704" i="4"/>
  <c r="DK704" i="4"/>
  <c r="DJ704" i="4"/>
  <c r="DI704" i="4"/>
  <c r="DH704" i="4"/>
  <c r="DG704" i="4"/>
  <c r="DF704" i="4"/>
  <c r="DG703" i="4"/>
  <c r="DF703" i="4"/>
  <c r="DQ700" i="4"/>
  <c r="DP700" i="4"/>
  <c r="DO700" i="4"/>
  <c r="DN700" i="4"/>
  <c r="DM700" i="4"/>
  <c r="DL700" i="4"/>
  <c r="DK700" i="4"/>
  <c r="DJ700" i="4"/>
  <c r="DI700" i="4"/>
  <c r="DH700" i="4"/>
  <c r="DG700" i="4"/>
  <c r="DF700" i="4"/>
  <c r="DG699" i="4"/>
  <c r="DF699" i="4"/>
  <c r="DQ696" i="4"/>
  <c r="DP696" i="4"/>
  <c r="DO696" i="4"/>
  <c r="DN696" i="4"/>
  <c r="DM696" i="4"/>
  <c r="DL696" i="4"/>
  <c r="DK696" i="4"/>
  <c r="DJ696" i="4"/>
  <c r="DI696" i="4"/>
  <c r="DH696" i="4"/>
  <c r="DG696" i="4"/>
  <c r="DF696" i="4"/>
  <c r="DG695" i="4"/>
  <c r="DF695" i="4"/>
  <c r="DQ692" i="4"/>
  <c r="DP692" i="4"/>
  <c r="DO692" i="4"/>
  <c r="DN692" i="4"/>
  <c r="DM692" i="4"/>
  <c r="DL692" i="4"/>
  <c r="DK692" i="4"/>
  <c r="DJ692" i="4"/>
  <c r="DI692" i="4"/>
  <c r="DH692" i="4"/>
  <c r="DG692" i="4"/>
  <c r="DF692" i="4"/>
  <c r="DG691" i="4"/>
  <c r="DF691" i="4"/>
  <c r="DQ688" i="4"/>
  <c r="DP688" i="4"/>
  <c r="DO688" i="4"/>
  <c r="DN688" i="4"/>
  <c r="DM688" i="4"/>
  <c r="DL688" i="4"/>
  <c r="DK688" i="4"/>
  <c r="DJ688" i="4"/>
  <c r="DI688" i="4"/>
  <c r="DH688" i="4"/>
  <c r="DG688" i="4"/>
  <c r="DF688" i="4"/>
  <c r="DG687" i="4"/>
  <c r="DF687" i="4"/>
  <c r="DQ684" i="4"/>
  <c r="DP684" i="4"/>
  <c r="DO684" i="4"/>
  <c r="DN684" i="4"/>
  <c r="DM684" i="4"/>
  <c r="DL684" i="4"/>
  <c r="DK684" i="4"/>
  <c r="DJ684" i="4"/>
  <c r="DI684" i="4"/>
  <c r="DH684" i="4"/>
  <c r="DG684" i="4"/>
  <c r="DF684" i="4"/>
  <c r="DG683" i="4"/>
  <c r="DF683" i="4"/>
  <c r="DQ680" i="4"/>
  <c r="DP680" i="4"/>
  <c r="DO680" i="4"/>
  <c r="DN680" i="4"/>
  <c r="DM680" i="4"/>
  <c r="DL680" i="4"/>
  <c r="DK680" i="4"/>
  <c r="DJ680" i="4"/>
  <c r="DI680" i="4"/>
  <c r="DH680" i="4"/>
  <c r="DG680" i="4"/>
  <c r="DF680" i="4"/>
  <c r="DG679" i="4"/>
  <c r="DF679" i="4"/>
  <c r="DQ676" i="4"/>
  <c r="DP676" i="4"/>
  <c r="DO676" i="4"/>
  <c r="DN676" i="4"/>
  <c r="DM676" i="4"/>
  <c r="DL676" i="4"/>
  <c r="DK676" i="4"/>
  <c r="DJ676" i="4"/>
  <c r="DI676" i="4"/>
  <c r="DH676" i="4"/>
  <c r="DG676" i="4"/>
  <c r="DF676" i="4"/>
  <c r="DG675" i="4"/>
  <c r="DF675" i="4"/>
  <c r="DQ672" i="4"/>
  <c r="DP672" i="4"/>
  <c r="DO672" i="4"/>
  <c r="DN672" i="4"/>
  <c r="DM672" i="4"/>
  <c r="DL672" i="4"/>
  <c r="DK672" i="4"/>
  <c r="DJ672" i="4"/>
  <c r="DI672" i="4"/>
  <c r="DH672" i="4"/>
  <c r="DG672" i="4"/>
  <c r="DF672" i="4"/>
  <c r="DG671" i="4"/>
  <c r="DF671" i="4"/>
  <c r="DQ668" i="4"/>
  <c r="DP668" i="4"/>
  <c r="DO668" i="4"/>
  <c r="DN668" i="4"/>
  <c r="DM668" i="4"/>
  <c r="DL668" i="4"/>
  <c r="DK668" i="4"/>
  <c r="DJ668" i="4"/>
  <c r="DI668" i="4"/>
  <c r="DH668" i="4"/>
  <c r="DG668" i="4"/>
  <c r="DF668" i="4"/>
  <c r="DG667" i="4"/>
  <c r="DF667" i="4"/>
  <c r="DQ664" i="4"/>
  <c r="DP664" i="4"/>
  <c r="DO664" i="4"/>
  <c r="DN664" i="4"/>
  <c r="DM664" i="4"/>
  <c r="DL664" i="4"/>
  <c r="DK664" i="4"/>
  <c r="DJ664" i="4"/>
  <c r="DI664" i="4"/>
  <c r="DH664" i="4"/>
  <c r="DG664" i="4"/>
  <c r="DF664" i="4"/>
  <c r="DG663" i="4"/>
  <c r="DF663" i="4"/>
  <c r="DQ660" i="4"/>
  <c r="DP660" i="4"/>
  <c r="DO660" i="4"/>
  <c r="DN660" i="4"/>
  <c r="DM660" i="4"/>
  <c r="DL660" i="4"/>
  <c r="DK660" i="4"/>
  <c r="DJ660" i="4"/>
  <c r="DI660" i="4"/>
  <c r="DH660" i="4"/>
  <c r="DG660" i="4"/>
  <c r="DF660" i="4"/>
  <c r="DG659" i="4"/>
  <c r="DF659" i="4"/>
  <c r="DQ656" i="4"/>
  <c r="DP656" i="4"/>
  <c r="DO656" i="4"/>
  <c r="DN656" i="4"/>
  <c r="DM656" i="4"/>
  <c r="DL656" i="4"/>
  <c r="DK656" i="4"/>
  <c r="DJ656" i="4"/>
  <c r="DI656" i="4"/>
  <c r="DH656" i="4"/>
  <c r="DG656" i="4"/>
  <c r="DF656" i="4"/>
  <c r="DG655" i="4"/>
  <c r="DF655" i="4"/>
  <c r="DQ652" i="4"/>
  <c r="DP652" i="4"/>
  <c r="DO652" i="4"/>
  <c r="DN652" i="4"/>
  <c r="DM652" i="4"/>
  <c r="DL652" i="4"/>
  <c r="DK652" i="4"/>
  <c r="DJ652" i="4"/>
  <c r="DI652" i="4"/>
  <c r="DH652" i="4"/>
  <c r="DG652" i="4"/>
  <c r="DF652" i="4"/>
  <c r="DG651" i="4"/>
  <c r="DF651" i="4"/>
  <c r="DQ648" i="4"/>
  <c r="DP648" i="4"/>
  <c r="DO648" i="4"/>
  <c r="DN648" i="4"/>
  <c r="DM648" i="4"/>
  <c r="DL648" i="4"/>
  <c r="DK648" i="4"/>
  <c r="DJ648" i="4"/>
  <c r="DI648" i="4"/>
  <c r="DH648" i="4"/>
  <c r="DG648" i="4"/>
  <c r="DF648" i="4"/>
  <c r="DG647" i="4"/>
  <c r="DF647" i="4"/>
  <c r="DQ644" i="4"/>
  <c r="DP644" i="4"/>
  <c r="DO644" i="4"/>
  <c r="DN644" i="4"/>
  <c r="DM644" i="4"/>
  <c r="DL644" i="4"/>
  <c r="DK644" i="4"/>
  <c r="DJ644" i="4"/>
  <c r="DI644" i="4"/>
  <c r="DH644" i="4"/>
  <c r="DG644" i="4"/>
  <c r="DF644" i="4"/>
  <c r="DG643" i="4"/>
  <c r="DF643" i="4"/>
  <c r="DQ640" i="4"/>
  <c r="DP640" i="4"/>
  <c r="DO640" i="4"/>
  <c r="DN640" i="4"/>
  <c r="DM640" i="4"/>
  <c r="DL640" i="4"/>
  <c r="DK640" i="4"/>
  <c r="DJ640" i="4"/>
  <c r="DI640" i="4"/>
  <c r="DH640" i="4"/>
  <c r="DG640" i="4"/>
  <c r="DF640" i="4"/>
  <c r="DG639" i="4"/>
  <c r="DF639" i="4"/>
  <c r="DQ636" i="4"/>
  <c r="DP636" i="4"/>
  <c r="DO636" i="4"/>
  <c r="DN636" i="4"/>
  <c r="DM636" i="4"/>
  <c r="DL636" i="4"/>
  <c r="DK636" i="4"/>
  <c r="DJ636" i="4"/>
  <c r="DI636" i="4"/>
  <c r="DH636" i="4"/>
  <c r="DG636" i="4"/>
  <c r="DF636" i="4"/>
  <c r="DG635" i="4"/>
  <c r="DF635" i="4"/>
  <c r="DQ632" i="4"/>
  <c r="DP632" i="4"/>
  <c r="DO632" i="4"/>
  <c r="DN632" i="4"/>
  <c r="DM632" i="4"/>
  <c r="DL632" i="4"/>
  <c r="DK632" i="4"/>
  <c r="DJ632" i="4"/>
  <c r="DI632" i="4"/>
  <c r="DH632" i="4"/>
  <c r="DG632" i="4"/>
  <c r="DF632" i="4"/>
  <c r="DG631" i="4"/>
  <c r="DF631" i="4"/>
  <c r="DQ629" i="4"/>
  <c r="DP629" i="4"/>
  <c r="DO629" i="4"/>
  <c r="DN629" i="4"/>
  <c r="DM629" i="4"/>
  <c r="DL629" i="4"/>
  <c r="DK629" i="4"/>
  <c r="DJ629" i="4"/>
  <c r="DI629" i="4"/>
  <c r="DH629" i="4"/>
  <c r="DG629" i="4"/>
  <c r="DF629" i="4"/>
  <c r="DG628" i="4"/>
  <c r="DF628" i="4"/>
  <c r="DQ627" i="4"/>
  <c r="DP627" i="4"/>
  <c r="DO627" i="4"/>
  <c r="DN627" i="4"/>
  <c r="DM627" i="4"/>
  <c r="DL627" i="4"/>
  <c r="DK627" i="4"/>
  <c r="DJ627" i="4"/>
  <c r="DI627" i="4"/>
  <c r="DH627" i="4"/>
  <c r="DG627" i="4"/>
  <c r="DF627" i="4"/>
  <c r="DG626" i="4"/>
  <c r="DF626" i="4"/>
  <c r="DQ624" i="4"/>
  <c r="DP624" i="4"/>
  <c r="DO624" i="4"/>
  <c r="DN624" i="4"/>
  <c r="DM624" i="4"/>
  <c r="DL624" i="4"/>
  <c r="DK624" i="4"/>
  <c r="DJ624" i="4"/>
  <c r="DI624" i="4"/>
  <c r="DH624" i="4"/>
  <c r="DG624" i="4"/>
  <c r="DF624" i="4"/>
  <c r="DG623" i="4"/>
  <c r="DF623" i="4"/>
  <c r="DQ621" i="4"/>
  <c r="DP621" i="4"/>
  <c r="DO621" i="4"/>
  <c r="DN621" i="4"/>
  <c r="DM621" i="4"/>
  <c r="DL621" i="4"/>
  <c r="DK621" i="4"/>
  <c r="DJ621" i="4"/>
  <c r="DI621" i="4"/>
  <c r="DH621" i="4"/>
  <c r="DG621" i="4"/>
  <c r="DF621" i="4"/>
  <c r="DG620" i="4"/>
  <c r="DF620" i="4"/>
  <c r="DQ617" i="4"/>
  <c r="DP617" i="4"/>
  <c r="DO617" i="4"/>
  <c r="DN617" i="4"/>
  <c r="DM617" i="4"/>
  <c r="DL617" i="4"/>
  <c r="DK617" i="4"/>
  <c r="DJ617" i="4"/>
  <c r="DI617" i="4"/>
  <c r="DH617" i="4"/>
  <c r="DG617" i="4"/>
  <c r="DF617" i="4"/>
  <c r="DG616" i="4"/>
  <c r="DF616" i="4"/>
  <c r="DQ614" i="4"/>
  <c r="DP614" i="4"/>
  <c r="DO614" i="4"/>
  <c r="DN614" i="4"/>
  <c r="DM614" i="4"/>
  <c r="DL614" i="4"/>
  <c r="DK614" i="4"/>
  <c r="DJ614" i="4"/>
  <c r="DI614" i="4"/>
  <c r="DH614" i="4"/>
  <c r="DG614" i="4"/>
  <c r="DF614" i="4"/>
  <c r="DG613" i="4"/>
  <c r="DF613" i="4"/>
  <c r="DQ611" i="4"/>
  <c r="DP611" i="4"/>
  <c r="DO611" i="4"/>
  <c r="DN611" i="4"/>
  <c r="DM611" i="4"/>
  <c r="DL611" i="4"/>
  <c r="DK611" i="4"/>
  <c r="DJ611" i="4"/>
  <c r="DI611" i="4"/>
  <c r="DH611" i="4"/>
  <c r="DG611" i="4"/>
  <c r="DF611" i="4"/>
  <c r="DG610" i="4"/>
  <c r="DF610" i="4"/>
  <c r="DQ608" i="4"/>
  <c r="DP608" i="4"/>
  <c r="DO608" i="4"/>
  <c r="DN608" i="4"/>
  <c r="DM608" i="4"/>
  <c r="DL608" i="4"/>
  <c r="DK608" i="4"/>
  <c r="DJ608" i="4"/>
  <c r="DI608" i="4"/>
  <c r="DH608" i="4"/>
  <c r="DG608" i="4"/>
  <c r="DF608" i="4"/>
  <c r="DG607" i="4"/>
  <c r="DF607" i="4"/>
  <c r="DQ606" i="4"/>
  <c r="DP606" i="4"/>
  <c r="DO606" i="4"/>
  <c r="DN606" i="4"/>
  <c r="DM606" i="4"/>
  <c r="DL606" i="4"/>
  <c r="DK606" i="4"/>
  <c r="DJ606" i="4"/>
  <c r="DI606" i="4"/>
  <c r="DH606" i="4"/>
  <c r="DG606" i="4"/>
  <c r="DF606" i="4"/>
  <c r="DG605" i="4"/>
  <c r="DF605" i="4"/>
  <c r="DG604" i="4"/>
  <c r="DF604" i="4"/>
  <c r="DG603" i="4"/>
  <c r="DF603" i="4"/>
  <c r="DG602" i="4"/>
  <c r="DF602" i="4"/>
  <c r="DG601" i="4"/>
  <c r="DF601" i="4"/>
  <c r="DQ599" i="4"/>
  <c r="DP599" i="4"/>
  <c r="DO599" i="4"/>
  <c r="DN599" i="4"/>
  <c r="DM599" i="4"/>
  <c r="DL599" i="4"/>
  <c r="DK599" i="4"/>
  <c r="DJ599" i="4"/>
  <c r="DI599" i="4"/>
  <c r="DH599" i="4"/>
  <c r="DG599" i="4"/>
  <c r="DF599" i="4"/>
  <c r="DG598" i="4"/>
  <c r="DF598" i="4"/>
  <c r="DG597" i="4"/>
  <c r="DF597" i="4"/>
  <c r="DG596" i="4"/>
  <c r="DF596" i="4"/>
  <c r="DG595" i="4"/>
  <c r="DF595" i="4"/>
  <c r="DG594" i="4"/>
  <c r="DF594" i="4"/>
  <c r="DG593" i="4"/>
  <c r="DF593" i="4"/>
  <c r="DG592" i="4"/>
  <c r="DF592" i="4"/>
  <c r="DG591" i="4"/>
  <c r="DF591" i="4"/>
  <c r="DG590" i="4"/>
  <c r="DF590" i="4"/>
  <c r="DG589" i="4"/>
  <c r="DF589" i="4"/>
  <c r="DG588" i="4"/>
  <c r="DF588" i="4"/>
  <c r="DG587" i="4"/>
  <c r="DF587" i="4"/>
  <c r="DG586" i="4"/>
  <c r="DF586" i="4"/>
  <c r="DG585" i="4"/>
  <c r="DF585" i="4"/>
  <c r="DG584" i="4"/>
  <c r="DF584" i="4"/>
  <c r="DQ583" i="4"/>
  <c r="DP583" i="4"/>
  <c r="DO583" i="4"/>
  <c r="DN583" i="4"/>
  <c r="DM583" i="4"/>
  <c r="DL583" i="4"/>
  <c r="DK583" i="4"/>
  <c r="DJ583" i="4"/>
  <c r="DI583" i="4"/>
  <c r="DH583" i="4"/>
  <c r="DG583" i="4"/>
  <c r="DF583" i="4"/>
  <c r="DG582" i="4"/>
  <c r="DF582" i="4"/>
  <c r="DG581" i="4"/>
  <c r="DF581" i="4"/>
  <c r="DQ580" i="4"/>
  <c r="DP580" i="4"/>
  <c r="DO580" i="4"/>
  <c r="DN580" i="4"/>
  <c r="DM580" i="4"/>
  <c r="DL580" i="4"/>
  <c r="DK580" i="4"/>
  <c r="DJ580" i="4"/>
  <c r="DI580" i="4"/>
  <c r="DH580" i="4"/>
  <c r="DG580" i="4"/>
  <c r="DF580" i="4"/>
  <c r="DG579" i="4"/>
  <c r="DF579" i="4"/>
  <c r="DG578" i="4"/>
  <c r="DF578" i="4"/>
  <c r="DQ577" i="4"/>
  <c r="DP577" i="4"/>
  <c r="DO577" i="4"/>
  <c r="DN577" i="4"/>
  <c r="DM577" i="4"/>
  <c r="DL577" i="4"/>
  <c r="DK577" i="4"/>
  <c r="DJ577" i="4"/>
  <c r="DI577" i="4"/>
  <c r="DH577" i="4"/>
  <c r="DG577" i="4"/>
  <c r="DF577" i="4"/>
  <c r="DG576" i="4"/>
  <c r="DF576" i="4"/>
  <c r="DG575" i="4"/>
  <c r="DF575" i="4"/>
  <c r="DQ573" i="4"/>
  <c r="DP573" i="4"/>
  <c r="DO573" i="4"/>
  <c r="DN573" i="4"/>
  <c r="DM573" i="4"/>
  <c r="DL573" i="4"/>
  <c r="DK573" i="4"/>
  <c r="DJ573" i="4"/>
  <c r="DI573" i="4"/>
  <c r="DH573" i="4"/>
  <c r="DG573" i="4"/>
  <c r="DF573" i="4"/>
  <c r="DG572" i="4"/>
  <c r="DF572" i="4"/>
  <c r="DG571" i="4"/>
  <c r="DF571" i="4"/>
  <c r="DQ569" i="4"/>
  <c r="DP569" i="4"/>
  <c r="DO569" i="4"/>
  <c r="DN569" i="4"/>
  <c r="DM569" i="4"/>
  <c r="DL569" i="4"/>
  <c r="DK569" i="4"/>
  <c r="DJ569" i="4"/>
  <c r="DI569" i="4"/>
  <c r="DH569" i="4"/>
  <c r="DG569" i="4"/>
  <c r="DF569" i="4"/>
  <c r="DG568" i="4"/>
  <c r="DF568" i="4"/>
  <c r="DG567" i="4"/>
  <c r="DF567" i="4"/>
  <c r="DG566" i="4"/>
  <c r="DF566" i="4"/>
  <c r="DG565" i="4"/>
  <c r="DF565" i="4"/>
  <c r="DG563" i="4"/>
  <c r="DF563" i="4"/>
  <c r="DG562" i="4"/>
  <c r="DF562" i="4"/>
  <c r="DQ559" i="4"/>
  <c r="DP559" i="4"/>
  <c r="DO559" i="4"/>
  <c r="DN559" i="4"/>
  <c r="DM559" i="4"/>
  <c r="DL559" i="4"/>
  <c r="DK559" i="4"/>
  <c r="DJ559" i="4"/>
  <c r="DI559" i="4"/>
  <c r="DH559" i="4"/>
  <c r="DG559" i="4"/>
  <c r="DF559" i="4"/>
  <c r="DG558" i="4"/>
  <c r="DF558" i="4"/>
  <c r="DG557" i="4"/>
  <c r="DF557" i="4"/>
  <c r="DG556" i="4"/>
  <c r="DF556" i="4"/>
  <c r="DQ555" i="4"/>
  <c r="DP555" i="4"/>
  <c r="DO555" i="4"/>
  <c r="DN555" i="4"/>
  <c r="DM555" i="4"/>
  <c r="DL555" i="4"/>
  <c r="DK555" i="4"/>
  <c r="DJ555" i="4"/>
  <c r="DI555" i="4"/>
  <c r="DH555" i="4"/>
  <c r="DG555" i="4"/>
  <c r="DF555" i="4"/>
  <c r="DG554" i="4"/>
  <c r="DF554" i="4"/>
  <c r="DG553" i="4"/>
  <c r="DF553" i="4"/>
  <c r="DQ552" i="4"/>
  <c r="DP552" i="4"/>
  <c r="DO552" i="4"/>
  <c r="DN552" i="4"/>
  <c r="DM552" i="4"/>
  <c r="DL552" i="4"/>
  <c r="DK552" i="4"/>
  <c r="DJ552" i="4"/>
  <c r="DI552" i="4"/>
  <c r="DH552" i="4"/>
  <c r="DG552" i="4"/>
  <c r="DF552" i="4"/>
  <c r="DG551" i="4"/>
  <c r="DF551" i="4"/>
  <c r="DG550" i="4"/>
  <c r="DF550" i="4"/>
  <c r="DQ547" i="4"/>
  <c r="DP547" i="4"/>
  <c r="DO547" i="4"/>
  <c r="DN547" i="4"/>
  <c r="DM547" i="4"/>
  <c r="DL547" i="4"/>
  <c r="DK547" i="4"/>
  <c r="DJ547" i="4"/>
  <c r="DI547" i="4"/>
  <c r="DH547" i="4"/>
  <c r="DG547" i="4"/>
  <c r="DF547" i="4"/>
  <c r="DG546" i="4"/>
  <c r="DF546" i="4"/>
  <c r="DG545" i="4"/>
  <c r="DF545" i="4"/>
  <c r="DQ542" i="4"/>
  <c r="DP542" i="4"/>
  <c r="DO542" i="4"/>
  <c r="DN542" i="4"/>
  <c r="DM542" i="4"/>
  <c r="DL542" i="4"/>
  <c r="DK542" i="4"/>
  <c r="DJ542" i="4"/>
  <c r="DI542" i="4"/>
  <c r="DH542" i="4"/>
  <c r="DG542" i="4"/>
  <c r="DF542" i="4"/>
  <c r="DG541" i="4"/>
  <c r="DF541" i="4"/>
  <c r="DG540" i="4"/>
  <c r="DF540" i="4"/>
  <c r="DQ539" i="4"/>
  <c r="DP539" i="4"/>
  <c r="DO539" i="4"/>
  <c r="DN539" i="4"/>
  <c r="DM539" i="4"/>
  <c r="DL539" i="4"/>
  <c r="DK539" i="4"/>
  <c r="DJ539" i="4"/>
  <c r="DI539" i="4"/>
  <c r="DH539" i="4"/>
  <c r="DG539" i="4"/>
  <c r="DF539" i="4"/>
  <c r="DG538" i="4"/>
  <c r="DF538" i="4"/>
  <c r="DG537" i="4"/>
  <c r="DF537" i="4"/>
  <c r="DQ535" i="4"/>
  <c r="DP535" i="4"/>
  <c r="DO535" i="4"/>
  <c r="DN535" i="4"/>
  <c r="DM535" i="4"/>
  <c r="DL535" i="4"/>
  <c r="DK535" i="4"/>
  <c r="DJ535" i="4"/>
  <c r="DI535" i="4"/>
  <c r="DH535" i="4"/>
  <c r="DG535" i="4"/>
  <c r="DF535" i="4"/>
  <c r="DG534" i="4"/>
  <c r="DF534" i="4"/>
  <c r="DG533" i="4"/>
  <c r="DF533" i="4"/>
  <c r="DQ530" i="4"/>
  <c r="DP530" i="4"/>
  <c r="DO530" i="4"/>
  <c r="DN530" i="4"/>
  <c r="DM530" i="4"/>
  <c r="DL530" i="4"/>
  <c r="DK530" i="4"/>
  <c r="DJ530" i="4"/>
  <c r="DI530" i="4"/>
  <c r="DH530" i="4"/>
  <c r="DG530" i="4"/>
  <c r="DF530" i="4"/>
  <c r="DG529" i="4"/>
  <c r="DF529" i="4"/>
  <c r="DG528" i="4"/>
  <c r="DF528" i="4"/>
  <c r="DQ525" i="4"/>
  <c r="DP525" i="4"/>
  <c r="DO525" i="4"/>
  <c r="DN525" i="4"/>
  <c r="DM525" i="4"/>
  <c r="DL525" i="4"/>
  <c r="DK525" i="4"/>
  <c r="DJ525" i="4"/>
  <c r="DI525" i="4"/>
  <c r="DH525" i="4"/>
  <c r="DG525" i="4"/>
  <c r="DF525" i="4"/>
  <c r="DG524" i="4"/>
  <c r="DF524" i="4"/>
  <c r="DG523" i="4"/>
  <c r="DF523" i="4"/>
  <c r="DQ520" i="4"/>
  <c r="DP520" i="4"/>
  <c r="DO520" i="4"/>
  <c r="DN520" i="4"/>
  <c r="DM520" i="4"/>
  <c r="DL520" i="4"/>
  <c r="DK520" i="4"/>
  <c r="DJ520" i="4"/>
  <c r="DI520" i="4"/>
  <c r="DH520" i="4"/>
  <c r="DG520" i="4"/>
  <c r="DF520" i="4"/>
  <c r="DG519" i="4"/>
  <c r="DF519" i="4"/>
  <c r="DG518" i="4"/>
  <c r="DF518" i="4"/>
  <c r="DQ515" i="4"/>
  <c r="DP515" i="4"/>
  <c r="DO515" i="4"/>
  <c r="DN515" i="4"/>
  <c r="DM515" i="4"/>
  <c r="DL515" i="4"/>
  <c r="DK515" i="4"/>
  <c r="DJ515" i="4"/>
  <c r="DI515" i="4"/>
  <c r="DH515" i="4"/>
  <c r="DG515" i="4"/>
  <c r="DF515" i="4"/>
  <c r="DG514" i="4"/>
  <c r="DF514" i="4"/>
  <c r="DG513" i="4"/>
  <c r="DF513" i="4"/>
  <c r="DG512" i="4"/>
  <c r="DF512" i="4"/>
  <c r="DG511" i="4"/>
  <c r="DF511" i="4"/>
  <c r="DQ509" i="4"/>
  <c r="DP509" i="4"/>
  <c r="DO509" i="4"/>
  <c r="DN509" i="4"/>
  <c r="DM509" i="4"/>
  <c r="DL509" i="4"/>
  <c r="DK509" i="4"/>
  <c r="DJ509" i="4"/>
  <c r="DI509" i="4"/>
  <c r="DH509" i="4"/>
  <c r="DG509" i="4"/>
  <c r="DF509" i="4"/>
  <c r="DG508" i="4"/>
  <c r="DF508" i="4"/>
  <c r="DG507" i="4"/>
  <c r="DF507" i="4"/>
  <c r="DG506" i="4"/>
  <c r="DF506" i="4"/>
  <c r="DQ504" i="4"/>
  <c r="DP504" i="4"/>
  <c r="DO504" i="4"/>
  <c r="DN504" i="4"/>
  <c r="DM504" i="4"/>
  <c r="DL504" i="4"/>
  <c r="DK504" i="4"/>
  <c r="DJ504" i="4"/>
  <c r="DI504" i="4"/>
  <c r="DH504" i="4"/>
  <c r="DG504" i="4"/>
  <c r="DF504" i="4"/>
  <c r="DG503" i="4"/>
  <c r="DF503" i="4"/>
  <c r="DG502" i="4"/>
  <c r="DF502" i="4"/>
  <c r="DG501" i="4"/>
  <c r="DF501" i="4"/>
  <c r="DQ499" i="4"/>
  <c r="DP499" i="4"/>
  <c r="DO499" i="4"/>
  <c r="DN499" i="4"/>
  <c r="DM499" i="4"/>
  <c r="DL499" i="4"/>
  <c r="DK499" i="4"/>
  <c r="DJ499" i="4"/>
  <c r="DI499" i="4"/>
  <c r="DH499" i="4"/>
  <c r="DG499" i="4"/>
  <c r="DF499" i="4"/>
  <c r="DG498" i="4"/>
  <c r="DF498" i="4"/>
  <c r="DG497" i="4"/>
  <c r="DF497" i="4"/>
  <c r="DG496" i="4"/>
  <c r="DF496" i="4"/>
  <c r="DQ494" i="4"/>
  <c r="DP494" i="4"/>
  <c r="DO494" i="4"/>
  <c r="DN494" i="4"/>
  <c r="DM494" i="4"/>
  <c r="DL494" i="4"/>
  <c r="DK494" i="4"/>
  <c r="DJ494" i="4"/>
  <c r="DI494" i="4"/>
  <c r="DH494" i="4"/>
  <c r="DG494" i="4"/>
  <c r="DF494" i="4"/>
  <c r="DG493" i="4"/>
  <c r="DF493" i="4"/>
  <c r="DG492" i="4"/>
  <c r="DF492" i="4"/>
  <c r="DG491" i="4"/>
  <c r="DF491" i="4"/>
  <c r="DQ489" i="4"/>
  <c r="DP489" i="4"/>
  <c r="DO489" i="4"/>
  <c r="DN489" i="4"/>
  <c r="DM489" i="4"/>
  <c r="DL489" i="4"/>
  <c r="DK489" i="4"/>
  <c r="DJ489" i="4"/>
  <c r="DI489" i="4"/>
  <c r="DH489" i="4"/>
  <c r="DG489" i="4"/>
  <c r="DF489" i="4"/>
  <c r="DG488" i="4"/>
  <c r="DF488" i="4"/>
  <c r="DG487" i="4"/>
  <c r="DF487" i="4"/>
  <c r="DG486" i="4"/>
  <c r="DF486" i="4"/>
  <c r="DQ484" i="4"/>
  <c r="DP484" i="4"/>
  <c r="DO484" i="4"/>
  <c r="DN484" i="4"/>
  <c r="DM484" i="4"/>
  <c r="DL484" i="4"/>
  <c r="DK484" i="4"/>
  <c r="DJ484" i="4"/>
  <c r="DI484" i="4"/>
  <c r="DH484" i="4"/>
  <c r="DG484" i="4"/>
  <c r="DF484" i="4"/>
  <c r="DG483" i="4"/>
  <c r="DF483" i="4"/>
  <c r="DG482" i="4"/>
  <c r="DF482" i="4"/>
  <c r="DG481" i="4"/>
  <c r="DF481" i="4"/>
  <c r="DQ479" i="4"/>
  <c r="DP479" i="4"/>
  <c r="DO479" i="4"/>
  <c r="DN479" i="4"/>
  <c r="DM479" i="4"/>
  <c r="DL479" i="4"/>
  <c r="DK479" i="4"/>
  <c r="DJ479" i="4"/>
  <c r="DI479" i="4"/>
  <c r="DH479" i="4"/>
  <c r="DG479" i="4"/>
  <c r="DF479" i="4"/>
  <c r="DG478" i="4"/>
  <c r="DF478" i="4"/>
  <c r="DG477" i="4"/>
  <c r="DF477" i="4"/>
  <c r="DG476" i="4"/>
  <c r="DF476" i="4"/>
  <c r="DQ474" i="4"/>
  <c r="DP474" i="4"/>
  <c r="DO474" i="4"/>
  <c r="DN474" i="4"/>
  <c r="DM474" i="4"/>
  <c r="DL474" i="4"/>
  <c r="DK474" i="4"/>
  <c r="DJ474" i="4"/>
  <c r="DI474" i="4"/>
  <c r="DH474" i="4"/>
  <c r="DG474" i="4"/>
  <c r="DF474" i="4"/>
  <c r="DG473" i="4"/>
  <c r="DF473" i="4"/>
  <c r="DG472" i="4"/>
  <c r="DF472" i="4"/>
  <c r="DG471" i="4"/>
  <c r="DF471" i="4"/>
  <c r="DQ469" i="4"/>
  <c r="DP469" i="4"/>
  <c r="DO469" i="4"/>
  <c r="DN469" i="4"/>
  <c r="DM469" i="4"/>
  <c r="DL469" i="4"/>
  <c r="DK469" i="4"/>
  <c r="DJ469" i="4"/>
  <c r="DI469" i="4"/>
  <c r="DH469" i="4"/>
  <c r="DG469" i="4"/>
  <c r="DF469" i="4"/>
  <c r="DG468" i="4"/>
  <c r="DF468" i="4"/>
  <c r="DG467" i="4"/>
  <c r="DF467" i="4"/>
  <c r="DG466" i="4"/>
  <c r="DF466" i="4"/>
  <c r="DQ464" i="4"/>
  <c r="DP464" i="4"/>
  <c r="DO464" i="4"/>
  <c r="DN464" i="4"/>
  <c r="DM464" i="4"/>
  <c r="DL464" i="4"/>
  <c r="DK464" i="4"/>
  <c r="DJ464" i="4"/>
  <c r="DI464" i="4"/>
  <c r="DH464" i="4"/>
  <c r="DG464" i="4"/>
  <c r="DF464" i="4"/>
  <c r="DG463" i="4"/>
  <c r="DF463" i="4"/>
  <c r="DG462" i="4"/>
  <c r="DF462" i="4"/>
  <c r="DG461" i="4"/>
  <c r="DF461" i="4"/>
  <c r="DQ459" i="4"/>
  <c r="DP459" i="4"/>
  <c r="DO459" i="4"/>
  <c r="DN459" i="4"/>
  <c r="DM459" i="4"/>
  <c r="DL459" i="4"/>
  <c r="DK459" i="4"/>
  <c r="DJ459" i="4"/>
  <c r="DI459" i="4"/>
  <c r="DH459" i="4"/>
  <c r="DG459" i="4"/>
  <c r="DF459" i="4"/>
  <c r="DG458" i="4"/>
  <c r="DF458" i="4"/>
  <c r="DG457" i="4"/>
  <c r="DF457" i="4"/>
  <c r="DG456" i="4"/>
  <c r="DF456" i="4"/>
  <c r="DQ454" i="4"/>
  <c r="DP454" i="4"/>
  <c r="DO454" i="4"/>
  <c r="DN454" i="4"/>
  <c r="DM454" i="4"/>
  <c r="DL454" i="4"/>
  <c r="DK454" i="4"/>
  <c r="DJ454" i="4"/>
  <c r="DI454" i="4"/>
  <c r="DH454" i="4"/>
  <c r="DG454" i="4"/>
  <c r="DF454" i="4"/>
  <c r="DG453" i="4"/>
  <c r="DF453" i="4"/>
  <c r="DG452" i="4"/>
  <c r="DF452" i="4"/>
  <c r="DG451" i="4"/>
  <c r="DF451" i="4"/>
  <c r="DQ449" i="4"/>
  <c r="DP449" i="4"/>
  <c r="DO449" i="4"/>
  <c r="DN449" i="4"/>
  <c r="DM449" i="4"/>
  <c r="DL449" i="4"/>
  <c r="DK449" i="4"/>
  <c r="DJ449" i="4"/>
  <c r="DI449" i="4"/>
  <c r="DH449" i="4"/>
  <c r="DG449" i="4"/>
  <c r="DF449" i="4"/>
  <c r="DG448" i="4"/>
  <c r="DF448" i="4"/>
  <c r="DG447" i="4"/>
  <c r="DF447" i="4"/>
  <c r="DG446" i="4"/>
  <c r="DF446" i="4"/>
  <c r="DQ444" i="4"/>
  <c r="DP444" i="4"/>
  <c r="DO444" i="4"/>
  <c r="DN444" i="4"/>
  <c r="DM444" i="4"/>
  <c r="DL444" i="4"/>
  <c r="DK444" i="4"/>
  <c r="DJ444" i="4"/>
  <c r="DI444" i="4"/>
  <c r="DH444" i="4"/>
  <c r="DG444" i="4"/>
  <c r="DF444" i="4"/>
  <c r="DG443" i="4"/>
  <c r="DF443" i="4"/>
  <c r="DG442" i="4"/>
  <c r="DF442" i="4"/>
  <c r="DG441" i="4"/>
  <c r="DF441" i="4"/>
  <c r="DQ439" i="4"/>
  <c r="DP439" i="4"/>
  <c r="DO439" i="4"/>
  <c r="DN439" i="4"/>
  <c r="DM439" i="4"/>
  <c r="DL439" i="4"/>
  <c r="DK439" i="4"/>
  <c r="DJ439" i="4"/>
  <c r="DI439" i="4"/>
  <c r="DH439" i="4"/>
  <c r="DG439" i="4"/>
  <c r="DF439" i="4"/>
  <c r="DG438" i="4"/>
  <c r="DF438" i="4"/>
  <c r="DG437" i="4"/>
  <c r="DF437" i="4"/>
  <c r="DG436" i="4"/>
  <c r="DF436" i="4"/>
  <c r="DQ434" i="4"/>
  <c r="DP434" i="4"/>
  <c r="DO434" i="4"/>
  <c r="DN434" i="4"/>
  <c r="DM434" i="4"/>
  <c r="DL434" i="4"/>
  <c r="DK434" i="4"/>
  <c r="DJ434" i="4"/>
  <c r="DI434" i="4"/>
  <c r="DH434" i="4"/>
  <c r="DG434" i="4"/>
  <c r="DF434" i="4"/>
  <c r="DG433" i="4"/>
  <c r="DF433" i="4"/>
  <c r="DG432" i="4"/>
  <c r="DF432" i="4"/>
  <c r="DG431" i="4"/>
  <c r="DF431" i="4"/>
  <c r="DQ429" i="4"/>
  <c r="DP429" i="4"/>
  <c r="DO429" i="4"/>
  <c r="DN429" i="4"/>
  <c r="DM429" i="4"/>
  <c r="DL429" i="4"/>
  <c r="DK429" i="4"/>
  <c r="DJ429" i="4"/>
  <c r="DI429" i="4"/>
  <c r="DH429" i="4"/>
  <c r="DG429" i="4"/>
  <c r="DF429" i="4"/>
  <c r="DG428" i="4"/>
  <c r="DF428" i="4"/>
  <c r="DG427" i="4"/>
  <c r="DF427" i="4"/>
  <c r="DG426" i="4"/>
  <c r="DF426" i="4"/>
  <c r="DQ424" i="4"/>
  <c r="DP424" i="4"/>
  <c r="DO424" i="4"/>
  <c r="DN424" i="4"/>
  <c r="DM424" i="4"/>
  <c r="DL424" i="4"/>
  <c r="DK424" i="4"/>
  <c r="DJ424" i="4"/>
  <c r="DI424" i="4"/>
  <c r="DH424" i="4"/>
  <c r="DG424" i="4"/>
  <c r="DF424" i="4"/>
  <c r="DG423" i="4"/>
  <c r="DF423" i="4"/>
  <c r="DG422" i="4"/>
  <c r="DF422" i="4"/>
  <c r="DG421" i="4"/>
  <c r="DF421" i="4"/>
  <c r="DQ419" i="4"/>
  <c r="DP419" i="4"/>
  <c r="DO419" i="4"/>
  <c r="DN419" i="4"/>
  <c r="DM419" i="4"/>
  <c r="DL419" i="4"/>
  <c r="DK419" i="4"/>
  <c r="DJ419" i="4"/>
  <c r="DI419" i="4"/>
  <c r="DH419" i="4"/>
  <c r="DG419" i="4"/>
  <c r="DF419" i="4"/>
  <c r="DG418" i="4"/>
  <c r="DF418" i="4"/>
  <c r="DG417" i="4"/>
  <c r="DF417" i="4"/>
  <c r="DG416" i="4"/>
  <c r="DF416" i="4"/>
  <c r="DQ414" i="4"/>
  <c r="DP414" i="4"/>
  <c r="DO414" i="4"/>
  <c r="DN414" i="4"/>
  <c r="DM414" i="4"/>
  <c r="DL414" i="4"/>
  <c r="DK414" i="4"/>
  <c r="DJ414" i="4"/>
  <c r="DI414" i="4"/>
  <c r="DH414" i="4"/>
  <c r="DG414" i="4"/>
  <c r="DF414" i="4"/>
  <c r="DG413" i="4"/>
  <c r="DF413" i="4"/>
  <c r="DG412" i="4"/>
  <c r="DF412" i="4"/>
  <c r="DG411" i="4"/>
  <c r="DF411" i="4"/>
  <c r="DQ409" i="4"/>
  <c r="DP409" i="4"/>
  <c r="DO409" i="4"/>
  <c r="DN409" i="4"/>
  <c r="DM409" i="4"/>
  <c r="DL409" i="4"/>
  <c r="DK409" i="4"/>
  <c r="DJ409" i="4"/>
  <c r="DI409" i="4"/>
  <c r="DH409" i="4"/>
  <c r="DG409" i="4"/>
  <c r="DF409" i="4"/>
  <c r="DG408" i="4"/>
  <c r="DF408" i="4"/>
  <c r="DG407" i="4"/>
  <c r="DF407" i="4"/>
  <c r="DG406" i="4"/>
  <c r="DF406" i="4"/>
  <c r="DQ404" i="4"/>
  <c r="DP404" i="4"/>
  <c r="DO404" i="4"/>
  <c r="DN404" i="4"/>
  <c r="DM404" i="4"/>
  <c r="DL404" i="4"/>
  <c r="DK404" i="4"/>
  <c r="DJ404" i="4"/>
  <c r="DI404" i="4"/>
  <c r="DH404" i="4"/>
  <c r="DG404" i="4"/>
  <c r="DF404" i="4"/>
  <c r="DG403" i="4"/>
  <c r="DF403" i="4"/>
  <c r="DG402" i="4"/>
  <c r="DF402" i="4"/>
  <c r="DG401" i="4"/>
  <c r="DF401" i="4"/>
  <c r="DQ399" i="4"/>
  <c r="DP399" i="4"/>
  <c r="DO399" i="4"/>
  <c r="DN399" i="4"/>
  <c r="DM399" i="4"/>
  <c r="DL399" i="4"/>
  <c r="DK399" i="4"/>
  <c r="DJ399" i="4"/>
  <c r="DI399" i="4"/>
  <c r="DH399" i="4"/>
  <c r="DG399" i="4"/>
  <c r="DF399" i="4"/>
  <c r="DG398" i="4"/>
  <c r="DF398" i="4"/>
  <c r="DG397" i="4"/>
  <c r="DF397" i="4"/>
  <c r="DG396" i="4"/>
  <c r="DF396" i="4"/>
  <c r="DQ394" i="4"/>
  <c r="DP394" i="4"/>
  <c r="DO394" i="4"/>
  <c r="DN394" i="4"/>
  <c r="DM394" i="4"/>
  <c r="DL394" i="4"/>
  <c r="DK394" i="4"/>
  <c r="DJ394" i="4"/>
  <c r="DI394" i="4"/>
  <c r="DH394" i="4"/>
  <c r="DG394" i="4"/>
  <c r="DF394" i="4"/>
  <c r="DG393" i="4"/>
  <c r="DF393" i="4"/>
  <c r="DG392" i="4"/>
  <c r="DF392" i="4"/>
  <c r="DG391" i="4"/>
  <c r="DF391" i="4"/>
  <c r="DQ389" i="4"/>
  <c r="DP389" i="4"/>
  <c r="DO389" i="4"/>
  <c r="DN389" i="4"/>
  <c r="DM389" i="4"/>
  <c r="DL389" i="4"/>
  <c r="DK389" i="4"/>
  <c r="DJ389" i="4"/>
  <c r="DI389" i="4"/>
  <c r="DH389" i="4"/>
  <c r="DG389" i="4"/>
  <c r="DF389" i="4"/>
  <c r="DG388" i="4"/>
  <c r="DF388" i="4"/>
  <c r="DG387" i="4"/>
  <c r="DF387" i="4"/>
  <c r="DG386" i="4"/>
  <c r="DF386" i="4"/>
  <c r="DQ384" i="4"/>
  <c r="DP384" i="4"/>
  <c r="DO384" i="4"/>
  <c r="DN384" i="4"/>
  <c r="DM384" i="4"/>
  <c r="DL384" i="4"/>
  <c r="DK384" i="4"/>
  <c r="DJ384" i="4"/>
  <c r="DI384" i="4"/>
  <c r="DH384" i="4"/>
  <c r="DG384" i="4"/>
  <c r="DF384" i="4"/>
  <c r="DG383" i="4"/>
  <c r="DF383" i="4"/>
  <c r="DG382" i="4"/>
  <c r="DF382" i="4"/>
  <c r="DG381" i="4"/>
  <c r="DF381" i="4"/>
  <c r="DQ379" i="4"/>
  <c r="DP379" i="4"/>
  <c r="DO379" i="4"/>
  <c r="DN379" i="4"/>
  <c r="DM379" i="4"/>
  <c r="DL379" i="4"/>
  <c r="DK379" i="4"/>
  <c r="DJ379" i="4"/>
  <c r="DI379" i="4"/>
  <c r="DH379" i="4"/>
  <c r="DG379" i="4"/>
  <c r="DF379" i="4"/>
  <c r="DG378" i="4"/>
  <c r="DF378" i="4"/>
  <c r="DG377" i="4"/>
  <c r="DF377" i="4"/>
  <c r="DG376" i="4"/>
  <c r="DF376" i="4"/>
  <c r="DQ374" i="4"/>
  <c r="DP374" i="4"/>
  <c r="DO374" i="4"/>
  <c r="DN374" i="4"/>
  <c r="DM374" i="4"/>
  <c r="DL374" i="4"/>
  <c r="DK374" i="4"/>
  <c r="DJ374" i="4"/>
  <c r="DI374" i="4"/>
  <c r="DH374" i="4"/>
  <c r="DG374" i="4"/>
  <c r="DF374" i="4"/>
  <c r="DG373" i="4"/>
  <c r="DF373" i="4"/>
  <c r="DG372" i="4"/>
  <c r="DF372" i="4"/>
  <c r="DG371" i="4"/>
  <c r="DF371" i="4"/>
  <c r="DQ369" i="4"/>
  <c r="DP369" i="4"/>
  <c r="DO369" i="4"/>
  <c r="DN369" i="4"/>
  <c r="DM369" i="4"/>
  <c r="DL369" i="4"/>
  <c r="DK369" i="4"/>
  <c r="DJ369" i="4"/>
  <c r="DI369" i="4"/>
  <c r="DH369" i="4"/>
  <c r="DG369" i="4"/>
  <c r="DF369" i="4"/>
  <c r="DG368" i="4"/>
  <c r="DF368" i="4"/>
  <c r="DG367" i="4"/>
  <c r="DF367" i="4"/>
  <c r="DG366" i="4"/>
  <c r="DF366" i="4"/>
  <c r="DG365" i="4"/>
  <c r="DF365" i="4"/>
  <c r="DG364" i="4"/>
  <c r="DF364" i="4"/>
  <c r="DG363" i="4"/>
  <c r="DF363" i="4"/>
  <c r="DG362" i="4"/>
  <c r="DF362" i="4"/>
  <c r="DG361" i="4"/>
  <c r="DF361" i="4"/>
  <c r="DG360" i="4"/>
  <c r="DF360" i="4"/>
  <c r="DG359" i="4"/>
  <c r="DF359" i="4"/>
  <c r="DG358" i="4"/>
  <c r="DF358" i="4"/>
  <c r="DG357" i="4"/>
  <c r="DF357" i="4"/>
  <c r="DG356" i="4"/>
  <c r="DF356" i="4"/>
  <c r="DG355" i="4"/>
  <c r="DF355" i="4"/>
  <c r="DG354" i="4"/>
  <c r="DF354" i="4"/>
  <c r="DG353" i="4"/>
  <c r="DF353" i="4"/>
  <c r="DG352" i="4"/>
  <c r="DF352" i="4"/>
  <c r="DG351" i="4"/>
  <c r="DF351" i="4"/>
  <c r="DG350" i="4"/>
  <c r="DF350" i="4"/>
  <c r="DG349" i="4"/>
  <c r="DF349" i="4"/>
  <c r="DG348" i="4"/>
  <c r="DF348" i="4"/>
  <c r="DG347" i="4"/>
  <c r="DF347" i="4"/>
  <c r="DG346" i="4"/>
  <c r="DF346" i="4"/>
  <c r="DG345" i="4"/>
  <c r="DF345" i="4"/>
  <c r="DG344" i="4"/>
  <c r="DF344" i="4"/>
  <c r="DG343" i="4"/>
  <c r="DF343" i="4"/>
  <c r="DG342" i="4"/>
  <c r="DF342" i="4"/>
  <c r="DG341" i="4"/>
  <c r="DF341" i="4"/>
  <c r="DG340" i="4"/>
  <c r="DF340" i="4"/>
  <c r="DG339" i="4"/>
  <c r="DF339" i="4"/>
  <c r="DG338" i="4"/>
  <c r="DF338" i="4"/>
  <c r="DG337" i="4"/>
  <c r="DF337" i="4"/>
  <c r="DG336" i="4"/>
  <c r="DF336" i="4"/>
  <c r="DG335" i="4"/>
  <c r="DF335" i="4"/>
  <c r="DG334" i="4"/>
  <c r="DF334" i="4"/>
  <c r="DG333" i="4"/>
  <c r="DF333" i="4"/>
  <c r="DG332" i="4"/>
  <c r="DF332" i="4"/>
  <c r="DG331" i="4"/>
  <c r="DF331" i="4"/>
  <c r="DG330" i="4"/>
  <c r="DF330" i="4"/>
  <c r="DG329" i="4"/>
  <c r="DF329" i="4"/>
  <c r="DG328" i="4"/>
  <c r="DF328" i="4"/>
  <c r="DG327" i="4"/>
  <c r="DF327" i="4"/>
  <c r="DG326" i="4"/>
  <c r="DF326" i="4"/>
  <c r="DG325" i="4"/>
  <c r="DF325" i="4"/>
  <c r="DG324" i="4"/>
  <c r="DF324" i="4"/>
  <c r="DG323" i="4"/>
  <c r="DF323" i="4"/>
  <c r="DG322" i="4"/>
  <c r="DF322" i="4"/>
  <c r="DG321" i="4"/>
  <c r="DF321" i="4"/>
  <c r="DG320" i="4"/>
  <c r="DF320" i="4"/>
  <c r="DG319" i="4"/>
  <c r="DF319" i="4"/>
  <c r="DG318" i="4"/>
  <c r="DF318" i="4"/>
  <c r="DG317" i="4"/>
  <c r="DF317" i="4"/>
  <c r="DG316" i="4"/>
  <c r="DF316" i="4"/>
  <c r="DG315" i="4"/>
  <c r="DF315" i="4"/>
  <c r="DG314" i="4"/>
  <c r="DF314" i="4"/>
  <c r="DG313" i="4"/>
  <c r="DF313" i="4"/>
  <c r="DG312" i="4"/>
  <c r="DF312" i="4"/>
  <c r="DG311" i="4"/>
  <c r="DF311" i="4"/>
  <c r="DG310" i="4"/>
  <c r="DF310" i="4"/>
  <c r="DG309" i="4"/>
  <c r="DF309" i="4"/>
  <c r="DG308" i="4"/>
  <c r="DF308" i="4"/>
  <c r="DG307" i="4"/>
  <c r="DF307" i="4"/>
  <c r="DG306" i="4"/>
  <c r="DF306" i="4"/>
  <c r="DG305" i="4"/>
  <c r="DF305" i="4"/>
  <c r="DG304" i="4"/>
  <c r="DF304" i="4"/>
  <c r="DG303" i="4"/>
  <c r="DF303" i="4"/>
  <c r="DG302" i="4"/>
  <c r="DF302" i="4"/>
  <c r="DG301" i="4"/>
  <c r="DF301" i="4"/>
  <c r="DG300" i="4"/>
  <c r="DF300" i="4"/>
  <c r="DG299" i="4"/>
  <c r="DF299" i="4"/>
  <c r="DG298" i="4"/>
  <c r="DF298" i="4"/>
  <c r="DG297" i="4"/>
  <c r="DF297" i="4"/>
  <c r="DG296" i="4"/>
  <c r="DF296" i="4"/>
  <c r="DG295" i="4"/>
  <c r="DF295" i="4"/>
  <c r="DG294" i="4"/>
  <c r="DF294" i="4"/>
  <c r="DG293" i="4"/>
  <c r="DF293" i="4"/>
  <c r="DG292" i="4"/>
  <c r="DF292" i="4"/>
  <c r="DG291" i="4"/>
  <c r="DF291" i="4"/>
  <c r="DG290" i="4"/>
  <c r="DF290" i="4"/>
  <c r="DG289" i="4"/>
  <c r="DF289" i="4"/>
  <c r="DG288" i="4"/>
  <c r="DF288" i="4"/>
  <c r="DG287" i="4"/>
  <c r="DF287" i="4"/>
  <c r="DG286" i="4"/>
  <c r="DF286" i="4"/>
  <c r="DG285" i="4"/>
  <c r="DF285" i="4"/>
  <c r="DG284" i="4"/>
  <c r="DF284" i="4"/>
  <c r="DG283" i="4"/>
  <c r="DF283" i="4"/>
  <c r="DG282" i="4"/>
  <c r="DF282" i="4"/>
  <c r="DG281" i="4"/>
  <c r="DF281" i="4"/>
  <c r="DG280" i="4"/>
  <c r="DF280" i="4"/>
  <c r="DG279" i="4"/>
  <c r="DF279" i="4"/>
  <c r="DG278" i="4"/>
  <c r="DF278" i="4"/>
  <c r="DG277" i="4"/>
  <c r="DF277" i="4"/>
  <c r="DG276" i="4"/>
  <c r="DF276" i="4"/>
  <c r="DG275" i="4"/>
  <c r="DF275" i="4"/>
  <c r="DG274" i="4"/>
  <c r="DF274" i="4"/>
  <c r="DG273" i="4"/>
  <c r="DF273" i="4"/>
  <c r="DG272" i="4"/>
  <c r="DF272" i="4"/>
  <c r="DG271" i="4"/>
  <c r="DF271" i="4"/>
  <c r="DG270" i="4"/>
  <c r="DF270" i="4"/>
  <c r="DG269" i="4"/>
  <c r="DF269" i="4"/>
  <c r="DG268" i="4"/>
  <c r="DF268" i="4"/>
  <c r="DG267" i="4"/>
  <c r="DF267" i="4"/>
  <c r="DG266" i="4"/>
  <c r="DF266" i="4"/>
  <c r="DG265" i="4"/>
  <c r="DF265" i="4"/>
  <c r="DG264" i="4"/>
  <c r="DF264" i="4"/>
  <c r="DG263" i="4"/>
  <c r="DF263" i="4"/>
  <c r="DG262" i="4"/>
  <c r="DF262" i="4"/>
  <c r="DG261" i="4"/>
  <c r="DF261" i="4"/>
  <c r="DG260" i="4"/>
  <c r="DF260" i="4"/>
  <c r="DG259" i="4"/>
  <c r="DF259" i="4"/>
  <c r="DG258" i="4"/>
  <c r="DF258" i="4"/>
  <c r="DG257" i="4"/>
  <c r="DF257" i="4"/>
  <c r="DG256" i="4"/>
  <c r="DF256" i="4"/>
  <c r="DG255" i="4"/>
  <c r="DF255" i="4"/>
  <c r="DG254" i="4"/>
  <c r="DF254" i="4"/>
  <c r="DG253" i="4"/>
  <c r="DF253" i="4"/>
  <c r="DG252" i="4"/>
  <c r="DF252" i="4"/>
  <c r="DG251" i="4"/>
  <c r="DF251" i="4"/>
  <c r="DG250" i="4"/>
  <c r="DF250" i="4"/>
  <c r="DG249" i="4"/>
  <c r="DF249" i="4"/>
  <c r="DG248" i="4"/>
  <c r="DF248" i="4"/>
  <c r="DG247" i="4"/>
  <c r="DF247" i="4"/>
  <c r="DG246" i="4"/>
  <c r="DF246" i="4"/>
  <c r="DG245" i="4"/>
  <c r="DF245" i="4"/>
  <c r="DG244" i="4"/>
  <c r="DF244" i="4"/>
  <c r="DG243" i="4"/>
  <c r="DF243" i="4"/>
  <c r="DG242" i="4"/>
  <c r="DF242" i="4"/>
  <c r="DG241" i="4"/>
  <c r="DF241" i="4"/>
  <c r="DG240" i="4"/>
  <c r="DF240" i="4"/>
  <c r="DG239" i="4"/>
  <c r="DF239" i="4"/>
  <c r="DG238" i="4"/>
  <c r="DF238" i="4"/>
  <c r="DG237" i="4"/>
  <c r="DF237" i="4"/>
  <c r="DG236" i="4"/>
  <c r="DF236" i="4"/>
  <c r="DG235" i="4"/>
  <c r="DF235" i="4"/>
  <c r="DG234" i="4"/>
  <c r="DF234" i="4"/>
  <c r="DG233" i="4"/>
  <c r="DF233" i="4"/>
  <c r="DG232" i="4"/>
  <c r="DF232" i="4"/>
  <c r="DG231" i="4"/>
  <c r="DF231" i="4"/>
  <c r="DG230" i="4"/>
  <c r="DF230" i="4"/>
  <c r="DG229" i="4"/>
  <c r="DF229" i="4"/>
  <c r="DG228" i="4"/>
  <c r="DF228" i="4"/>
  <c r="DG227" i="4"/>
  <c r="DF227" i="4"/>
  <c r="DG226" i="4"/>
  <c r="DF226" i="4"/>
  <c r="DG225" i="4"/>
  <c r="DF225" i="4"/>
  <c r="DG224" i="4"/>
  <c r="DF224" i="4"/>
  <c r="DG223" i="4"/>
  <c r="DF223" i="4"/>
  <c r="DG222" i="4"/>
  <c r="DF222" i="4"/>
  <c r="DG221" i="4"/>
  <c r="DF221" i="4"/>
  <c r="DG220" i="4"/>
  <c r="DF220" i="4"/>
  <c r="DG219" i="4"/>
  <c r="DF219" i="4"/>
  <c r="DG218" i="4"/>
  <c r="DF218" i="4"/>
  <c r="DG217" i="4"/>
  <c r="DF217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G214" i="4"/>
  <c r="DF214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G212" i="4"/>
  <c r="DF212" i="4"/>
  <c r="DG211" i="4"/>
  <c r="DF211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G209" i="4"/>
  <c r="DF209" i="4"/>
  <c r="DG208" i="4"/>
  <c r="DF208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G205" i="4"/>
  <c r="DF205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G202" i="4"/>
  <c r="DF202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G199" i="4"/>
  <c r="DF199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G196" i="4"/>
  <c r="DF196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G193" i="4"/>
  <c r="DF193" i="4"/>
  <c r="DG192" i="4"/>
  <c r="DF192" i="4"/>
  <c r="DG191" i="4"/>
  <c r="DF191" i="4"/>
  <c r="DG190" i="4"/>
  <c r="DF190" i="4"/>
  <c r="DG189" i="4"/>
  <c r="DF189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G184" i="4"/>
  <c r="DF184" i="4"/>
  <c r="DG183" i="4"/>
  <c r="DF183" i="4"/>
  <c r="DG178" i="4"/>
  <c r="DF178" i="4"/>
  <c r="DG177" i="4"/>
  <c r="DF177" i="4"/>
  <c r="DG176" i="4"/>
  <c r="DF176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Q170" i="4"/>
  <c r="DP170" i="4"/>
  <c r="DO170" i="4"/>
  <c r="DN170" i="4"/>
  <c r="DM170" i="4"/>
  <c r="DL170" i="4"/>
  <c r="DK170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G168" i="4"/>
  <c r="DF168" i="4"/>
  <c r="DQ165" i="4"/>
  <c r="DP165" i="4"/>
  <c r="DO165" i="4"/>
  <c r="DN165" i="4"/>
  <c r="DM165" i="4"/>
  <c r="DL165" i="4"/>
  <c r="DK165" i="4"/>
  <c r="DJ165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G163" i="4"/>
  <c r="DF163" i="4"/>
  <c r="DG162" i="4"/>
  <c r="DF162" i="4"/>
  <c r="DG161" i="4"/>
  <c r="DF161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G159" i="4"/>
  <c r="DF159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G157" i="4"/>
  <c r="DF157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G155" i="4"/>
  <c r="DF155" i="4"/>
  <c r="DG154" i="4"/>
  <c r="DF154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G152" i="4"/>
  <c r="DF152" i="4"/>
  <c r="DG151" i="4"/>
  <c r="DF151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G149" i="4"/>
  <c r="DF149" i="4"/>
  <c r="DG148" i="4"/>
  <c r="DF148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G146" i="4"/>
  <c r="DF146" i="4"/>
  <c r="DG145" i="4"/>
  <c r="DF145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G143" i="4"/>
  <c r="DF143" i="4"/>
  <c r="DG142" i="4"/>
  <c r="DF142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G140" i="4"/>
  <c r="DF140" i="4"/>
  <c r="DG139" i="4"/>
  <c r="DF139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G137" i="4"/>
  <c r="DF137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G135" i="4"/>
  <c r="DF135" i="4"/>
  <c r="DG134" i="4"/>
  <c r="DF134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G132" i="4"/>
  <c r="DF132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G130" i="4"/>
  <c r="DF130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G128" i="4"/>
  <c r="DF128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G126" i="4"/>
  <c r="DF126" i="4"/>
  <c r="DG125" i="4"/>
  <c r="DF125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G123" i="4"/>
  <c r="DF123" i="4"/>
  <c r="DG122" i="4"/>
  <c r="DF122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G120" i="4"/>
  <c r="DF120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G118" i="4"/>
  <c r="DF118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G114" i="4"/>
  <c r="DF114" i="4"/>
  <c r="DG113" i="4"/>
  <c r="DF113" i="4"/>
  <c r="DG112" i="4"/>
  <c r="DF112" i="4"/>
  <c r="DG111" i="4"/>
  <c r="DF111" i="4"/>
  <c r="DG110" i="4"/>
  <c r="DF110" i="4"/>
  <c r="DQ106" i="4"/>
  <c r="DP106" i="4"/>
  <c r="DO106" i="4"/>
  <c r="DN106" i="4"/>
  <c r="DM106" i="4"/>
  <c r="DJ106" i="4"/>
  <c r="DI106" i="4"/>
  <c r="DH106" i="4"/>
  <c r="DG106" i="4"/>
  <c r="DF106" i="4"/>
  <c r="BQ106" i="4"/>
  <c r="DL106" i="4" s="1"/>
  <c r="BP106" i="4"/>
  <c r="DK106" i="4" s="1"/>
  <c r="DG105" i="4"/>
  <c r="DF105" i="4"/>
  <c r="DG104" i="4"/>
  <c r="DF104" i="4"/>
  <c r="DG103" i="4"/>
  <c r="DF103" i="4"/>
  <c r="DG102" i="4"/>
  <c r="DF102" i="4"/>
  <c r="DG101" i="4"/>
  <c r="DF101" i="4"/>
  <c r="DG100" i="4"/>
  <c r="DF100" i="4"/>
  <c r="EP92" i="4"/>
  <c r="EP90" i="4" s="1"/>
  <c r="EO92" i="4"/>
  <c r="EO90" i="4" s="1"/>
  <c r="EN92" i="4"/>
  <c r="EN90" i="4" s="1"/>
  <c r="EM92" i="4"/>
  <c r="EM90" i="4" s="1"/>
  <c r="EL92" i="4"/>
  <c r="EL90" i="4" s="1"/>
  <c r="EK92" i="4"/>
  <c r="EK90" i="4" s="1"/>
  <c r="EJ92" i="4"/>
  <c r="EJ90" i="4" s="1"/>
  <c r="EI92" i="4"/>
  <c r="EI90" i="4" s="1"/>
  <c r="EH92" i="4"/>
  <c r="EH90" i="4" s="1"/>
  <c r="EG92" i="4"/>
  <c r="EG90" i="4" s="1"/>
  <c r="EF92" i="4"/>
  <c r="EF90" i="4" s="1"/>
  <c r="EE92" i="4"/>
  <c r="EE90" i="4" s="1"/>
  <c r="ED92" i="4"/>
  <c r="ED90" i="4" s="1"/>
  <c r="EC92" i="4"/>
  <c r="EC90" i="4" s="1"/>
  <c r="EB92" i="4"/>
  <c r="EB90" i="4" s="1"/>
  <c r="EA92" i="4"/>
  <c r="EA90" i="4" s="1"/>
  <c r="DZ92" i="4"/>
  <c r="DY92" i="4"/>
  <c r="DX92" i="4"/>
  <c r="DW92" i="4"/>
  <c r="DV92" i="4"/>
  <c r="DU92" i="4"/>
  <c r="DT92" i="4"/>
  <c r="DS92" i="4"/>
  <c r="DR92" i="4"/>
  <c r="DQ92" i="4"/>
  <c r="DP92" i="4"/>
  <c r="DL92" i="4"/>
  <c r="DK92" i="4"/>
  <c r="DH92" i="4"/>
  <c r="DH91" i="4" a="1"/>
  <c r="DM91" i="4" s="1"/>
  <c r="DE1229" i="4" l="1"/>
  <c r="DM90" i="4"/>
  <c r="DE1800" i="4"/>
  <c r="EZ1800" i="4" s="1"/>
  <c r="DE1804" i="4"/>
  <c r="EZ1804" i="4" s="1"/>
  <c r="DE1808" i="4"/>
  <c r="EZ1808" i="4" s="1"/>
  <c r="DE1840" i="4"/>
  <c r="EZ1840" i="4" s="1"/>
  <c r="DE1844" i="4"/>
  <c r="EZ1844" i="4" s="1"/>
  <c r="DE1856" i="4"/>
  <c r="EZ1856" i="4" s="1"/>
  <c r="DE1872" i="4"/>
  <c r="EZ1872" i="4" s="1"/>
  <c r="DE1876" i="4"/>
  <c r="EZ1876" i="4" s="1"/>
  <c r="DE1880" i="4"/>
  <c r="EZ1880" i="4" s="1"/>
  <c r="DE1884" i="4"/>
  <c r="EZ1884" i="4" s="1"/>
  <c r="DE1888" i="4"/>
  <c r="EZ1888" i="4" s="1"/>
  <c r="DE1892" i="4"/>
  <c r="EZ1892" i="4" s="1"/>
  <c r="DE1896" i="4"/>
  <c r="EZ1896" i="4" s="1"/>
  <c r="DE1904" i="4"/>
  <c r="EZ1904" i="4" s="1"/>
  <c r="DE1908" i="4"/>
  <c r="EZ1908" i="4" s="1"/>
  <c r="DE1912" i="4"/>
  <c r="EZ1912" i="4" s="1"/>
  <c r="DE1916" i="4"/>
  <c r="EZ1916" i="4" s="1"/>
  <c r="DE1807" i="4"/>
  <c r="EZ1807" i="4" s="1"/>
  <c r="DE1819" i="4"/>
  <c r="EZ1819" i="4" s="1"/>
  <c r="DE1835" i="4"/>
  <c r="EZ1835" i="4" s="1"/>
  <c r="DE1851" i="4"/>
  <c r="EZ1851" i="4" s="1"/>
  <c r="DE1867" i="4"/>
  <c r="EZ1867" i="4" s="1"/>
  <c r="DE1871" i="4"/>
  <c r="EZ1871" i="4" s="1"/>
  <c r="DE1931" i="4"/>
  <c r="EZ1931" i="4" s="1"/>
  <c r="DE1935" i="4"/>
  <c r="EZ1935" i="4" s="1"/>
  <c r="DE2331" i="4"/>
  <c r="EZ2331" i="4" s="1"/>
  <c r="DE1860" i="4"/>
  <c r="EZ1860" i="4" s="1"/>
  <c r="DE1864" i="4"/>
  <c r="EZ1864" i="4" s="1"/>
  <c r="DE1868" i="4"/>
  <c r="EZ1868" i="4" s="1"/>
  <c r="DE1924" i="4"/>
  <c r="EZ1924" i="4" s="1"/>
  <c r="DE1823" i="4"/>
  <c r="EZ1823" i="4" s="1"/>
  <c r="DE1848" i="4"/>
  <c r="EZ1848" i="4" s="1"/>
  <c r="DE1928" i="4"/>
  <c r="EZ1928" i="4" s="1"/>
  <c r="DE1795" i="4"/>
  <c r="EZ1795" i="4" s="1"/>
  <c r="DE1799" i="4"/>
  <c r="EZ1799" i="4" s="1"/>
  <c r="DE1793" i="4"/>
  <c r="EZ1793" i="4" s="1"/>
  <c r="DE1797" i="4"/>
  <c r="EZ1797" i="4" s="1"/>
  <c r="DE1805" i="4"/>
  <c r="EZ1805" i="4" s="1"/>
  <c r="DE1809" i="4"/>
  <c r="EZ1809" i="4" s="1"/>
  <c r="DE1813" i="4"/>
  <c r="EZ1813" i="4" s="1"/>
  <c r="DE1817" i="4"/>
  <c r="EZ1817" i="4" s="1"/>
  <c r="DE1849" i="4"/>
  <c r="EZ1849" i="4" s="1"/>
  <c r="DE1853" i="4"/>
  <c r="EZ1853" i="4" s="1"/>
  <c r="DE1865" i="4"/>
  <c r="EZ1865" i="4" s="1"/>
  <c r="DE1869" i="4"/>
  <c r="EZ1869" i="4" s="1"/>
  <c r="DE1877" i="4"/>
  <c r="EZ1877" i="4" s="1"/>
  <c r="DE1881" i="4"/>
  <c r="EZ1881" i="4" s="1"/>
  <c r="DE1885" i="4"/>
  <c r="EZ1885" i="4" s="1"/>
  <c r="DE1893" i="4"/>
  <c r="EZ1893" i="4" s="1"/>
  <c r="DE1897" i="4"/>
  <c r="EZ1897" i="4" s="1"/>
  <c r="DE1909" i="4"/>
  <c r="EZ1909" i="4" s="1"/>
  <c r="DE1917" i="4"/>
  <c r="EZ1917" i="4" s="1"/>
  <c r="DE1925" i="4"/>
  <c r="EZ1925" i="4" s="1"/>
  <c r="DE1933" i="4"/>
  <c r="EZ1933" i="4" s="1"/>
  <c r="DE1883" i="4"/>
  <c r="EZ1883" i="4" s="1"/>
  <c r="DE1794" i="4"/>
  <c r="EZ1794" i="4" s="1"/>
  <c r="DE1806" i="4"/>
  <c r="EZ1806" i="4" s="1"/>
  <c r="DE1814" i="4"/>
  <c r="EZ1814" i="4" s="1"/>
  <c r="DE1818" i="4"/>
  <c r="EZ1818" i="4" s="1"/>
  <c r="DE1830" i="4"/>
  <c r="EZ1830" i="4" s="1"/>
  <c r="DE1850" i="4"/>
  <c r="EZ1850" i="4" s="1"/>
  <c r="DE1862" i="4"/>
  <c r="EZ1862" i="4" s="1"/>
  <c r="DE1866" i="4"/>
  <c r="EZ1866" i="4" s="1"/>
  <c r="DE1894" i="4"/>
  <c r="EZ1894" i="4" s="1"/>
  <c r="DE1902" i="4"/>
  <c r="EZ1902" i="4" s="1"/>
  <c r="DE1936" i="4"/>
  <c r="DE1839" i="4"/>
  <c r="EZ1839" i="4" s="1"/>
  <c r="DE1846" i="4"/>
  <c r="EZ1846" i="4" s="1"/>
  <c r="DU91" i="4"/>
  <c r="DU90" i="4" s="1"/>
  <c r="DE1878" i="4"/>
  <c r="EZ1878" i="4" s="1"/>
  <c r="DE1910" i="4"/>
  <c r="EZ1910" i="4" s="1"/>
  <c r="DE1918" i="4"/>
  <c r="EZ1918" i="4" s="1"/>
  <c r="DE1926" i="4"/>
  <c r="EZ1926" i="4" s="1"/>
  <c r="DE1930" i="4"/>
  <c r="EZ1930" i="4" s="1"/>
  <c r="DE1934" i="4"/>
  <c r="EZ1934" i="4" s="1"/>
  <c r="DE1855" i="4"/>
  <c r="EZ1855" i="4" s="1"/>
  <c r="DE1907" i="4"/>
  <c r="EZ1907" i="4" s="1"/>
  <c r="DE1812" i="4"/>
  <c r="EZ1812" i="4" s="1"/>
  <c r="DE1816" i="4"/>
  <c r="EZ1816" i="4" s="1"/>
  <c r="DE1820" i="4"/>
  <c r="EZ1820" i="4" s="1"/>
  <c r="DE1821" i="4"/>
  <c r="EZ1821" i="4" s="1"/>
  <c r="DE1824" i="4"/>
  <c r="EZ1824" i="4" s="1"/>
  <c r="DE1832" i="4"/>
  <c r="EZ1832" i="4" s="1"/>
  <c r="DE1833" i="4"/>
  <c r="EZ1833" i="4" s="1"/>
  <c r="DE1836" i="4"/>
  <c r="EZ1836" i="4" s="1"/>
  <c r="DE2328" i="4"/>
  <c r="EZ2328" i="4" s="1"/>
  <c r="DE1915" i="4"/>
  <c r="EZ1915" i="4" s="1"/>
  <c r="DE1920" i="4"/>
  <c r="EZ1920" i="4" s="1"/>
  <c r="DE1923" i="4"/>
  <c r="EZ1923" i="4" s="1"/>
  <c r="DE1811" i="4"/>
  <c r="EZ1811" i="4" s="1"/>
  <c r="DE1837" i="4"/>
  <c r="EZ1837" i="4" s="1"/>
  <c r="DE1900" i="4"/>
  <c r="EZ1900" i="4" s="1"/>
  <c r="DE1901" i="4"/>
  <c r="EZ1901" i="4" s="1"/>
  <c r="DE1828" i="4"/>
  <c r="EZ1828" i="4" s="1"/>
  <c r="DE1852" i="4"/>
  <c r="EZ1852" i="4" s="1"/>
  <c r="DE1899" i="4"/>
  <c r="EZ1899" i="4" s="1"/>
  <c r="DE2327" i="4"/>
  <c r="EZ2327" i="4" s="1"/>
  <c r="DE1834" i="4"/>
  <c r="EZ1834" i="4" s="1"/>
  <c r="DE1932" i="4"/>
  <c r="EZ1932" i="4" s="1"/>
  <c r="DE2326" i="4"/>
  <c r="DE2330" i="4"/>
  <c r="EZ2330" i="4" s="1"/>
  <c r="DE2329" i="4"/>
  <c r="EZ2329" i="4" s="1"/>
  <c r="DE1798" i="4"/>
  <c r="EZ1798" i="4" s="1"/>
  <c r="DE1801" i="4"/>
  <c r="EZ1801" i="4" s="1"/>
  <c r="DE1825" i="4"/>
  <c r="EZ1825" i="4" s="1"/>
  <c r="DE1841" i="4"/>
  <c r="EZ1841" i="4" s="1"/>
  <c r="DE1857" i="4"/>
  <c r="EZ1857" i="4" s="1"/>
  <c r="DE1873" i="4"/>
  <c r="EZ1873" i="4" s="1"/>
  <c r="DE1882" i="4"/>
  <c r="EZ1882" i="4" s="1"/>
  <c r="DE1887" i="4"/>
  <c r="EZ1887" i="4" s="1"/>
  <c r="DE1889" i="4"/>
  <c r="EZ1889" i="4" s="1"/>
  <c r="DE1898" i="4"/>
  <c r="EZ1898" i="4" s="1"/>
  <c r="DE1903" i="4"/>
  <c r="EZ1903" i="4" s="1"/>
  <c r="DE1905" i="4"/>
  <c r="EZ1905" i="4" s="1"/>
  <c r="DE1914" i="4"/>
  <c r="EZ1914" i="4" s="1"/>
  <c r="DE1919" i="4"/>
  <c r="EZ1919" i="4" s="1"/>
  <c r="DE1921" i="4"/>
  <c r="EZ1921" i="4" s="1"/>
  <c r="DE1792" i="4"/>
  <c r="DE1803" i="4"/>
  <c r="EZ1803" i="4" s="1"/>
  <c r="DE1810" i="4"/>
  <c r="EZ1810" i="4" s="1"/>
  <c r="DE1822" i="4"/>
  <c r="EZ1822" i="4" s="1"/>
  <c r="DE1827" i="4"/>
  <c r="EZ1827" i="4" s="1"/>
  <c r="DE1829" i="4"/>
  <c r="EZ1829" i="4" s="1"/>
  <c r="DE1838" i="4"/>
  <c r="EZ1838" i="4" s="1"/>
  <c r="DE1843" i="4"/>
  <c r="EZ1843" i="4" s="1"/>
  <c r="DE1845" i="4"/>
  <c r="EZ1845" i="4" s="1"/>
  <c r="DE1854" i="4"/>
  <c r="EZ1854" i="4" s="1"/>
  <c r="DE1859" i="4"/>
  <c r="EZ1859" i="4" s="1"/>
  <c r="DE1861" i="4"/>
  <c r="EZ1861" i="4" s="1"/>
  <c r="DE1870" i="4"/>
  <c r="EZ1870" i="4" s="1"/>
  <c r="DE1875" i="4"/>
  <c r="EZ1875" i="4" s="1"/>
  <c r="DE1886" i="4"/>
  <c r="EZ1886" i="4" s="1"/>
  <c r="DE1891" i="4"/>
  <c r="EZ1891" i="4" s="1"/>
  <c r="DE1796" i="4"/>
  <c r="EZ1796" i="4" s="1"/>
  <c r="DE1802" i="4"/>
  <c r="EZ1802" i="4" s="1"/>
  <c r="DE1815" i="4"/>
  <c r="EZ1815" i="4" s="1"/>
  <c r="DE1826" i="4"/>
  <c r="EZ1826" i="4" s="1"/>
  <c r="DE1831" i="4"/>
  <c r="EZ1831" i="4" s="1"/>
  <c r="DE1842" i="4"/>
  <c r="EZ1842" i="4" s="1"/>
  <c r="DE1847" i="4"/>
  <c r="EZ1847" i="4" s="1"/>
  <c r="DE1858" i="4"/>
  <c r="EZ1858" i="4" s="1"/>
  <c r="DE1863" i="4"/>
  <c r="EZ1863" i="4" s="1"/>
  <c r="DE1874" i="4"/>
  <c r="EZ1874" i="4" s="1"/>
  <c r="DE1879" i="4"/>
  <c r="EZ1879" i="4" s="1"/>
  <c r="DE1890" i="4"/>
  <c r="EZ1890" i="4" s="1"/>
  <c r="DE1895" i="4"/>
  <c r="EZ1895" i="4" s="1"/>
  <c r="DE1906" i="4"/>
  <c r="EZ1906" i="4" s="1"/>
  <c r="DE1911" i="4"/>
  <c r="EZ1911" i="4" s="1"/>
  <c r="DE1913" i="4"/>
  <c r="EZ1913" i="4" s="1"/>
  <c r="DE1922" i="4"/>
  <c r="EZ1922" i="4" s="1"/>
  <c r="DE1927" i="4"/>
  <c r="EZ1927" i="4" s="1"/>
  <c r="DE1929" i="4"/>
  <c r="EZ1929" i="4" s="1"/>
  <c r="DY91" i="4"/>
  <c r="DY90" i="4" s="1"/>
  <c r="DX91" i="4"/>
  <c r="DX90" i="4" s="1"/>
  <c r="DT91" i="4"/>
  <c r="DT90" i="4" s="1"/>
  <c r="DP91" i="4"/>
  <c r="DP90" i="4" s="1"/>
  <c r="DL91" i="4"/>
  <c r="DL90" i="4" s="1"/>
  <c r="DH91" i="4"/>
  <c r="DH90" i="4" s="1"/>
  <c r="DW91" i="4"/>
  <c r="DW90" i="4" s="1"/>
  <c r="DZ91" i="4"/>
  <c r="DZ90" i="4" s="1"/>
  <c r="DV91" i="4"/>
  <c r="DV90" i="4" s="1"/>
  <c r="DR91" i="4"/>
  <c r="DR90" i="4" s="1"/>
  <c r="DN91" i="4"/>
  <c r="DN90" i="4" s="1"/>
  <c r="DJ91" i="4"/>
  <c r="DJ90" i="4" s="1"/>
  <c r="DO91" i="4"/>
  <c r="DO90" i="4" s="1"/>
  <c r="DI91" i="4"/>
  <c r="DI90" i="4" s="1"/>
  <c r="DQ91" i="4"/>
  <c r="DQ90" i="4" s="1"/>
  <c r="EZ1680" i="4"/>
  <c r="DK91" i="4"/>
  <c r="DK90" i="4" s="1"/>
  <c r="DS91" i="4"/>
  <c r="DS90" i="4" s="1"/>
  <c r="EZ1936" i="4" l="1"/>
  <c r="DE1941" i="4"/>
  <c r="DE2346" i="4"/>
  <c r="EZ1792" i="4"/>
  <c r="EZ1229" i="4"/>
  <c r="EZ1296" i="4"/>
  <c r="EZ2326" i="4"/>
  <c r="EZ2346" i="4" s="1"/>
  <c r="BH295" i="3" l="1"/>
  <c r="F1" i="3"/>
  <c r="G1" i="3"/>
  <c r="E1" i="3"/>
  <c r="A296" i="3" l="1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295" i="3"/>
  <c r="C295" i="3"/>
  <c r="D295" i="3"/>
  <c r="E295" i="3"/>
  <c r="F295" i="3"/>
  <c r="G295" i="3"/>
  <c r="H295" i="3"/>
  <c r="A295" i="3"/>
  <c r="EZ109" i="4" l="1"/>
  <c r="EZ1605" i="4" s="1"/>
  <c r="O1733" i="4" l="1"/>
  <c r="DN1733" i="4"/>
  <c r="DE1605" i="4" l="1"/>
  <c r="EZ1733" i="4"/>
  <c r="BJ1733" i="4"/>
  <c r="O1712" i="4" l="1"/>
  <c r="EZ1712" i="4" l="1"/>
  <c r="BJ1712" i="4"/>
  <c r="EZ1704" i="4"/>
  <c r="EZ1941" i="4" s="1"/>
  <c r="DE2347" i="4" l="1"/>
  <c r="EZ2347" i="4"/>
  <c r="BJ1704" i="4"/>
</calcChain>
</file>

<file path=xl/comments1.xml><?xml version="1.0" encoding="utf-8"?>
<comments xmlns="http://schemas.openxmlformats.org/spreadsheetml/2006/main">
  <authors>
    <author>Автор</author>
  </authors>
  <commentList>
    <comment ref="BJ109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  <comment ref="BJ180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</commentList>
</comments>
</file>

<file path=xl/sharedStrings.xml><?xml version="1.0" encoding="utf-8"?>
<sst xmlns="http://schemas.openxmlformats.org/spreadsheetml/2006/main" count="38360" uniqueCount="3971">
  <si>
    <t xml:space="preserve">№ </t>
  </si>
  <si>
    <t>Наименование Заказчика</t>
  </si>
  <si>
    <t>Код  ТРУ</t>
  </si>
  <si>
    <t>согласно ЕНС ТРУ</t>
  </si>
  <si>
    <t>согласно SAP</t>
  </si>
  <si>
    <t>Способ закупок</t>
  </si>
  <si>
    <t>Прогноз местного содержания, %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</si>
  <si>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</si>
  <si>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</si>
  <si>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ИНКО-ТЕРМС 2010</t>
  </si>
  <si>
    <t>Условия оплаты (размер авансового платежа), %</t>
  </si>
  <si>
    <t>Ед. измерен. согласно  ЕНС ТРУ</t>
  </si>
  <si>
    <t>Кол-во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</si>
  <si>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</si>
  <si>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</si>
  <si>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</si>
  <si>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</si>
  <si>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 год корректировки</t>
  </si>
  <si>
    <t>Приме чание</t>
  </si>
  <si>
    <t>Инициатор</t>
  </si>
  <si>
    <t>Организатор</t>
  </si>
  <si>
    <t>Поставщик**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</si>
  <si>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</si>
  <si>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</si>
  <si>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</si>
  <si>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</si>
  <si>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ПКВ</t>
  </si>
  <si>
    <t>Укрупненная группировка номенкла-турных позиций</t>
  </si>
  <si>
    <t>Обоснование выбора способа закупки (№ пункта Правил СК)</t>
  </si>
  <si>
    <t>Вид закупки</t>
  </si>
  <si>
    <t>Исходящий № маркетингового заключения ЦКМ</t>
  </si>
  <si>
    <t>SAP</t>
  </si>
  <si>
    <t xml:space="preserve">Примечание (изменение в столбцах 2 и с 21-37)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</si>
  <si>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</si>
  <si>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</si>
  <si>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</si>
  <si>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Номен-клатурный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</si>
  <si>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</si>
  <si>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</si>
  <si>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</si>
  <si>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</si>
  <si>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2012 г</t>
  </si>
  <si>
    <t>2013 г</t>
  </si>
  <si>
    <t>2014 г</t>
  </si>
  <si>
    <t>2015 г</t>
  </si>
  <si>
    <t>2016 г</t>
  </si>
  <si>
    <t>2017 г</t>
  </si>
  <si>
    <t>2018 г</t>
  </si>
  <si>
    <t>2019 г</t>
  </si>
  <si>
    <t>2020 г</t>
  </si>
  <si>
    <t>2021 г</t>
  </si>
  <si>
    <t>2022 г</t>
  </si>
  <si>
    <t>4.1</t>
  </si>
  <si>
    <t>1. Товары</t>
  </si>
  <si>
    <t>1 Т</t>
  </si>
  <si>
    <t>АО "КТЖ-Грузовые перевозки"</t>
  </si>
  <si>
    <t>30.20.12.00.00.00.01.05.1</t>
  </si>
  <si>
    <t>Тепловоз</t>
  </si>
  <si>
    <t>магистральные мощностью свыше 2206 кВт (св. 2999 л.с.) с электрической передачей переменного тока, ГОСТ 31187-2011</t>
  </si>
  <si>
    <t>1-1 Т</t>
  </si>
  <si>
    <t>1-2 Т</t>
  </si>
  <si>
    <t>1-3 Т</t>
  </si>
  <si>
    <t>1-4 Т</t>
  </si>
  <si>
    <t>1-5 Т</t>
  </si>
  <si>
    <t>2 Т</t>
  </si>
  <si>
    <t>19.20.29.00.00.11.40.12.2</t>
  </si>
  <si>
    <t xml:space="preserve"> Масло моторное</t>
  </si>
  <si>
    <t>для дизельных двигателей с обозначением по SAE 40</t>
  </si>
  <si>
    <t>2-1 Т</t>
  </si>
  <si>
    <t>2-2 Т</t>
  </si>
  <si>
    <t>2- 3 Т</t>
  </si>
  <si>
    <t>2-4 Т</t>
  </si>
  <si>
    <t>2-5 Т</t>
  </si>
  <si>
    <t>3 Т</t>
  </si>
  <si>
    <t>74-2 Т</t>
  </si>
  <si>
    <t>28.29.22.00.00.00.11.17.1</t>
  </si>
  <si>
    <t xml:space="preserve"> Огнетушитель переносной</t>
  </si>
  <si>
    <t>огнетушитель переносной газовый углекислотный</t>
  </si>
  <si>
    <t>74-3 Т</t>
  </si>
  <si>
    <t>75-2 Т</t>
  </si>
  <si>
    <t>75-3 Т</t>
  </si>
  <si>
    <t>307-1 Т</t>
  </si>
  <si>
    <t>27.20.21.00.00.00.02.20.2</t>
  </si>
  <si>
    <t xml:space="preserve"> Аккумулятор</t>
  </si>
  <si>
    <t>ГОСТ 959-2002 марка 6СТ -75А стартерный, напряжением 12 В, емкостью 75 А*час, с общей крышкой.</t>
  </si>
  <si>
    <t>307-2 Т</t>
  </si>
  <si>
    <t>307-3 Т</t>
  </si>
  <si>
    <t xml:space="preserve">Аккумулятор </t>
  </si>
  <si>
    <t>ГОСТ 959-2002 марка 6СТ -75А стартерный,  напряжением 12 В, емкостью 75 А*час,  с общей крышкой.</t>
  </si>
  <si>
    <t>609-1 Т</t>
  </si>
  <si>
    <t>30.20.40.00.00.08.07.55.1</t>
  </si>
  <si>
    <t>Писец</t>
  </si>
  <si>
    <t>для подвижного состава</t>
  </si>
  <si>
    <t>609-2 Т</t>
  </si>
  <si>
    <t>609-3 Т</t>
  </si>
  <si>
    <t>610-2 Т</t>
  </si>
  <si>
    <t>610-3 Т</t>
  </si>
  <si>
    <t>613-1 Т</t>
  </si>
  <si>
    <t>30.20.40.00.00.08.03.17.1</t>
  </si>
  <si>
    <t xml:space="preserve"> Катушка для скоростемерных лент</t>
  </si>
  <si>
    <t xml:space="preserve"> для подвижного состава</t>
  </si>
  <si>
    <t>613-2 Т</t>
  </si>
  <si>
    <t>1413-2 Т</t>
  </si>
  <si>
    <t>19.20.29.00.00.20.18.29.1</t>
  </si>
  <si>
    <t xml:space="preserve"> Смазка</t>
  </si>
  <si>
    <t xml:space="preserve"> СГС-О, смазка графитовая</t>
  </si>
  <si>
    <t>1413-3 Т</t>
  </si>
  <si>
    <t>1414-2 Т</t>
  </si>
  <si>
    <t>19.20.29.00.00.20.18.25.1</t>
  </si>
  <si>
    <t xml:space="preserve"> ПУМА-МЛ, смазка на основе нефтяных масел с присадками, работоспособность в интервале температур от минус 40 до плюс 110°С.</t>
  </si>
  <si>
    <t>1414-3 Т</t>
  </si>
  <si>
    <t>1414-4 Т</t>
  </si>
  <si>
    <t>1415-2 Т</t>
  </si>
  <si>
    <t>19.20.29.00.00.20.11.20.1</t>
  </si>
  <si>
    <t xml:space="preserve"> Солидол</t>
  </si>
  <si>
    <t xml:space="preserve"> смазка общего назначения марка Ж,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1033-79</t>
  </si>
  <si>
    <t>1415-3 Т</t>
  </si>
  <si>
    <t>2221 Т</t>
  </si>
  <si>
    <t>27.20.21.00.00.00.02.70.2</t>
  </si>
  <si>
    <t>Аккумулятор</t>
  </si>
  <si>
    <t>Свинцово-кислотные аккумуляторы ТН применяются для работы в стартерном режиме для запуска дизеля тепловоза, а так же для питания цепей управления, освещения и вспомогательной нагрузки при неработающем дизеле.</t>
  </si>
  <si>
    <t>2221-1 Т</t>
  </si>
  <si>
    <t>2221-2 Т</t>
  </si>
  <si>
    <t>2222 Т</t>
  </si>
  <si>
    <t>2222-1 Т</t>
  </si>
  <si>
    <t>2222-2 Т</t>
  </si>
  <si>
    <t>2223 Т</t>
  </si>
  <si>
    <t>2223-1 Т</t>
  </si>
  <si>
    <t>2223-2 Т</t>
  </si>
  <si>
    <t>2224 Т</t>
  </si>
  <si>
    <t>2224-1 Т</t>
  </si>
  <si>
    <t>2224-2 Т</t>
  </si>
  <si>
    <t>2225 Т</t>
  </si>
  <si>
    <t>2225-1 Т</t>
  </si>
  <si>
    <t>2225-2 Т</t>
  </si>
  <si>
    <t>2226 Т</t>
  </si>
  <si>
    <t>2226-1 Т</t>
  </si>
  <si>
    <t>2226-2 Т</t>
  </si>
  <si>
    <t>2238-1 Т</t>
  </si>
  <si>
    <t>30.20.40.00.00.08.08.08.1</t>
  </si>
  <si>
    <t>Обойма катушки</t>
  </si>
  <si>
    <t>к скоростемеру локомотива</t>
  </si>
  <si>
    <t>2238-2 Т</t>
  </si>
  <si>
    <t>2240-4 Т</t>
  </si>
  <si>
    <t>22.19.72.00.00.10.10.10.1</t>
  </si>
  <si>
    <t xml:space="preserve"> Коврик диэлектрический</t>
  </si>
  <si>
    <t xml:space="preserve"> Ковер диэлектрический резиновый первой группы длиной от 500мм до 1000мм, шириной от 500мм до 1200мм. ГОСТ 4997-75</t>
  </si>
  <si>
    <t>2240-5 Т</t>
  </si>
  <si>
    <t>2241-4 Т</t>
  </si>
  <si>
    <t>25.72.13.00.00.30.20.10.1</t>
  </si>
  <si>
    <t xml:space="preserve"> Контрольная пломба</t>
  </si>
  <si>
    <t>Пломбы одноразовые</t>
  </si>
  <si>
    <t>3756 Т</t>
  </si>
  <si>
    <t>30.20.11.00.00.00.01.02.1</t>
  </si>
  <si>
    <t>Электровоз</t>
  </si>
  <si>
    <t>магистральные переменного тока грузовые восьмиосные с опорно-осевым подвешиванием тягового электродвигателя</t>
  </si>
  <si>
    <t>3756-1 Т</t>
  </si>
  <si>
    <t>3756-2 Т</t>
  </si>
  <si>
    <t>3757 Т</t>
  </si>
  <si>
    <t>30.20.11.00.00.00.02.05.1</t>
  </si>
  <si>
    <t>магистральный, переменно-постоянного тока, четырехосный с опорно-рамным подвешиванием тягового электродвигателя</t>
  </si>
  <si>
    <t>3757-1 Т</t>
  </si>
  <si>
    <t>3786 Т</t>
  </si>
  <si>
    <t>3791 Т</t>
  </si>
  <si>
    <t>27.90.70.00.00.20.20.10.1</t>
  </si>
  <si>
    <t>Устройство безопасности движения</t>
  </si>
  <si>
    <t>Комплексное локомотивное устройство безопасности движения на участках железных дорог</t>
  </si>
  <si>
    <t>3792 Т</t>
  </si>
  <si>
    <t>3793 Т</t>
  </si>
  <si>
    <t>26.30.11.00.11.11.11.01.1</t>
  </si>
  <si>
    <t xml:space="preserve"> Радиостанция</t>
  </si>
  <si>
    <t xml:space="preserve"> для обеспечения связи</t>
  </si>
  <si>
    <t>4 Т</t>
  </si>
  <si>
    <t>28.21.13.00.00.00.15.01.2</t>
  </si>
  <si>
    <t>Подогреватель</t>
  </si>
  <si>
    <t>предпусковой, для разогрева двигателей</t>
  </si>
  <si>
    <t>5 Т</t>
  </si>
  <si>
    <t>19.20.29.00.00.11.40.33.2</t>
  </si>
  <si>
    <t>Масло моторное</t>
  </si>
  <si>
    <t xml:space="preserve">для дизельных двигателей М-14Г2ЦС (классификация SAE 40, API СС), циркуляционное, судовое, плотность при 20° С 910 кг/м3, вязкость кинематическая 13,5-15,0мм2/с (сСт) при 100 °С </t>
  </si>
  <si>
    <t>5-1 Т</t>
  </si>
  <si>
    <t>5-2 Т</t>
  </si>
  <si>
    <t>6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</si>
  <si>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</si>
  <si>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</si>
  <si>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6-1 Т</t>
  </si>
  <si>
    <t>6-2 Т</t>
  </si>
  <si>
    <t>7 Т</t>
  </si>
  <si>
    <t>7-1 Т</t>
  </si>
  <si>
    <t>8 Т</t>
  </si>
  <si>
    <t>8-1 Т</t>
  </si>
  <si>
    <t>9 Т</t>
  </si>
  <si>
    <t>14.12.11.00.00.10.10.13.1</t>
  </si>
  <si>
    <t>Комплект мужской для защиты от пониженных температур</t>
  </si>
  <si>
    <t>для защиты от пониженных температур. ГОСТ 29335-92. Состоит из куртки и брюк. Тип А. Из хлопчатобумажной ткани с химическими волокнами.</t>
  </si>
  <si>
    <t>9-1 Т</t>
  </si>
  <si>
    <t>10 Т</t>
  </si>
  <si>
    <t>14.12.11.00.00.70.10.20.1</t>
  </si>
  <si>
    <t>Костюм мужской</t>
  </si>
  <si>
    <t>Для защиты от производственных загрязнений. Комплект мужской из хлопчатобумажной ткани  с химическими волокнами. Летний.  Состоит из куртки и брюк или куртки и полукомбинезона. ГОСТ 27575-87</t>
  </si>
  <si>
    <t>10-1 Т</t>
  </si>
  <si>
    <t>11 Т</t>
  </si>
  <si>
    <t>14.12.30.00.00.11.05.14.1</t>
  </si>
  <si>
    <t>Костюм (куртка и брюки) установленного цвета</t>
  </si>
  <si>
    <t xml:space="preserve">Куртка прямого силуэта с центральной бортовой  застежкой «молния». Брюки прямого силуэта, на притачном  поясе с 6-ю петлями для брючного ремня </t>
  </si>
  <si>
    <t>11-1 Т</t>
  </si>
  <si>
    <t>12 Т</t>
  </si>
  <si>
    <t>14.14.11.00.00.10.11.10.1</t>
  </si>
  <si>
    <t>Сорочка мужская</t>
  </si>
  <si>
    <t>трикотажная, хлопчатобумажная</t>
  </si>
  <si>
    <t>12-1 Т</t>
  </si>
  <si>
    <t>13 Т</t>
  </si>
  <si>
    <t>13-1 Т</t>
  </si>
  <si>
    <t>14 Т</t>
  </si>
  <si>
    <t>15.20.31.00.00.00.10.28.1</t>
  </si>
  <si>
    <t>Сапоги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</si>
  <si>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нефтепродуктам, утепленные</t>
  </si>
  <si>
    <t>14-1 Т</t>
  </si>
  <si>
    <t>14-2 Т</t>
  </si>
  <si>
    <t>15 Т</t>
  </si>
  <si>
    <t>15.20.13.00.00.00.10.05.1</t>
  </si>
  <si>
    <t xml:space="preserve">Ботинки </t>
  </si>
  <si>
    <t xml:space="preserve"> комбинированные, из юфтевой кожи и кирзы, на подошве из резины</t>
  </si>
  <si>
    <t>15-1 Т</t>
  </si>
  <si>
    <t>15-2 Т</t>
  </si>
  <si>
    <t>16 Т</t>
  </si>
  <si>
    <t>58.14.11.00.00.00.20.10.1</t>
  </si>
  <si>
    <t>Журналы и издания периодические по общим интересам печатные республиканские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</si>
  <si>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</t>
  </si>
  <si>
    <t>16-1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</si>
  <si>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</si>
  <si>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</si>
  <si>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</si>
  <si>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</si>
  <si>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</si>
  <si>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</si>
  <si>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</si>
  <si>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</si>
  <si>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</si>
  <si>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</si>
  <si>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</si>
  <si>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</si>
  <si>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</si>
  <si>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</si>
  <si>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</si>
  <si>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</si>
  <si>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</si>
  <si>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</si>
  <si>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</si>
  <si>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</si>
  <si>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</si>
  <si>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</si>
  <si>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</si>
  <si>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</si>
  <si>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</si>
  <si>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</si>
  <si>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</si>
  <si>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</si>
  <si>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</si>
  <si>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</si>
  <si>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</si>
  <si>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</si>
  <si>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</si>
  <si>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</si>
  <si>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</si>
  <si>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</si>
  <si>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</si>
  <si>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</si>
  <si>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</si>
  <si>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</si>
  <si>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</si>
  <si>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</si>
  <si>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</si>
  <si>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</si>
  <si>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</si>
  <si>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</si>
  <si>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</si>
  <si>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</si>
  <si>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</si>
  <si>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</si>
  <si>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</si>
  <si>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</si>
  <si>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</si>
  <si>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</si>
  <si>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</si>
  <si>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</si>
  <si>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</si>
  <si>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76 Т</t>
  </si>
  <si>
    <t>77 Т</t>
  </si>
  <si>
    <t>78 Т</t>
  </si>
  <si>
    <t>79 Т</t>
  </si>
  <si>
    <t>80 Т</t>
  </si>
  <si>
    <t>81 Т</t>
  </si>
  <si>
    <t>32.99.87.00.00.00.00.10.1</t>
  </si>
  <si>
    <t>Новогодние подарки</t>
  </si>
  <si>
    <t>в ассортименте</t>
  </si>
  <si>
    <t>81-1 Т</t>
  </si>
  <si>
    <t>81-2 Т</t>
  </si>
  <si>
    <t>82 Т</t>
  </si>
  <si>
    <t>82-1 Т</t>
  </si>
  <si>
    <t>82-2 Т</t>
  </si>
  <si>
    <t>83 Т</t>
  </si>
  <si>
    <t>83-1 Т</t>
  </si>
  <si>
    <t>83-2 Т</t>
  </si>
  <si>
    <t>84 Т</t>
  </si>
  <si>
    <t>84-1 Т</t>
  </si>
  <si>
    <t>84-2 Т</t>
  </si>
  <si>
    <t>85 Т</t>
  </si>
  <si>
    <t>85-1 Т</t>
  </si>
  <si>
    <t>85-2 Т</t>
  </si>
  <si>
    <t>86 Т</t>
  </si>
  <si>
    <t>86-1 Т</t>
  </si>
  <si>
    <t>86-2 Т</t>
  </si>
  <si>
    <t>87 Т</t>
  </si>
  <si>
    <t>87-1 Т</t>
  </si>
  <si>
    <t>87-2 Т</t>
  </si>
  <si>
    <t>88 Т</t>
  </si>
  <si>
    <t>88-1 Т</t>
  </si>
  <si>
    <t>88-2 Т</t>
  </si>
  <si>
    <t>89 Т</t>
  </si>
  <si>
    <t>89-1 Т</t>
  </si>
  <si>
    <t>89-2 Т</t>
  </si>
  <si>
    <t>90 Т</t>
  </si>
  <si>
    <t>90-1 Т</t>
  </si>
  <si>
    <t>90-2 Т</t>
  </si>
  <si>
    <t>91 Т</t>
  </si>
  <si>
    <t>91-1 Т</t>
  </si>
  <si>
    <t>91-2 Т</t>
  </si>
  <si>
    <t>92 Т</t>
  </si>
  <si>
    <t>92-1 Т</t>
  </si>
  <si>
    <t>92-2 Т</t>
  </si>
  <si>
    <t>93 Т</t>
  </si>
  <si>
    <t>93-1 Т</t>
  </si>
  <si>
    <t>93-2 Т</t>
  </si>
  <si>
    <t>94 Т</t>
  </si>
  <si>
    <t>94-1 Т</t>
  </si>
  <si>
    <t>94-2 Т</t>
  </si>
  <si>
    <t>95 Т</t>
  </si>
  <si>
    <t>95-1 Т</t>
  </si>
  <si>
    <t>95-2 Т</t>
  </si>
  <si>
    <t>96 Т</t>
  </si>
  <si>
    <t>96-1 Т</t>
  </si>
  <si>
    <t>96-2 Т</t>
  </si>
  <si>
    <t>97 Т</t>
  </si>
  <si>
    <t>97-1 Т</t>
  </si>
  <si>
    <t>97-2 Т</t>
  </si>
  <si>
    <t>98 Т</t>
  </si>
  <si>
    <t>98-1 Т</t>
  </si>
  <si>
    <t>98-2 Т</t>
  </si>
  <si>
    <t>99 Т</t>
  </si>
  <si>
    <t>99-1 Т</t>
  </si>
  <si>
    <t>99-2 Т</t>
  </si>
  <si>
    <t>100 Т</t>
  </si>
  <si>
    <t>100-1 Т</t>
  </si>
  <si>
    <t>100-2 Т</t>
  </si>
  <si>
    <t>101 Т</t>
  </si>
  <si>
    <t>101-1 Т</t>
  </si>
  <si>
    <t>101-2 Т</t>
  </si>
  <si>
    <t>102 Т</t>
  </si>
  <si>
    <t>102-1 Т</t>
  </si>
  <si>
    <t>102-2 Т</t>
  </si>
  <si>
    <t>103 Т</t>
  </si>
  <si>
    <t>103-1 Т</t>
  </si>
  <si>
    <t>103-2 Т</t>
  </si>
  <si>
    <t>104 Т</t>
  </si>
  <si>
    <t>104-1 Т</t>
  </si>
  <si>
    <t>104-2 Т</t>
  </si>
  <si>
    <t>105 Т</t>
  </si>
  <si>
    <t>105-1 Т</t>
  </si>
  <si>
    <t>105-2 Т</t>
  </si>
  <si>
    <t>106 Т</t>
  </si>
  <si>
    <t>106-1 Т</t>
  </si>
  <si>
    <t>106-2 Т</t>
  </si>
  <si>
    <t>107 Т</t>
  </si>
  <si>
    <t>107-1 Т</t>
  </si>
  <si>
    <t>107-2 Т</t>
  </si>
  <si>
    <t>108 Т</t>
  </si>
  <si>
    <t>108-1 Т</t>
  </si>
  <si>
    <t>108-2 Т</t>
  </si>
  <si>
    <t>109 Т</t>
  </si>
  <si>
    <t>109-1 Т</t>
  </si>
  <si>
    <t>109-2 Т</t>
  </si>
  <si>
    <t>110 Т</t>
  </si>
  <si>
    <t>20.41.44.00.00.00.00.45.2</t>
  </si>
  <si>
    <t>Паста для очистки рук</t>
  </si>
  <si>
    <t>Паста для мягкой и эффективной очистки кожи от сильных загрязнений</t>
  </si>
  <si>
    <t>110-1 Т</t>
  </si>
  <si>
    <t>110-2 Т</t>
  </si>
  <si>
    <t>110-3 Т</t>
  </si>
  <si>
    <t>20.41.44.000.005.00.0166.000000000001</t>
  </si>
  <si>
    <t>Паста</t>
  </si>
  <si>
    <t xml:space="preserve">для очистки рук, гельобразная, ГОСТ 31696-2012
</t>
  </si>
  <si>
    <t>111 Т</t>
  </si>
  <si>
    <t>111-1 Т</t>
  </si>
  <si>
    <t>111-2 Т</t>
  </si>
  <si>
    <t>111-3 Т</t>
  </si>
  <si>
    <t>112 Т</t>
  </si>
  <si>
    <t>112-1 Т</t>
  </si>
  <si>
    <t>112-2 Т</t>
  </si>
  <si>
    <t>112-3 Т</t>
  </si>
  <si>
    <t>113 Т</t>
  </si>
  <si>
    <t>113-1 Т</t>
  </si>
  <si>
    <t>113-2 Т</t>
  </si>
  <si>
    <t>113-3 Т</t>
  </si>
  <si>
    <t>114 Т</t>
  </si>
  <si>
    <t>114-1 Т</t>
  </si>
  <si>
    <t>114-2 Т</t>
  </si>
  <si>
    <t>114-3 Т</t>
  </si>
  <si>
    <t>115 Т</t>
  </si>
  <si>
    <t>115-1 Т</t>
  </si>
  <si>
    <t>115-2 Т</t>
  </si>
  <si>
    <t>115-3 Т</t>
  </si>
  <si>
    <t>116 Т</t>
  </si>
  <si>
    <t>116-1 Т</t>
  </si>
  <si>
    <t>116-2 Т</t>
  </si>
  <si>
    <t>116-3 Т</t>
  </si>
  <si>
    <t>117 Т</t>
  </si>
  <si>
    <t>117-1 Т</t>
  </si>
  <si>
    <t>117-2 Т</t>
  </si>
  <si>
    <t>117-3 Т</t>
  </si>
  <si>
    <t>118 Т</t>
  </si>
  <si>
    <t>118-1 Т</t>
  </si>
  <si>
    <t>118-2 Т</t>
  </si>
  <si>
    <t>118-3 Т</t>
  </si>
  <si>
    <t>119 Т</t>
  </si>
  <si>
    <t>119-1 Т</t>
  </si>
  <si>
    <t>119-2 Т</t>
  </si>
  <si>
    <t>119-3 Т</t>
  </si>
  <si>
    <t>120 Т</t>
  </si>
  <si>
    <t>120-1 Т</t>
  </si>
  <si>
    <t>120-2 Т</t>
  </si>
  <si>
    <t>120-3 Т</t>
  </si>
  <si>
    <t>121 Т</t>
  </si>
  <si>
    <t>121-1 Т</t>
  </si>
  <si>
    <t>121-2 Т</t>
  </si>
  <si>
    <t>121-3 Т</t>
  </si>
  <si>
    <t>122 Т</t>
  </si>
  <si>
    <t>122-1 Т</t>
  </si>
  <si>
    <t>122-2 Т</t>
  </si>
  <si>
    <t>122-3 Т</t>
  </si>
  <si>
    <t>123 Т</t>
  </si>
  <si>
    <t>123-1 Т</t>
  </si>
  <si>
    <t>123-2 Т</t>
  </si>
  <si>
    <t>123-3 Т</t>
  </si>
  <si>
    <t>124 Т</t>
  </si>
  <si>
    <t>124-1 Т</t>
  </si>
  <si>
    <t>124-2 Т</t>
  </si>
  <si>
    <t>124-3 Т</t>
  </si>
  <si>
    <t>125 Т</t>
  </si>
  <si>
    <t>125-1 Т</t>
  </si>
  <si>
    <t>125-2 Т</t>
  </si>
  <si>
    <t>125-3 Т</t>
  </si>
  <si>
    <t>126 Т</t>
  </si>
  <si>
    <t>126-1 Т</t>
  </si>
  <si>
    <t>126-2 Т</t>
  </si>
  <si>
    <t>126-3 Т</t>
  </si>
  <si>
    <t>127 Т</t>
  </si>
  <si>
    <t>127-1 Т</t>
  </si>
  <si>
    <t>127-2 Т</t>
  </si>
  <si>
    <t>127-3 Т</t>
  </si>
  <si>
    <t>128 Т</t>
  </si>
  <si>
    <t>128-1 Т</t>
  </si>
  <si>
    <t>128-2 Т</t>
  </si>
  <si>
    <t>128-3 Т</t>
  </si>
  <si>
    <t>129 Т</t>
  </si>
  <si>
    <t>129-1 Т</t>
  </si>
  <si>
    <t>129-2 Т</t>
  </si>
  <si>
    <t>129-3 Т</t>
  </si>
  <si>
    <t>130 Т</t>
  </si>
  <si>
    <t>130-1 Т</t>
  </si>
  <si>
    <t>130-2 Т</t>
  </si>
  <si>
    <t>130-3 Т</t>
  </si>
  <si>
    <t>131 Т</t>
  </si>
  <si>
    <t>131-1 Т</t>
  </si>
  <si>
    <t>131-2 Т</t>
  </si>
  <si>
    <t>131-3 Т</t>
  </si>
  <si>
    <t>132 Т</t>
  </si>
  <si>
    <t>132-1 Т</t>
  </si>
  <si>
    <t>132-2 Т</t>
  </si>
  <si>
    <t>132-3 Т</t>
  </si>
  <si>
    <t>133 Т</t>
  </si>
  <si>
    <t>133-1 Т</t>
  </si>
  <si>
    <t>133-2 Т</t>
  </si>
  <si>
    <t>133-3 Т</t>
  </si>
  <si>
    <t>134 Т</t>
  </si>
  <si>
    <t>134-1 Т</t>
  </si>
  <si>
    <t>134-2 Т</t>
  </si>
  <si>
    <t>134-3 Т</t>
  </si>
  <si>
    <t>135 Т</t>
  </si>
  <si>
    <t>135-1 Т</t>
  </si>
  <si>
    <t>135-2 Т</t>
  </si>
  <si>
    <t>135-3 Т</t>
  </si>
  <si>
    <t>136 Т</t>
  </si>
  <si>
    <t>136-1 Т</t>
  </si>
  <si>
    <t>136-2 Т</t>
  </si>
  <si>
    <t>136-3 Т</t>
  </si>
  <si>
    <t>137 Т</t>
  </si>
  <si>
    <t>137-1 Т</t>
  </si>
  <si>
    <t>137-2 Т</t>
  </si>
  <si>
    <t>137-3 Т</t>
  </si>
  <si>
    <t>138 Т</t>
  </si>
  <si>
    <t>138-1 Т</t>
  </si>
  <si>
    <t>138-2 Т</t>
  </si>
  <si>
    <t>138-3 Т</t>
  </si>
  <si>
    <t>139 Т</t>
  </si>
  <si>
    <t>139-1 Т</t>
  </si>
  <si>
    <t>140 Т</t>
  </si>
  <si>
    <t>20.30.21.00.21.06.13.12.1</t>
  </si>
  <si>
    <t>Эмаль</t>
  </si>
  <si>
    <t>ПФ-115 первый сорт синий, массовая доля нелетучих веществ, %, не менее 57-63, ГОСТ 6465-76</t>
  </si>
  <si>
    <t>140-1 Т</t>
  </si>
  <si>
    <t>140-2 Т</t>
  </si>
  <si>
    <t>141 Т</t>
  </si>
  <si>
    <t>20.30.21.00.21.06.13.09.1</t>
  </si>
  <si>
    <t xml:space="preserve">Эмаль </t>
  </si>
  <si>
    <t>ПФ-115 первый сорт зеленый, массовая доля нелетучих веществ, %, не менее 64-70, ГОСТ 6465-76</t>
  </si>
  <si>
    <t>141-1 Т</t>
  </si>
  <si>
    <t>141-2 Т</t>
  </si>
  <si>
    <t>142 Т</t>
  </si>
  <si>
    <t>20.30.21.00.21.06.13.13.1</t>
  </si>
  <si>
    <t>ПФ-115 первый сорт голубой 451, массовая доля нелетучих веществ, %, не менее 60-66, ГОСТ 6465-76</t>
  </si>
  <si>
    <t>142-1 Т</t>
  </si>
  <si>
    <t>142-2 Т</t>
  </si>
  <si>
    <t>143 Т</t>
  </si>
  <si>
    <t>20.30.21.00.21.06.13.23.1</t>
  </si>
  <si>
    <t>ПФ-115 первый сорт белый, массовая доля нелетучих веществ, %, не менее 62-68, ГОСТ 6465-76</t>
  </si>
  <si>
    <t>143-1 Т</t>
  </si>
  <si>
    <t>143-2 Т</t>
  </si>
  <si>
    <t>144 Т</t>
  </si>
  <si>
    <t>20.30.21.00.21.06.13.15.1</t>
  </si>
  <si>
    <t>ПФ-115 первый сорт серый, массовая доля нелетучих веществ, %, не менее 60-66, ГОСТ 6465-76</t>
  </si>
  <si>
    <t>144-1 Т</t>
  </si>
  <si>
    <t>144-2 Т</t>
  </si>
  <si>
    <t>145 Т</t>
  </si>
  <si>
    <t>20.30.21.00.21.06.13.24.1</t>
  </si>
  <si>
    <t>ПФ-115 первый сорт черный, массовая доля нелетучих веществ, %, не менее 49-55, ГОСТ 6465-76</t>
  </si>
  <si>
    <t>145-1 Т</t>
  </si>
  <si>
    <t>145-2 Т</t>
  </si>
  <si>
    <t>146 Т</t>
  </si>
  <si>
    <t>20.30.21.00.21.06.13.01.1</t>
  </si>
  <si>
    <t>ПФ-115 первый сорт красный, массовая доля нелетучих веществ, %, не менее 52-58, ГОСТ 6465-76</t>
  </si>
  <si>
    <t>146-1 Т</t>
  </si>
  <si>
    <t>146-2 Т</t>
  </si>
  <si>
    <t>147 Т</t>
  </si>
  <si>
    <t>20.30.21.00.21.06.13.07.1</t>
  </si>
  <si>
    <t>ПФ-115 первый сорт желтый, массовая доля нелетучих веществ, %, не менее 64-70, ГОСТ 6465-76</t>
  </si>
  <si>
    <t>147-1 Т</t>
  </si>
  <si>
    <t>147-2 Т</t>
  </si>
  <si>
    <t>148 Т</t>
  </si>
  <si>
    <t>20.59.59.00.17.10.10.11.2</t>
  </si>
  <si>
    <t>Растворитель</t>
  </si>
  <si>
    <t xml:space="preserve">Смесь летучих органических жидкостей, марка 646, ГОСТ 18188-72 </t>
  </si>
  <si>
    <t>148-1 Т</t>
  </si>
  <si>
    <t>148-2 Т</t>
  </si>
  <si>
    <t>149 Т</t>
  </si>
  <si>
    <t>14.12.30.00.00.10.10.17.1</t>
  </si>
  <si>
    <t>Шапка-ушанка</t>
  </si>
  <si>
    <t>зимняя, ГОСТ 10325-79</t>
  </si>
  <si>
    <t>149-1 Т</t>
  </si>
  <si>
    <t>149-2 Т</t>
  </si>
  <si>
    <t>150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</si>
  <si>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</si>
  <si>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</si>
  <si>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</si>
  <si>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150-1 Т</t>
  </si>
  <si>
    <t>150-2 Т</t>
  </si>
  <si>
    <t>150-3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</si>
  <si>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</si>
  <si>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</si>
  <si>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</si>
  <si>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151 Т</t>
  </si>
  <si>
    <t>15.20.14.00.00.00.13.13.1</t>
  </si>
  <si>
    <t>Валенки мужские</t>
  </si>
  <si>
    <t>Из грубой  овечьей натуральной шерсти, с резиновой подошвой, ГОСТ 18724-88</t>
  </si>
  <si>
    <t>151-1 Т</t>
  </si>
  <si>
    <t>151-2 Т</t>
  </si>
  <si>
    <t>152 Т</t>
  </si>
  <si>
    <t>32.50.13.00.00.10.18.95.2</t>
  </si>
  <si>
    <t>Аптечка медицинская</t>
  </si>
  <si>
    <t>Универсальная</t>
  </si>
  <si>
    <t>152-1 Т</t>
  </si>
  <si>
    <t>153 Т</t>
  </si>
  <si>
    <t>17.23.13.50.00.00.00.18.1</t>
  </si>
  <si>
    <t>Бланки</t>
  </si>
  <si>
    <t>Маршрутный лист  фТУ-3 ВЦЕ</t>
  </si>
  <si>
    <t>153-1 Т</t>
  </si>
  <si>
    <t>153-2 Т</t>
  </si>
  <si>
    <t>154 Т</t>
  </si>
  <si>
    <t>17.23.13.50.00.00.00.17.1</t>
  </si>
  <si>
    <t>Бланки маршрутных листов</t>
  </si>
  <si>
    <t>154-1 Т</t>
  </si>
  <si>
    <t>154-2 Т</t>
  </si>
  <si>
    <t>155 Т</t>
  </si>
  <si>
    <t>17.23.13.55.00.00.00.35.1</t>
  </si>
  <si>
    <t>Бланк прочий</t>
  </si>
  <si>
    <t>Формуляр локомотивных бригад ТУ-57</t>
  </si>
  <si>
    <t>155-1 Т</t>
  </si>
  <si>
    <t>155-2 Т</t>
  </si>
  <si>
    <t>156 Т</t>
  </si>
  <si>
    <t>17.23.12.60.00.00.00.10.1</t>
  </si>
  <si>
    <t>Служебные удостоверения</t>
  </si>
  <si>
    <t>Служебные удостоверения работников</t>
  </si>
  <si>
    <t>156-1 Т</t>
  </si>
  <si>
    <t>156-2 Т</t>
  </si>
  <si>
    <t>157 Т</t>
  </si>
  <si>
    <t>20.41.31.00.00.10.20.10.1</t>
  </si>
  <si>
    <t>Мыло хозяйственное</t>
  </si>
  <si>
    <t>Твердое, 1 группы, 72%, ГОСТ 30266-95</t>
  </si>
  <si>
    <t>157-1 Т</t>
  </si>
  <si>
    <t>157-2 Т</t>
  </si>
  <si>
    <t>158 Т</t>
  </si>
  <si>
    <t>20.41.31.00.00.10.10.10.1</t>
  </si>
  <si>
    <t>Мыло туалетное</t>
  </si>
  <si>
    <t>твердое, марки "Нейтральное" (Н), ГОСТ 28546-2002</t>
  </si>
  <si>
    <t>158-1 Т</t>
  </si>
  <si>
    <t>158-2 Т</t>
  </si>
  <si>
    <t>159 Т</t>
  </si>
  <si>
    <t>20.41.31.00.00.10.40.10.2</t>
  </si>
  <si>
    <t>Порошок стиральный</t>
  </si>
  <si>
    <t>Предназначен для стирки изделий из различных тканей, ГОСТ 25644-96</t>
  </si>
  <si>
    <t>159-1 Т</t>
  </si>
  <si>
    <t>159-2 Т</t>
  </si>
  <si>
    <t>160 Т</t>
  </si>
  <si>
    <t>13.92.29.00.00.00.40.10.1</t>
  </si>
  <si>
    <t>Ветошь</t>
  </si>
  <si>
    <t xml:space="preserve">Ветошь обтирочная, хлопчатобумажная, тканая. Обработанные отходы потребления текстильных материалов, выработанных их хлопчатобумажных или лубяных волокон </t>
  </si>
  <si>
    <t>160-1 Т</t>
  </si>
  <si>
    <t>160-2 Т</t>
  </si>
  <si>
    <t>160-3 Т</t>
  </si>
  <si>
    <t>160-4 Т</t>
  </si>
  <si>
    <t>13.92.29.990.008.00.0166.000000000000</t>
  </si>
  <si>
    <t>хлопчатобумажная, тканая</t>
  </si>
  <si>
    <t>161 Т</t>
  </si>
  <si>
    <t>17.29.19.30.00.00.00.31.1</t>
  </si>
  <si>
    <t xml:space="preserve">Лента скоростемерная 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</si>
  <si>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мм, ТУ-5457-003-22261422-2004</t>
  </si>
  <si>
    <t>161-1 Т</t>
  </si>
  <si>
    <t>161-2 Т</t>
  </si>
  <si>
    <t>161-3 Т</t>
  </si>
  <si>
    <t>161-4 Т</t>
  </si>
  <si>
    <t>17.29.19.900.002.00.0736.000000000000</t>
  </si>
  <si>
    <t>Лента</t>
  </si>
  <si>
    <t>скоростемерная, СЛ-2, диаграммная лента АЛГ 8-842-001, для записи латунным писцом скоростемера, ширина 79,5 мм</t>
  </si>
  <si>
    <t>162 Т</t>
  </si>
  <si>
    <t>17.12.13.40.10.00.00.10.1</t>
  </si>
  <si>
    <t xml:space="preserve">Бумага  </t>
  </si>
  <si>
    <t>Формат А4, плотность 80г/м2, 21х29,5 см</t>
  </si>
  <si>
    <t>162-1 Т</t>
  </si>
  <si>
    <t>162-2 Т</t>
  </si>
  <si>
    <t>162-3 Т</t>
  </si>
  <si>
    <t>17.23.14.500.000.00.5111.000000000066</t>
  </si>
  <si>
    <t>Бумага</t>
  </si>
  <si>
    <t>для офисного оборудования, формат А4, плотность 80 г/м2, ГОСТ 6656-76</t>
  </si>
  <si>
    <t>162-4 Т</t>
  </si>
  <si>
    <t>163-1 Т</t>
  </si>
  <si>
    <t>164 Т</t>
  </si>
  <si>
    <t>164-1 Т</t>
  </si>
  <si>
    <t>165 Т</t>
  </si>
  <si>
    <t>165-1 Т</t>
  </si>
  <si>
    <t>166 Т</t>
  </si>
  <si>
    <t>166-1 Т</t>
  </si>
  <si>
    <t>167 Т</t>
  </si>
  <si>
    <t>167-1 Т</t>
  </si>
  <si>
    <t>168 Т</t>
  </si>
  <si>
    <t>168-1 Т</t>
  </si>
  <si>
    <t>169 Т</t>
  </si>
  <si>
    <t>169-1 Т</t>
  </si>
  <si>
    <t>170 Т</t>
  </si>
  <si>
    <t>170-1 Т</t>
  </si>
  <si>
    <t>171 Т</t>
  </si>
  <si>
    <t>171-1 Т</t>
  </si>
  <si>
    <t>172 Т</t>
  </si>
  <si>
    <t>172-1 Т</t>
  </si>
  <si>
    <t>173 Т</t>
  </si>
  <si>
    <t>173-1 Т</t>
  </si>
  <si>
    <t>174 Т</t>
  </si>
  <si>
    <t>174-1 Т</t>
  </si>
  <si>
    <t>175 Т</t>
  </si>
  <si>
    <t>175-1 Т</t>
  </si>
  <si>
    <t>176 Т</t>
  </si>
  <si>
    <t>176-1 Т</t>
  </si>
  <si>
    <t>177 Т</t>
  </si>
  <si>
    <t>177-1 Т</t>
  </si>
  <si>
    <t>178 Т</t>
  </si>
  <si>
    <t>178-1 Т</t>
  </si>
  <si>
    <t>179 Т</t>
  </si>
  <si>
    <t>179-1 Т</t>
  </si>
  <si>
    <t>180 Т</t>
  </si>
  <si>
    <t>180-1 Т</t>
  </si>
  <si>
    <t>181 Т</t>
  </si>
  <si>
    <t>181-1 Т</t>
  </si>
  <si>
    <t>182 Т</t>
  </si>
  <si>
    <t>182-1 Т</t>
  </si>
  <si>
    <t>183 Т</t>
  </si>
  <si>
    <t>183-1 Т</t>
  </si>
  <si>
    <t>184 Т</t>
  </si>
  <si>
    <t>184-1 Т</t>
  </si>
  <si>
    <t>185 Т</t>
  </si>
  <si>
    <t>185-1 Т</t>
  </si>
  <si>
    <t>186 Т</t>
  </si>
  <si>
    <t>186-1 Т</t>
  </si>
  <si>
    <t>187 Т</t>
  </si>
  <si>
    <t>187-1 Т</t>
  </si>
  <si>
    <t>188 Т</t>
  </si>
  <si>
    <t>188-1 Т</t>
  </si>
  <si>
    <t>189 Т</t>
  </si>
  <si>
    <t>189-1 Т</t>
  </si>
  <si>
    <t>190 Т</t>
  </si>
  <si>
    <t>190-1 Т</t>
  </si>
  <si>
    <t>191 Т</t>
  </si>
  <si>
    <t>191-1 Т</t>
  </si>
  <si>
    <t>192 Т</t>
  </si>
  <si>
    <t>192-1 Т</t>
  </si>
  <si>
    <t>193 Т</t>
  </si>
  <si>
    <t>193-1 Т</t>
  </si>
  <si>
    <t>194 Т</t>
  </si>
  <si>
    <t>194-1 Т</t>
  </si>
  <si>
    <t>195 Т</t>
  </si>
  <si>
    <t>195-1 Т</t>
  </si>
  <si>
    <t>196 Т</t>
  </si>
  <si>
    <t>196-1 Т</t>
  </si>
  <si>
    <t>197 Т</t>
  </si>
  <si>
    <t>197-1 Т</t>
  </si>
  <si>
    <t>198 Т</t>
  </si>
  <si>
    <t>198-1 Т</t>
  </si>
  <si>
    <t>199 Т</t>
  </si>
  <si>
    <t>199-1 Т</t>
  </si>
  <si>
    <t>200 Т</t>
  </si>
  <si>
    <t>200-1 Т</t>
  </si>
  <si>
    <t>201 Т</t>
  </si>
  <si>
    <t>201-1 Т</t>
  </si>
  <si>
    <t>202 Т</t>
  </si>
  <si>
    <t>202-1 Т</t>
  </si>
  <si>
    <t>203 Т</t>
  </si>
  <si>
    <t>203-1 Т</t>
  </si>
  <si>
    <t>204 Т</t>
  </si>
  <si>
    <t>204-1 Т</t>
  </si>
  <si>
    <t>205 Т</t>
  </si>
  <si>
    <t>205-1 Т</t>
  </si>
  <si>
    <t>206 Т</t>
  </si>
  <si>
    <t>206-1 Т</t>
  </si>
  <si>
    <t>207 Т</t>
  </si>
  <si>
    <t>207-1 Т</t>
  </si>
  <si>
    <t>208 Т</t>
  </si>
  <si>
    <t>208-1 Т</t>
  </si>
  <si>
    <t>209 Т</t>
  </si>
  <si>
    <t>209-1 Т</t>
  </si>
  <si>
    <t>210 Т</t>
  </si>
  <si>
    <t>210-1 Т</t>
  </si>
  <si>
    <t>211 Т</t>
  </si>
  <si>
    <t>211-1 Т</t>
  </si>
  <si>
    <t>212 Т</t>
  </si>
  <si>
    <t>212-1 Т</t>
  </si>
  <si>
    <t>213 Т</t>
  </si>
  <si>
    <t>213-1 Т</t>
  </si>
  <si>
    <t>214 Т</t>
  </si>
  <si>
    <t>214-1 Т</t>
  </si>
  <si>
    <t>215 Т</t>
  </si>
  <si>
    <t>215-1 Т</t>
  </si>
  <si>
    <t>216 Т</t>
  </si>
  <si>
    <t>216-1 Т</t>
  </si>
  <si>
    <t>217 Т</t>
  </si>
  <si>
    <t>217-1 Т</t>
  </si>
  <si>
    <t>218 Т</t>
  </si>
  <si>
    <t>218-1 Т</t>
  </si>
  <si>
    <t>219 Т</t>
  </si>
  <si>
    <t>219-1 Т</t>
  </si>
  <si>
    <t>220 Т</t>
  </si>
  <si>
    <t>220-1 Т</t>
  </si>
  <si>
    <t>221 Т</t>
  </si>
  <si>
    <t>221-1 Т</t>
  </si>
  <si>
    <t>222 Т</t>
  </si>
  <si>
    <t>222-1 Т</t>
  </si>
  <si>
    <t>223 Т</t>
  </si>
  <si>
    <t>223-1 Т</t>
  </si>
  <si>
    <t>224 Т</t>
  </si>
  <si>
    <t>224-1 Т</t>
  </si>
  <si>
    <t>225 Т</t>
  </si>
  <si>
    <t>225-1 Т</t>
  </si>
  <si>
    <t>226 Т</t>
  </si>
  <si>
    <t>226-1 Т</t>
  </si>
  <si>
    <t>227 Т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</si>
  <si>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</si>
  <si>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</si>
  <si>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</si>
  <si>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</si>
  <si>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</si>
  <si>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</si>
  <si>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</si>
  <si>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</si>
  <si>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231-1 Т</t>
  </si>
  <si>
    <t>232 Т</t>
  </si>
  <si>
    <t>232-1 Т</t>
  </si>
  <si>
    <t>233 Т</t>
  </si>
  <si>
    <t>233-1 Т</t>
  </si>
  <si>
    <t>234 Т</t>
  </si>
  <si>
    <t>234-1 Т</t>
  </si>
  <si>
    <t>235 Т</t>
  </si>
  <si>
    <t>235-1 Т</t>
  </si>
  <si>
    <t>236 Т</t>
  </si>
  <si>
    <t>236-1 Т</t>
  </si>
  <si>
    <t>237 Т</t>
  </si>
  <si>
    <t>237-1 Т</t>
  </si>
  <si>
    <t>238 Т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</si>
  <si>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</si>
  <si>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</si>
  <si>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</si>
  <si>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</si>
  <si>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</si>
  <si>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</si>
  <si>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</si>
  <si>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</si>
  <si>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242-1 Т</t>
  </si>
  <si>
    <t>243 Т</t>
  </si>
  <si>
    <t>243-1 Т</t>
  </si>
  <si>
    <t>244 Т</t>
  </si>
  <si>
    <t>244-1 Т</t>
  </si>
  <si>
    <t>245 Т</t>
  </si>
  <si>
    <t>245-1 Т</t>
  </si>
  <si>
    <t>246 Т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</si>
  <si>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</si>
  <si>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</si>
  <si>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</si>
  <si>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</si>
  <si>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</si>
  <si>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</si>
  <si>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</si>
  <si>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</si>
  <si>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250-1 Т</t>
  </si>
  <si>
    <t>251 Т</t>
  </si>
  <si>
    <t>251-1 Т</t>
  </si>
  <si>
    <t>252 Т</t>
  </si>
  <si>
    <t>252-1 Т</t>
  </si>
  <si>
    <t>253 Т</t>
  </si>
  <si>
    <t>253-1 Т</t>
  </si>
  <si>
    <t>254 Т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</si>
  <si>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</si>
  <si>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</si>
  <si>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</si>
  <si>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</si>
  <si>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</si>
  <si>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</si>
  <si>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</si>
  <si>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</si>
  <si>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258-1 Т</t>
  </si>
  <si>
    <t>258-2 Т</t>
  </si>
  <si>
    <t>259 Т</t>
  </si>
  <si>
    <t>259-1 Т</t>
  </si>
  <si>
    <t>259-2 Т</t>
  </si>
  <si>
    <t>260 Т</t>
  </si>
  <si>
    <t>260-1 Т</t>
  </si>
  <si>
    <t>260-2 Т</t>
  </si>
  <si>
    <t>261 Т</t>
  </si>
  <si>
    <t>261-1 Т</t>
  </si>
  <si>
    <t>261-2 Т</t>
  </si>
  <si>
    <t>262 Т</t>
  </si>
  <si>
    <t>262-1 Т</t>
  </si>
  <si>
    <t>262-2 Т</t>
  </si>
  <si>
    <t>263 Т</t>
  </si>
  <si>
    <t>263-1 Т</t>
  </si>
  <si>
    <t>263-2 Т</t>
  </si>
  <si>
    <t>264 Т</t>
  </si>
  <si>
    <t>264-1 Т</t>
  </si>
  <si>
    <t>264-2 Т</t>
  </si>
  <si>
    <t>265 Т</t>
  </si>
  <si>
    <t>265-1 Т</t>
  </si>
  <si>
    <t>265-2 Т</t>
  </si>
  <si>
    <t>266 Т</t>
  </si>
  <si>
    <t>266-1 Т</t>
  </si>
  <si>
    <t>266-2 Т</t>
  </si>
  <si>
    <t>267 Т</t>
  </si>
  <si>
    <t>267-1 Т</t>
  </si>
  <si>
    <t>267-2 Т</t>
  </si>
  <si>
    <t>268 Т</t>
  </si>
  <si>
    <t>268-1 Т</t>
  </si>
  <si>
    <t>268-2 Т</t>
  </si>
  <si>
    <t>269 Т</t>
  </si>
  <si>
    <t>269-1 Т</t>
  </si>
  <si>
    <t>270 Т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</si>
  <si>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</si>
  <si>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</si>
  <si>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</si>
  <si>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</si>
  <si>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</si>
  <si>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</si>
  <si>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</si>
  <si>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</si>
  <si>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274-1 Т</t>
  </si>
  <si>
    <t>275 Т</t>
  </si>
  <si>
    <t>275-1 Т</t>
  </si>
  <si>
    <t>276 Т</t>
  </si>
  <si>
    <t>276-1 Т</t>
  </si>
  <si>
    <t>277 Т</t>
  </si>
  <si>
    <t>277-1 Т</t>
  </si>
  <si>
    <t>278 Т</t>
  </si>
  <si>
    <t>278-1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</si>
  <si>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</si>
  <si>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</si>
  <si>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</si>
  <si>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</si>
  <si>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</si>
  <si>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</si>
  <si>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</si>
  <si>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</si>
  <si>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</si>
  <si>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</si>
  <si>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</si>
  <si>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</si>
  <si>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290-1 Т</t>
  </si>
  <si>
    <t>291 Т</t>
  </si>
  <si>
    <t>291-1 Т</t>
  </si>
  <si>
    <t>292 Т</t>
  </si>
  <si>
    <t>292-1 Т</t>
  </si>
  <si>
    <t>293 Т</t>
  </si>
  <si>
    <t>293-1 Т</t>
  </si>
  <si>
    <t>294 Т</t>
  </si>
  <si>
    <t>294-1 Т</t>
  </si>
  <si>
    <t>295 Т</t>
  </si>
  <si>
    <t>295-1 Т</t>
  </si>
  <si>
    <t>296 Т</t>
  </si>
  <si>
    <t>296-1 Т</t>
  </si>
  <si>
    <t>297 Т</t>
  </si>
  <si>
    <t>297-1 Т</t>
  </si>
  <si>
    <t>298 Т</t>
  </si>
  <si>
    <t>298-1 Т</t>
  </si>
  <si>
    <t>299 Т</t>
  </si>
  <si>
    <t>299-1 Т</t>
  </si>
  <si>
    <t>300 Т</t>
  </si>
  <si>
    <t>300-1 Т</t>
  </si>
  <si>
    <t>301 Т</t>
  </si>
  <si>
    <t>301-1 Т</t>
  </si>
  <si>
    <t>302 Т</t>
  </si>
  <si>
    <t>302-1 Т</t>
  </si>
  <si>
    <t>303 Т</t>
  </si>
  <si>
    <t>303-1 Т</t>
  </si>
  <si>
    <t>304 Т</t>
  </si>
  <si>
    <t>304-1 Т</t>
  </si>
  <si>
    <t>305 Т</t>
  </si>
  <si>
    <t>305-1 Т</t>
  </si>
  <si>
    <t>306 Т</t>
  </si>
  <si>
    <t>306-1 Т</t>
  </si>
  <si>
    <t>308 Т</t>
  </si>
  <si>
    <t>308-1 Т</t>
  </si>
  <si>
    <t>309 Т</t>
  </si>
  <si>
    <t>309-1 Т</t>
  </si>
  <si>
    <t>310 Т</t>
  </si>
  <si>
    <t>310-1 Т</t>
  </si>
  <si>
    <t>311 Т</t>
  </si>
  <si>
    <t>311-1 Т</t>
  </si>
  <si>
    <t>312 Т</t>
  </si>
  <si>
    <t>312-1 Т</t>
  </si>
  <si>
    <t>313 Т</t>
  </si>
  <si>
    <t>313-1 Т</t>
  </si>
  <si>
    <t>314 Т</t>
  </si>
  <si>
    <t>314-1 Т</t>
  </si>
  <si>
    <t>315 Т</t>
  </si>
  <si>
    <t>315-1 Т</t>
  </si>
  <si>
    <t>316 Т</t>
  </si>
  <si>
    <t>316-1 Т</t>
  </si>
  <si>
    <t>317 Т</t>
  </si>
  <si>
    <t>317-1 Т</t>
  </si>
  <si>
    <t>318 Т</t>
  </si>
  <si>
    <t>318-1 Т</t>
  </si>
  <si>
    <t>319 Т</t>
  </si>
  <si>
    <t>319-1 Т</t>
  </si>
  <si>
    <t>320 Т</t>
  </si>
  <si>
    <t>320-1 Т</t>
  </si>
  <si>
    <t>321 Т</t>
  </si>
  <si>
    <t>321-1 Т</t>
  </si>
  <si>
    <t>322 Т</t>
  </si>
  <si>
    <t>322-1 Т</t>
  </si>
  <si>
    <t>323 Т</t>
  </si>
  <si>
    <t>323-1 Т</t>
  </si>
  <si>
    <t>324 Т</t>
  </si>
  <si>
    <t>324-1 Т</t>
  </si>
  <si>
    <t>325 Т</t>
  </si>
  <si>
    <t>325-1 Т</t>
  </si>
  <si>
    <t>326 Т</t>
  </si>
  <si>
    <t>326-1 Т</t>
  </si>
  <si>
    <t>327 Т</t>
  </si>
  <si>
    <t>327-1 Т</t>
  </si>
  <si>
    <t>328 Т</t>
  </si>
  <si>
    <t>328-1 Т</t>
  </si>
  <si>
    <t>329 Т</t>
  </si>
  <si>
    <t>329-1 Т</t>
  </si>
  <si>
    <t>330 Т</t>
  </si>
  <si>
    <t>330-1 Т</t>
  </si>
  <si>
    <t>331 Т</t>
  </si>
  <si>
    <t>331-1 Т</t>
  </si>
  <si>
    <t>332 Т</t>
  </si>
  <si>
    <t>332-1 Т</t>
  </si>
  <si>
    <t>333 Т</t>
  </si>
  <si>
    <t>333-1 Т</t>
  </si>
  <si>
    <t>334 Т</t>
  </si>
  <si>
    <t>334-1 Т</t>
  </si>
  <si>
    <t>335 Т</t>
  </si>
  <si>
    <t>335-1 Т</t>
  </si>
  <si>
    <t>336 Т</t>
  </si>
  <si>
    <t>336-1 Т</t>
  </si>
  <si>
    <t>337 Т</t>
  </si>
  <si>
    <t>337-1 Т</t>
  </si>
  <si>
    <t>338 Т</t>
  </si>
  <si>
    <t>338-1 Т</t>
  </si>
  <si>
    <t>339 Т</t>
  </si>
  <si>
    <t>339-1 Т</t>
  </si>
  <si>
    <t>340 Т</t>
  </si>
  <si>
    <t>340-1 Т</t>
  </si>
  <si>
    <t>341 Т</t>
  </si>
  <si>
    <t>341-1 Т</t>
  </si>
  <si>
    <t>342 Т</t>
  </si>
  <si>
    <t>342-1 Т</t>
  </si>
  <si>
    <t>343 Т</t>
  </si>
  <si>
    <t>343-1 Т</t>
  </si>
  <si>
    <t>344 Т</t>
  </si>
  <si>
    <t>344-1 Т</t>
  </si>
  <si>
    <t>345 Т</t>
  </si>
  <si>
    <t>345-1 Т</t>
  </si>
  <si>
    <t>346 Т</t>
  </si>
  <si>
    <t>346-1 Т</t>
  </si>
  <si>
    <t>347 Т</t>
  </si>
  <si>
    <t>347-1 Т</t>
  </si>
  <si>
    <t>348 Т</t>
  </si>
  <si>
    <t>348-1 Т</t>
  </si>
  <si>
    <t>349 Т</t>
  </si>
  <si>
    <t>349-1 Т</t>
  </si>
  <si>
    <t>350 Т</t>
  </si>
  <si>
    <t>350-1 Т</t>
  </si>
  <si>
    <t>351 Т</t>
  </si>
  <si>
    <t>351-1 Т</t>
  </si>
  <si>
    <t>352 Т</t>
  </si>
  <si>
    <t>352-1 Т</t>
  </si>
  <si>
    <t>353 Т</t>
  </si>
  <si>
    <t>353-1 Т</t>
  </si>
  <si>
    <t>354 Т</t>
  </si>
  <si>
    <t>354-1 Т</t>
  </si>
  <si>
    <t>355 Т</t>
  </si>
  <si>
    <t>355-1 Т</t>
  </si>
  <si>
    <t>356 Т</t>
  </si>
  <si>
    <t>356-1 Т</t>
  </si>
  <si>
    <t>357 Т</t>
  </si>
  <si>
    <t>357-1 Т</t>
  </si>
  <si>
    <t>358 Т</t>
  </si>
  <si>
    <t>358-1 Т</t>
  </si>
  <si>
    <t>358-2 Т</t>
  </si>
  <si>
    <t>358-3 Т</t>
  </si>
  <si>
    <t>359 Т</t>
  </si>
  <si>
    <t>359-1 Т</t>
  </si>
  <si>
    <t>359-2 Т</t>
  </si>
  <si>
    <t>359-3 Т</t>
  </si>
  <si>
    <t>360 Т</t>
  </si>
  <si>
    <t>360-1 Т</t>
  </si>
  <si>
    <t>360-2 Т</t>
  </si>
  <si>
    <t>360-3 Т</t>
  </si>
  <si>
    <t>361 Т</t>
  </si>
  <si>
    <t>361-1 Т</t>
  </si>
  <si>
    <t>361-2 Т</t>
  </si>
  <si>
    <t>361-3 Т</t>
  </si>
  <si>
    <t>362 Т</t>
  </si>
  <si>
    <t>362-1 Т</t>
  </si>
  <si>
    <t>362-2 Т</t>
  </si>
  <si>
    <t>362-3 Т</t>
  </si>
  <si>
    <t>363 Т</t>
  </si>
  <si>
    <t>363-1 Т</t>
  </si>
  <si>
    <t>363-2 Т</t>
  </si>
  <si>
    <t>363-3 Т</t>
  </si>
  <si>
    <t>364 Т</t>
  </si>
  <si>
    <t>364-1 Т</t>
  </si>
  <si>
    <t>364-2 Т</t>
  </si>
  <si>
    <t>364-3 Т</t>
  </si>
  <si>
    <t>365 Т</t>
  </si>
  <si>
    <t>365-1 Т</t>
  </si>
  <si>
    <t>365-2 Т</t>
  </si>
  <si>
    <t>365-3 Т</t>
  </si>
  <si>
    <t>366 Т</t>
  </si>
  <si>
    <t>366-1 Т</t>
  </si>
  <si>
    <t>366-2 Т</t>
  </si>
  <si>
    <t>366-3 Т</t>
  </si>
  <si>
    <t>367 Т</t>
  </si>
  <si>
    <t>367-1 Т</t>
  </si>
  <si>
    <t>367-2 Т</t>
  </si>
  <si>
    <t>367-3 Т</t>
  </si>
  <si>
    <t>368 Т</t>
  </si>
  <si>
    <t>368-1 Т</t>
  </si>
  <si>
    <t>368-2 Т</t>
  </si>
  <si>
    <t>368-3 Т</t>
  </si>
  <si>
    <t>369 Т</t>
  </si>
  <si>
    <t>369-1 Т</t>
  </si>
  <si>
    <t>369-2 Т</t>
  </si>
  <si>
    <t>369-3 Т</t>
  </si>
  <si>
    <t>370 Т</t>
  </si>
  <si>
    <t>370-1 Т</t>
  </si>
  <si>
    <t>370-2 Т</t>
  </si>
  <si>
    <t>370-3 Т</t>
  </si>
  <si>
    <t>371 Т</t>
  </si>
  <si>
    <t>371-1 Т</t>
  </si>
  <si>
    <t>371-2 Т</t>
  </si>
  <si>
    <t>371-3 Т</t>
  </si>
  <si>
    <t>372 Т</t>
  </si>
  <si>
    <t>372-1 Т</t>
  </si>
  <si>
    <t>372-2 Т</t>
  </si>
  <si>
    <t>372-3 Т</t>
  </si>
  <si>
    <t>373 Т</t>
  </si>
  <si>
    <t>373-1 Т</t>
  </si>
  <si>
    <t>373-2 Т</t>
  </si>
  <si>
    <t>373-3 Т</t>
  </si>
  <si>
    <t>374 Т</t>
  </si>
  <si>
    <t>374-1 Т</t>
  </si>
  <si>
    <t>374-2 Т</t>
  </si>
  <si>
    <t>374-3 Т</t>
  </si>
  <si>
    <t>375 Т</t>
  </si>
  <si>
    <t>375-1 Т</t>
  </si>
  <si>
    <t>375-2 Т</t>
  </si>
  <si>
    <t>375-3 Т</t>
  </si>
  <si>
    <t>376 Т</t>
  </si>
  <si>
    <t>376-1 Т</t>
  </si>
  <si>
    <t>376-2 Т</t>
  </si>
  <si>
    <t>376-3 Т</t>
  </si>
  <si>
    <t>377 Т</t>
  </si>
  <si>
    <t>377-1 Т</t>
  </si>
  <si>
    <t>377-2 Т</t>
  </si>
  <si>
    <t>377-3 Т</t>
  </si>
  <si>
    <t>378 Т</t>
  </si>
  <si>
    <t>378-1 Т</t>
  </si>
  <si>
    <t>378-2 Т</t>
  </si>
  <si>
    <t>378-3 Т</t>
  </si>
  <si>
    <t>379 Т</t>
  </si>
  <si>
    <t>379-1 Т</t>
  </si>
  <si>
    <t>379-2 Т</t>
  </si>
  <si>
    <t>379-3 Т</t>
  </si>
  <si>
    <t>380 Т</t>
  </si>
  <si>
    <t>380-1 Т</t>
  </si>
  <si>
    <t>380-2 Т</t>
  </si>
  <si>
    <t>380-3 Т</t>
  </si>
  <si>
    <t>381 Т</t>
  </si>
  <si>
    <t>381-1 Т</t>
  </si>
  <si>
    <t>381-2 Т</t>
  </si>
  <si>
    <t>381-3 Т</t>
  </si>
  <si>
    <t>382 Т</t>
  </si>
  <si>
    <t>382-1 Т</t>
  </si>
  <si>
    <t>382-2 Т</t>
  </si>
  <si>
    <t>382-3 Т</t>
  </si>
  <si>
    <t>383 Т</t>
  </si>
  <si>
    <t>383-1 Т</t>
  </si>
  <si>
    <t>383-2 Т</t>
  </si>
  <si>
    <t>383-3 Т</t>
  </si>
  <si>
    <t>384 Т</t>
  </si>
  <si>
    <t>384-1 Т</t>
  </si>
  <si>
    <t>384-2 Т</t>
  </si>
  <si>
    <t>384-3 Т</t>
  </si>
  <si>
    <t>385 Т</t>
  </si>
  <si>
    <t>385-1 Т</t>
  </si>
  <si>
    <t>386 Т</t>
  </si>
  <si>
    <t>386-1 Т</t>
  </si>
  <si>
    <t>387 Т</t>
  </si>
  <si>
    <t>19.20.29.560.000.00.0168.000000000002</t>
  </si>
  <si>
    <t>Масло</t>
  </si>
  <si>
    <t>компрессорное, марка КС-19, ГОСТ 9243-75</t>
  </si>
  <si>
    <t>388 Т</t>
  </si>
  <si>
    <t>20.59.41.990.002.15.0168.000000000000</t>
  </si>
  <si>
    <t>Смазка</t>
  </si>
  <si>
    <t>редукторная, марка ОС (Л)</t>
  </si>
  <si>
    <t>388-1 Т</t>
  </si>
  <si>
    <t>19.20.29.590.000.03.0168.000000000001</t>
  </si>
  <si>
    <t>осевое, марка З, ГОСТ 610-72</t>
  </si>
  <si>
    <t>388-2 Т</t>
  </si>
  <si>
    <t>389 Т</t>
  </si>
  <si>
    <t>389-1 Т</t>
  </si>
  <si>
    <t>19.20.29.590.000.03.0168.000000000000</t>
  </si>
  <si>
    <t>осевое, марка Л, ГОСТ 610-72</t>
  </si>
  <si>
    <t>389-2 Т</t>
  </si>
  <si>
    <t>390 Т</t>
  </si>
  <si>
    <t>20.59.41.990.002.13.0168.000000000004</t>
  </si>
  <si>
    <t>марка ЖРО</t>
  </si>
  <si>
    <t>391 Т</t>
  </si>
  <si>
    <t xml:space="preserve">20.59.41.990.002.15.0168.000000000000 </t>
  </si>
  <si>
    <t>391-1 Т</t>
  </si>
  <si>
    <t>392 Т</t>
  </si>
  <si>
    <t>20.59.41.990.002.13.0166.000000000053</t>
  </si>
  <si>
    <t>марка СТП-3</t>
  </si>
  <si>
    <t>393 Т</t>
  </si>
  <si>
    <t>20.59.41.990.002.05.0168.000000000000</t>
  </si>
  <si>
    <t>приборная, марка Циатим-201, ГОСТ 6267-74</t>
  </si>
  <si>
    <t>394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</si>
  <si>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</si>
  <si>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</si>
  <si>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</si>
  <si>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395 Т</t>
  </si>
  <si>
    <t>15.20.31.500.002.01.0715.000000000009</t>
  </si>
  <si>
    <t>Сапоги</t>
  </si>
  <si>
    <t>с подноском защитным металлическим, мужские, из кирзового верха, на подошве из резины, утепленные</t>
  </si>
  <si>
    <t>395-1 Т</t>
  </si>
  <si>
    <t>396 Т</t>
  </si>
  <si>
    <t>396-1 Т</t>
  </si>
  <si>
    <t>397 Т</t>
  </si>
  <si>
    <t>397-1 Т</t>
  </si>
  <si>
    <t>398 Т</t>
  </si>
  <si>
    <t>398-1 Т</t>
  </si>
  <si>
    <t>399 Т</t>
  </si>
  <si>
    <t>399-1 Т</t>
  </si>
  <si>
    <t>400 Т</t>
  </si>
  <si>
    <t>400-1 Т</t>
  </si>
  <si>
    <t>401 Т</t>
  </si>
  <si>
    <t>401-1 Т</t>
  </si>
  <si>
    <t>402 Т</t>
  </si>
  <si>
    <t>402-1 Т</t>
  </si>
  <si>
    <t>403 Т</t>
  </si>
  <si>
    <t>403-1 Т</t>
  </si>
  <si>
    <t>404 Т</t>
  </si>
  <si>
    <t>15.20.13.510.002.00.0715.000000000000</t>
  </si>
  <si>
    <t>Ботинки</t>
  </si>
  <si>
    <t>мужские, общего назначения, из юфтевой кожи, ГОСТ 26167-2005</t>
  </si>
  <si>
    <t>404-1 Т</t>
  </si>
  <si>
    <t>405 Т</t>
  </si>
  <si>
    <t>405-1 Т</t>
  </si>
  <si>
    <t>406 Т</t>
  </si>
  <si>
    <t>406-1 Т</t>
  </si>
  <si>
    <t>407 Т</t>
  </si>
  <si>
    <t>407-1 Т</t>
  </si>
  <si>
    <t>408 Т</t>
  </si>
  <si>
    <t>408-1 Т</t>
  </si>
  <si>
    <t>409 Т</t>
  </si>
  <si>
    <t>409-1 Т</t>
  </si>
  <si>
    <t>410 Т</t>
  </si>
  <si>
    <t>410-1 Т</t>
  </si>
  <si>
    <t>411 Т</t>
  </si>
  <si>
    <t>411-1 Т</t>
  </si>
  <si>
    <t>412 Т</t>
  </si>
  <si>
    <t>412-1 Т</t>
  </si>
  <si>
    <t>413 Т</t>
  </si>
  <si>
    <t>413-1 Т</t>
  </si>
  <si>
    <t>414 Т</t>
  </si>
  <si>
    <t>414-1 Т</t>
  </si>
  <si>
    <t>415 Т</t>
  </si>
  <si>
    <t>415-1 Т</t>
  </si>
  <si>
    <t>416 Т</t>
  </si>
  <si>
    <t>416-1 Т</t>
  </si>
  <si>
    <t>417 Т</t>
  </si>
  <si>
    <t>417-1 Т</t>
  </si>
  <si>
    <t>418 Т</t>
  </si>
  <si>
    <t>418-1 Т</t>
  </si>
  <si>
    <t>419 Т</t>
  </si>
  <si>
    <t>419-1 Т</t>
  </si>
  <si>
    <t>420 Т</t>
  </si>
  <si>
    <t>420-1 Т</t>
  </si>
  <si>
    <t>421 Т</t>
  </si>
  <si>
    <t>421-1 Т</t>
  </si>
  <si>
    <t>422 Т</t>
  </si>
  <si>
    <t>422-1 Т</t>
  </si>
  <si>
    <t>423 Т</t>
  </si>
  <si>
    <t>423-1 Т</t>
  </si>
  <si>
    <t>424 Т</t>
  </si>
  <si>
    <t>30.20.40.300.132.00.0796.000000000008</t>
  </si>
  <si>
    <t>Колодка тормозная</t>
  </si>
  <si>
    <t>локомотивная гребневая, марка М, чугунная, ГОСТ 30249-97</t>
  </si>
  <si>
    <t>424-1 Т</t>
  </si>
  <si>
    <t>425 Т</t>
  </si>
  <si>
    <t>425-1 Т</t>
  </si>
  <si>
    <t>426 Т</t>
  </si>
  <si>
    <t>426-1 Т</t>
  </si>
  <si>
    <t>427 Т</t>
  </si>
  <si>
    <t>427-1 Т</t>
  </si>
  <si>
    <t>428 Т</t>
  </si>
  <si>
    <t>428-1 Т</t>
  </si>
  <si>
    <t>429 Т</t>
  </si>
  <si>
    <t>429-1 Т</t>
  </si>
  <si>
    <t>430 Т</t>
  </si>
  <si>
    <t>430-1 Т</t>
  </si>
  <si>
    <t>431 Т</t>
  </si>
  <si>
    <t>431-1 Т</t>
  </si>
  <si>
    <t>432 Т</t>
  </si>
  <si>
    <t>432-1 Т</t>
  </si>
  <si>
    <t>433 Т</t>
  </si>
  <si>
    <t>433-1 Т</t>
  </si>
  <si>
    <t>434 Т</t>
  </si>
  <si>
    <t>434-1 Т</t>
  </si>
  <si>
    <t>435 Т</t>
  </si>
  <si>
    <t>435-1 Т</t>
  </si>
  <si>
    <t>436 Т</t>
  </si>
  <si>
    <t>436-1 Т</t>
  </si>
  <si>
    <t>437 Т</t>
  </si>
  <si>
    <t>437-1 Т</t>
  </si>
  <si>
    <t>438 Т</t>
  </si>
  <si>
    <t>438-1 Т</t>
  </si>
  <si>
    <t>439 Т</t>
  </si>
  <si>
    <t>439-1 Т</t>
  </si>
  <si>
    <t>440 Т</t>
  </si>
  <si>
    <t>440-1 Т</t>
  </si>
  <si>
    <t>441 Т</t>
  </si>
  <si>
    <t>441-1 Т</t>
  </si>
  <si>
    <t>442 Т</t>
  </si>
  <si>
    <t>442-1 Т</t>
  </si>
  <si>
    <t>443 Т</t>
  </si>
  <si>
    <t>444 Т</t>
  </si>
  <si>
    <t>444-1 Т</t>
  </si>
  <si>
    <t>445 Т</t>
  </si>
  <si>
    <t>445-1 Т</t>
  </si>
  <si>
    <t>446 Т</t>
  </si>
  <si>
    <t>446-1 Т</t>
  </si>
  <si>
    <t>447 Т</t>
  </si>
  <si>
    <t>447-1 Т</t>
  </si>
  <si>
    <t>448 Т</t>
  </si>
  <si>
    <t>448-1 Т</t>
  </si>
  <si>
    <t>449 Т</t>
  </si>
  <si>
    <t xml:space="preserve">30.20.40.300.150.00.0166.000000000000 </t>
  </si>
  <si>
    <t xml:space="preserve"> Вставка</t>
  </si>
  <si>
    <t>для подвижного состава, угольная</t>
  </si>
  <si>
    <t>449-1 Т</t>
  </si>
  <si>
    <t>450 Т</t>
  </si>
  <si>
    <t>450-1 Т</t>
  </si>
  <si>
    <t>451 Т</t>
  </si>
  <si>
    <t>451-1 Т</t>
  </si>
  <si>
    <t>452 Т</t>
  </si>
  <si>
    <t>452-1 Т</t>
  </si>
  <si>
    <t>453 Т</t>
  </si>
  <si>
    <t>453-1 Т</t>
  </si>
  <si>
    <t>454 Т</t>
  </si>
  <si>
    <t>454-1 Т</t>
  </si>
  <si>
    <t>455 Т</t>
  </si>
  <si>
    <t>455-1 Т</t>
  </si>
  <si>
    <t>456 Т</t>
  </si>
  <si>
    <t>456-1 Т</t>
  </si>
  <si>
    <t>457 Т</t>
  </si>
  <si>
    <t>58.14.12.000.000.00.0796.000000000000</t>
  </si>
  <si>
    <t>Журналы</t>
  </si>
  <si>
    <t>периодические коммерческие, профессиональные и академические печатные</t>
  </si>
  <si>
    <t>Итого по товарам: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</si>
  <si>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160 км/ ч.</t>
  </si>
  <si>
    <t>ОИ</t>
  </si>
  <si>
    <t>октябрь</t>
  </si>
  <si>
    <t>г.Астана</t>
  </si>
  <si>
    <t>DDP</t>
  </si>
  <si>
    <t>единица</t>
  </si>
  <si>
    <t>август</t>
  </si>
  <si>
    <t>сентябрь</t>
  </si>
  <si>
    <t>апрель-май</t>
  </si>
  <si>
    <t>штука</t>
  </si>
  <si>
    <t>январь-февраль</t>
  </si>
  <si>
    <t>январь-февраль, сентябрь, октябрь</t>
  </si>
  <si>
    <t>Дизельное масло  класса SAE-40 для модернизированных тепловозов с дизелями компании GE и тепловозов серии ТЭ33А Evolution, включенное в перечень масел, получивших "полное одобрение" от компании GE (Вязкость кинематическая при температуре 100°С от 13,9 до 15,4 сСт; содержание механических примесей -отсутствие; содержание воды- следы; температура вспышки от 220 °С до 235°С; температура застывания от -9°С до -12°С ,щелочное число не менее 13 мг КОН/г масла; ; массовая доля активных элементов:кальций,% не нормируется, определение обязательно; цинк ррм, не более 10; плотность при 20°С,кг/м3 - не нормируется,определение обязательно)</t>
  </si>
  <si>
    <t>ОТ</t>
  </si>
  <si>
    <t xml:space="preserve">апрель, май </t>
  </si>
  <si>
    <t xml:space="preserve"> Топливные склады поставщика на ст.Орал, Актобе, Кандыагаш, Макат, Жем, Мангистау, Шиели, Кзыл-Орда, Сексеул, Казалы, Бейнеу, Атырау для эксплуатационных локомотивных депо Западного региона. Топливные склады поставщика на ст.Туркестан, Алматы, Уштобе, Актогай, Достык, Семей, Аягоз, Алтынколь, Арысь, Защита, Шар, Шу, Жамбыл для эксплуатационных локомотивных депо Юго-Восточного региона. Топливные склады поставщика на ст.Тобол, Балхаш, Моинты, Павлодар, Кустанай, Жана-Арка, Курорт-Боровое, Кокшетау, Жезказган, Есиль, Жана-Есиль, Караганда для эксплуатационных локомотивных депо Северного региона.</t>
  </si>
  <si>
    <t>тонна</t>
  </si>
  <si>
    <t>июль</t>
  </si>
  <si>
    <t xml:space="preserve">DDP </t>
  </si>
  <si>
    <t xml:space="preserve"> июль,август</t>
  </si>
  <si>
    <t>DDP картер дизеля тепловоза</t>
  </si>
  <si>
    <t>январь</t>
  </si>
  <si>
    <t>Магистральный тепловоз переменно-переменного тока ТЭ33A, предназначен для обеспечения тяги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120 км/ ч.</t>
  </si>
  <si>
    <t xml:space="preserve">октябрь </t>
  </si>
  <si>
    <t>Типа ОП-5, ГОСТ Р 51057-2005</t>
  </si>
  <si>
    <t>май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</si>
  <si>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</si>
  <si>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Типа ОУ-5, ГОСТ Р 51057-2001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</si>
  <si>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</si>
  <si>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6СТ-75, ГОСТ 9590-76</t>
  </si>
  <si>
    <t>март</t>
  </si>
  <si>
    <t>июнь</t>
  </si>
  <si>
    <t>Писец скоростимерный в сборе (3СЛ.01.00.010)</t>
  </si>
  <si>
    <t>Писец карандаш (3СЛ.0100.003, (12-70)</t>
  </si>
  <si>
    <t>Катушка для скоростемерных лент (ведущая 13сб3 )</t>
  </si>
  <si>
    <t>апрель</t>
  </si>
  <si>
    <t>Смазка графитная (ГОСТ 3333-80. Пенетрация, град. по шкале пенетрометра не менее 250. Температура каплепадения, не ниже 76 0С. Коррозионное воздействие на металл выдерживает. Массовая доля воды, не более 3 %. Механические примеси отсутствуют.)</t>
  </si>
  <si>
    <t>94</t>
  </si>
  <si>
    <t>апрель,май</t>
  </si>
  <si>
    <t>станции Мангистау, Жем, Защита, Алматы, Арысь  для эксплуатационных локомотивных депо</t>
  </si>
  <si>
    <t>DDP склад заказчика</t>
  </si>
  <si>
    <t>Смазка для рельсосмазывателя (Смазка Лама,ТУ 3500 РК 19694850 ТОО-012-2005, изготавливается на основе нефтяного масла загущением кальциевым мылами жирных кислот, входящих в состав естественных жиров с добавлением 30% графита по ГОСТ 8295 марок "ГС-4" или "П", внешний вид однородная маслянистая без комков, от темно-серого до черного цвета, пенетрация при 25⁰С с перемешиванием (60 двойных тактов) составит 360-400 мм*10-1, массовая доля не более 0,5%, выдерживает коррозионное воздействие на металлы.)</t>
  </si>
  <si>
    <t>79</t>
  </si>
  <si>
    <t>станция Астана, Караганда- Сортировочная, Шу для эксплуатационных локомотивных депо</t>
  </si>
  <si>
    <t>июль, август</t>
  </si>
  <si>
    <t>Солидол жировой (смазка универсальная жировая)  (ГОСТ 1033-79. Загуститель: гидратированное кальциевое мыло. Пенетрация 230-290. Температура каплепадения не ниже 78 0С. Массовая доля воды, не более 2,5 %.)</t>
  </si>
  <si>
    <t>100</t>
  </si>
  <si>
    <t>станция Актобе, Мангистау, Жем, Защита, Алматы, Арысь,  Шу, Астана, Караганда- Сортировочная для эксплуатационных локомотивных депо</t>
  </si>
  <si>
    <t>Кислотная, 32ТН-5503 с ЗИПом</t>
  </si>
  <si>
    <t>август, сентябрь</t>
  </si>
  <si>
    <t>Эксплуатационные локомотивные депо Западного региона</t>
  </si>
  <si>
    <t>комплект</t>
  </si>
  <si>
    <t xml:space="preserve">апрель-май </t>
  </si>
  <si>
    <t>Эксплуатационные локомотивные депо Северного региона</t>
  </si>
  <si>
    <t>Эксплуатационные локомотивные депо Юго-Восточного региона</t>
  </si>
  <si>
    <t>Кислотная, 32ТН-4503 с ЗИПом</t>
  </si>
  <si>
    <t>сентябрь,октябрь</t>
  </si>
  <si>
    <t xml:space="preserve">ведущая 13сб5 </t>
  </si>
  <si>
    <t>ГОСТ 4997-75, ГОСТ 19361-77</t>
  </si>
  <si>
    <t>май,июнь</t>
  </si>
  <si>
    <t>Актюбинская область, г. Актобе, МБ Актобе, Акмолинская область, г. Астана, МБ Астана, Восточно-Казахстанская область, г. Семей, МБ Семей</t>
  </si>
  <si>
    <t>Пломба универсал троссовый (Запорно-пломбировочное устройство)</t>
  </si>
  <si>
    <t>Актюбинская область, г. Актобе, МБ Актобе, Акмолинская область, г.Астана, МБ Астана, Кызылординская область, г. Кызылорда, склад ТМЗ,Западно-Казахстанская область, г. Орал, склад ТМЗ,Восточно-казахстанская область, г. Семей, МБ Семей, Мангистауская обл., г.Актау, станция Мангистау, склад ТМЗ,Атырауская область, г. Атырау, склад ТМЗ</t>
  </si>
  <si>
    <t>Полная характеристика указана в тех.спецификации</t>
  </si>
  <si>
    <t xml:space="preserve">г.Астана </t>
  </si>
  <si>
    <t xml:space="preserve">согласно графику </t>
  </si>
  <si>
    <t xml:space="preserve">единиц </t>
  </si>
  <si>
    <t>Покупка магистральных тепловозов серии ТЭ33А</t>
  </si>
  <si>
    <t>ноябрь</t>
  </si>
  <si>
    <t>75% (от месячной поставки)</t>
  </si>
  <si>
    <t>Приобретение и установка комплексных локомотивных устройств безопасности КЛУБ-У-25 (Предотвращение аварийных и предаварийных ситуаций. Устанавливается на 2-х секционный локомотив)</t>
  </si>
  <si>
    <t>декабрь</t>
  </si>
  <si>
    <t>Костанай, Кызылорда, Туркестан, Караганда, Шу, Жамбыл, Жана-Есиль, Семей,Жем, Астана</t>
  </si>
  <si>
    <t>Приобретение и установка комплексных локомотивных устройств безопасности КЛУБ-У-26 (Предотвращение аварийных и предаварийных ситуаций. Устанавливается на 1 секционный локомотив)</t>
  </si>
  <si>
    <t xml:space="preserve">декабрь </t>
  </si>
  <si>
    <t>Аягоз</t>
  </si>
  <si>
    <t>Приобретение и установка локомотивных радиостанций типа РВС и регистраторов переговоров локомотивных РПЛ-2 (Двухдиапазонная локомотивная радиостанция для симплексных линейных и зоновых систем поездной радиосвязи. Регистратор переговоров предназначен для регистрации переговоров)</t>
  </si>
  <si>
    <t>Караганда, Макат, Мангыстау, Павлодар, Астана, Кызылорда, Есиль, К-Боровое, Илецк, Шу, Жамбыл, Жана-Арка, Жана-Есиль</t>
  </si>
  <si>
    <t>Приобретние систем подогрева холостого хода дизелей тепловозов с последующим монтажем на маневровые локомотивы приписного парка АО "Локомотив" согласно технической спецификации. Основными функциями системы являются снижение расходов дизельного топлива, увеличение ресурса дизеля, а также обеспечение подзаряда аккумуляторных батарей при простое тепловозов в режиме "холостого хода"</t>
  </si>
  <si>
    <t>ЭОТ</t>
  </si>
  <si>
    <t>Филиалы АО "Локомотив" ТЧЭ-Уральск, Курорт-Боровое, Защита, Семей, Аягоз, Матай, Алматы, Актогай, Шу, Жамбыл, Павлодар</t>
  </si>
  <si>
    <t>ГОСТ 12337-84 Вязкость кинематическая при 100°С, сСт не менее 13,5-15 щелочное число, мк КОН на 1г масла, не менее 9,  зольность не более 1,5%, содержание механических примесей не более 0,01%, содержание воды - следы, температура вспышки в открытом тигле не ниже 215°С, температура застывания не выше -10°С, плотность при 20°С не более 0,910 г/см.</t>
  </si>
  <si>
    <t xml:space="preserve"> Пункты технического осмотра локомотивов на ст.Защита,  Семей,  Актогай,  Алматы,Уш-Тобе, Аягуз, Шар, Алтынколь, Достык для эксплуатационных локомотивных депо Юго-Восточного региона.Топливные склады поставщика на ст.Курорт-Боровое, Тобол, Кустанай, Павлодар для эксплуатационных локомотивных депо Северного региона. Пункты технического осмотра локомотивов на ст. Актобе, Атырау, Кандыагаш, Макат, Жем, Мангистау для эксплуатационных локомотивных депо Западного региона.</t>
  </si>
  <si>
    <t>тонна (метрическая)</t>
  </si>
  <si>
    <t>февларь март</t>
  </si>
  <si>
    <t xml:space="preserve"> Пункты технического осмотра локомотивов на ст.Защита для эксплуатационных локомотивных депо Юго-Восточного региона.</t>
  </si>
  <si>
    <t>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</si>
  <si>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</t>
  </si>
  <si>
    <t xml:space="preserve"> Пункты технического осмотра локомотивов на ст. Кандыагаш для эксплуатационных локомотивных депо Западного региона.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</si>
  <si>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 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</si>
  <si>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</t>
  </si>
  <si>
    <t>Тракционные пути складов топлива на ст. Моинты для эксплуатационных локомотивных депо Северного региона.</t>
  </si>
  <si>
    <t xml:space="preserve">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</si>
  <si>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Тракционные пути складов топлива на ст. Достык для эксплуатационных локомотивных депо Юго-Восточного региона.</t>
  </si>
  <si>
    <t>Костюм утепленный для локомотивных бригад. Общие требование к костюму изложены в ГОСТ 29335-92. Полная характеристика указана в технической спецификации</t>
  </si>
  <si>
    <t>Филиалы АО "Локомотив"</t>
  </si>
  <si>
    <t>компл.</t>
  </si>
  <si>
    <t>Костюм мужской предназначен в качестве специальной одежды для защиты работающих от общих производственных загрязнений и механических воздействий в различных отраслях промышленности. Общие требование к костюмам изложены в ГОСТ 27575-87. Полная характеристика указана в технической спецификации</t>
  </si>
  <si>
    <t xml:space="preserve">
Костюм изготовлен из полушерстяной ткани: 67%-шерсти, 33%-полиэстер.  Плотность 317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 . Полная характеристика указана в технической спецификации
</t>
  </si>
  <si>
    <t>Назначение: сорочка форменная с короткими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короткими рукавми изготавливаются в соответствии с требованиям СТ АО 40090042-01-2009. Полная характеристика указана в технической спецификации</t>
  </si>
  <si>
    <t>штук</t>
  </si>
  <si>
    <t>Назначение: сорочка форменная с длинними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длинными рукавми изготавливаются в соответствии с требованиям СТ АО 40090042-01-2009. Полная характеристика указана в технической спецификации</t>
  </si>
  <si>
    <t>ГОСТ 12.4.137-2001 Полная характеристика указана в технической спецификации</t>
  </si>
  <si>
    <t>пара</t>
  </si>
  <si>
    <t>ГОСТ 5394-89 Полная характеристика указана в технической спецификации</t>
  </si>
  <si>
    <t>Отраслевой аналитический журнал</t>
  </si>
  <si>
    <t>октябрь 2014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</si>
  <si>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</t>
  </si>
  <si>
    <t>30%, оставшаяся часть в течении 30 рабочих дней с момента подписания акта приема - передачи поставленных товаров</t>
  </si>
  <si>
    <t>октябрь 2014 г., октябрь, ноябрь 2016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</si>
  <si>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ТЧЭ-Илецк, НОД ГП-1, НОД ГП-2, НОД ГП-3, НОД ГП-4, НОД ГП-5, НОД ГП-6, НОД ГП-7, НОД ГП-8, НОД ГП-9, НОД ГП-10, НОД ГП-11, НОД ГП-12, НОД  ГП-13, НОД ГП-14.</t>
  </si>
  <si>
    <t xml:space="preserve"> Пункты технического осмотра локомотивов на ст. Семей  для эксплуатационных локомотивных депо Юго-Восточного региона.</t>
  </si>
  <si>
    <t xml:space="preserve"> Пункты технического осмотра локомотивов на ст. Актогай  для эксплуатационных локомотивных депо Юго-Восточного региона.</t>
  </si>
  <si>
    <t xml:space="preserve"> Пункты технического осмотра локомотивов на ст. Алматы  для эксплуатационных локомотивных депо Юго-Восточного региона.</t>
  </si>
  <si>
    <t xml:space="preserve"> Пункты технического осмотра локомотивов на ст. Уш-Тобе  для эксплуатационных локомотивных депо Юго-Восточного региона.</t>
  </si>
  <si>
    <t xml:space="preserve"> Пункты технического осмотра локомотивов на ст. Аягуз  для эксплуатационных локомотивных депо Юго-Восточного региона.</t>
  </si>
  <si>
    <t xml:space="preserve"> Пункты технического осмотра локомотивов на ст. Шар  для эксплуатационных локомотивных депо Юго-Восточного региона.</t>
  </si>
  <si>
    <t xml:space="preserve"> Пункты технического осмотра локомотивов на ст. Алтынколь  для эксплуатационных локомотивных депо Юго-Восточного региона.</t>
  </si>
  <si>
    <t xml:space="preserve"> Пункты технического осмотра локомотивов на ст. Достык для эксплуатационных локомотивных депо Юго-Восточного региона.</t>
  </si>
  <si>
    <t xml:space="preserve">Топливные склады поставщика на ст.Курорт-Боровое для эксплуатационных локомотивных депо Северного региона. </t>
  </si>
  <si>
    <t xml:space="preserve">Топливные склады поставщика на ст. Тобол для эксплуатационных локомотивных депо Северного региона. </t>
  </si>
  <si>
    <t xml:space="preserve">Топливные склады поставщика на  Кустанай для эксплуатационных локомотивных депо Северного региона. </t>
  </si>
  <si>
    <t xml:space="preserve">Топливные склады поставщика на ст. Павлодар для эксплуатационных локомотивных депо Северного региона. </t>
  </si>
  <si>
    <t>Пункты технического осмотра локомотивов на ст. Актобе для эксплуатационных локомотивных депо Западного региона.</t>
  </si>
  <si>
    <t>Пункты технического осмотра локомотивов на ст. Атырау,  для эксплуатационных локомотивных депо Западного региона.</t>
  </si>
  <si>
    <t>Пункты технического осмотра локомотивов на ст.  Кандыагаш для эксплуатационных локомотивных депо Западного региона.</t>
  </si>
  <si>
    <t>Пункты технического осмотра локомотивов на ст.  Макат,  для эксплуатационных локомотивных депо Западного региона.</t>
  </si>
  <si>
    <t>Пункты технического осмотра локомотивов на ст. Жем для эксплуатационных локомотивных депо Западного региона.</t>
  </si>
  <si>
    <t>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</si>
  <si>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 Атырау для эксплуатационных локомотивных депо Западного региона.</t>
  </si>
  <si>
    <t xml:space="preserve"> Пункты технического осмотра локомотивов на ст. Макат для эксплуатационных локомотивных депо Западного региона.</t>
  </si>
  <si>
    <t xml:space="preserve"> Пункты технического осмотра локомотивов на ст. Шиели для эксплуатационных локомотивных депо Западного региона.</t>
  </si>
  <si>
    <t xml:space="preserve"> Пункты технического осмотра локомотивов на ст. Казалы для эксплуатационных локомотивных депо Западного региона.</t>
  </si>
  <si>
    <t xml:space="preserve"> Пункты технического осмотра локомотивов на ст. Сексеул для эксплуатационных локомотивных депо Западного региона.</t>
  </si>
  <si>
    <t xml:space="preserve"> 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</si>
  <si>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Бейнеу для эксплуатационных локомотивных депо Западного региона.</t>
  </si>
  <si>
    <t xml:space="preserve"> Тракционные пути складов топлива на ст. Орал для эксплуатационных локомотивных депо Западного региона.</t>
  </si>
  <si>
    <t>Тракционные пути складов топлива на ст. Актобе для эксплуатационных локомотивных депо Западного региона.</t>
  </si>
  <si>
    <t>Тракционные пути складов топлива на ст. Жем для эксплуатационных локомотивных депо Западного региона.</t>
  </si>
  <si>
    <t>Тракционные пути складов топлива на ст. Кзыл-Орда для эксплуатационных локомотивных депо Западного региона.</t>
  </si>
  <si>
    <t>Пункты технического осмотра локомотивов на ст.Жана-Есил,  для эксплуатационных локомотивных депо Северного региона.</t>
  </si>
  <si>
    <t>Пункты технического осмотра локомотивов на ст. Кокшетау для эксплуатационных локомотивных депо Северного региона.</t>
  </si>
  <si>
    <t>Пункты технического осмотра локомотивов на ст. Астана для эксплуатационных локомотивных депо Северного региона.</t>
  </si>
  <si>
    <t>Пункты технического осмотра локомотивов на ст. Павлодар для эксплуатационных локомотивных депо Северного региона.</t>
  </si>
  <si>
    <t>Пункты технического осмотра локомотивов на ст. Кустанай для эксплуатационных локомотивных депо Северного региона.</t>
  </si>
  <si>
    <t>Пункты технического осмотра локомотивов на ст. Тобол для эксплуатационных локомотивных депо Северного региона.</t>
  </si>
  <si>
    <t>Пункты технического осмотра локомотивов на ст. Караганда Сортировочная для эксплуатационных локомотивных депо Северного региона.</t>
  </si>
  <si>
    <t>Пункты технического осмотра локомотивов на ст. Жана-Арка для эксплуатационных локомотивных депо Северного региона.</t>
  </si>
  <si>
    <t>Пункты технического осмотра локомотивов на ст. Жезказган  для эксплуатационных локомотивных депо Северного региона.</t>
  </si>
  <si>
    <t>Пункты технического осмотра локомотивов на ст. Балхаш для эксплуатационных локомотивных депо Северного региона.</t>
  </si>
  <si>
    <t>Пункты технического осмотра локомотивов на ст. Экибастуз для эксплуатационных локомотивных депо Северного региона.</t>
  </si>
  <si>
    <t>Пункты технического осмотра локомотивов на Ерментау для эксплуатационных локомотивных депо Северного региона.</t>
  </si>
  <si>
    <t>Тракционные пути складов топлива на ст.Курорт Боровое для эксплуатационных локомотивных депо Северного региона.</t>
  </si>
  <si>
    <t>Тракционные пути складов топлива на Агадырь для эксплуатационных локомотивных депо Северного региона.</t>
  </si>
  <si>
    <t>Тракционные пути складов топлива на ст. Атбасар для эксплуатационных локомотивных депо Северного региона.</t>
  </si>
  <si>
    <t>Тракционные пути складов топлива на ст. Есиль для эксплуатационных локомотивных депо Северного региона.</t>
  </si>
  <si>
    <t>Тракционные пути складов топлива на ст. Кушмурун для эксплуатационных локомотивных депо Северного региона.</t>
  </si>
  <si>
    <t xml:space="preserve"> Пункты технического осмотра локомотивов на ст. Семей для эксплуатационных локомотивных депо Юго-Восточного региона.</t>
  </si>
  <si>
    <t xml:space="preserve"> Пункты технического осмотра локомотивов на ст. Актогай для эксплуатационных локомотивных депо Юго-Восточного региона.</t>
  </si>
  <si>
    <t xml:space="preserve"> Пункты технического осмотра локомотивов на ст. Алматы для эксплуатационных локомотивных депо Юго-Восточного региона.</t>
  </si>
  <si>
    <t xml:space="preserve"> Пункты технического осмотра локомотивов на ст. Уш-Тобе для эксплуатационных локомотивных депо Юго-Восточного региона.</t>
  </si>
  <si>
    <t xml:space="preserve"> Пункты технического осмотра локомотивов на ст. Шу для эксплуатационных локомотивных депо Юго-Восточного региона.</t>
  </si>
  <si>
    <t xml:space="preserve"> Пункты технического осмотра локомотивов на ст. Арыс для эксплуатационных локомотивных депо Юго-Восточного региона.</t>
  </si>
  <si>
    <t>Тракционные пути складов топлива на ст.Шемонаиха для эксплуатационных локомотивных депо Юго-Восточного региона.</t>
  </si>
  <si>
    <t>Тракционные пути складов топлива на ст. Серебрянка для эксплуатационных локомотивных депо Юго-Восточного региона.</t>
  </si>
  <si>
    <t>Тракционные пути складов топлива на ст. Туркестан для эксплуатационных локомотивных депо Юго-Восточного региона.</t>
  </si>
  <si>
    <t>Тракционные пути складов топлива на ст. Шымкент для эксплуатационных локомотивных депо Юго-Восточного региона.</t>
  </si>
  <si>
    <t>Тракционные пути складов топлива на ст. Аягуз для эксплуатационных локомотивных депо Юго-Восточного региона.</t>
  </si>
  <si>
    <t>Тракционные пути складов топлива на ст. Шар для эксплуатационных локомотивных депо Юго-Восточного региона.</t>
  </si>
  <si>
    <t>Тракционные пути складов топлива на ст. Каратау для эксплуатационных локомотивных депо Юго-Восточного региона.</t>
  </si>
  <si>
    <t>Тракционные пути складов топлива на ст. Жамбыл, для эксплуатационных локомотивных депо Юго-Восточного региона.</t>
  </si>
  <si>
    <t>Тракционные пути складов топлива на ст. Матай для эксплуатационных локомотивных депо Юго-Восточного региона.</t>
  </si>
  <si>
    <t>Новогодние подарки для детей работников</t>
  </si>
  <si>
    <t>ЭОТТ</t>
  </si>
  <si>
    <t>сентябрь, октябрь 2015г.</t>
  </si>
  <si>
    <t>Западно-Казахстанская обл, г. Уральск ул. Абулхаирхана 1/1</t>
  </si>
  <si>
    <t>упаковка</t>
  </si>
  <si>
    <t>октябрь, ноябрь</t>
  </si>
  <si>
    <t>Западно-Казахстанская обл, г. Уральск ул. Абулхаирхана 3/1</t>
  </si>
  <si>
    <t>30% от годового объема, в течение 30 рабочих дней c даты подписания акта приема-передачи товаров</t>
  </si>
  <si>
    <t xml:space="preserve">ноябрь, декабрь </t>
  </si>
  <si>
    <t>г. Актобе, ул.Станционная1</t>
  </si>
  <si>
    <t>Актюбинская область, г.Актобе, ул.Станционная1</t>
  </si>
  <si>
    <t>г. Атырау, СМП-163, ТЧЭ-3 Атырау ул. Баймуханова 82/5</t>
  </si>
  <si>
    <t>Атырауская область, г.Атырау, СМП-163, ул. Баймуханова 82/5</t>
  </si>
  <si>
    <t>Атырауская обл, Макатский р-н, п.Макат, ул.Шахатова 56</t>
  </si>
  <si>
    <t>Актюбинская обл, Мугалжарский р-н, г. Кандыагаш, ул. Локомотивная 1</t>
  </si>
  <si>
    <t>Мангистауская область, г.Актау, ст.Мангистау, ул.Деповская,1</t>
  </si>
  <si>
    <t>Актюбинская обл, г.Эмба, ул.Е.Батыра 140</t>
  </si>
  <si>
    <t>Актюбинская обл, г.Эмба, ул.Есет Батыра 140</t>
  </si>
  <si>
    <t>Северо-Казахстанская обл, р-н им.Габита Мусрепова с. Новоишимское</t>
  </si>
  <si>
    <t>Северо-Казахстанская обл, р-н им.Габита Мусрепова ст. Новоишимская, пром.зона</t>
  </si>
  <si>
    <t>Акмолинская обл. Бурабайский район г.Щучинск Паровозная 1</t>
  </si>
  <si>
    <t>г.Астана район Сарыарка, переулок Шынтас , 14в</t>
  </si>
  <si>
    <t>г.Караганда, ст.Караганда-Сортировочная, ул.Карпатская д.19 Г</t>
  </si>
  <si>
    <t>Карагандинская обл, Жана-Аркинский р-н, п.Атасу, ул.Т.Смаилов,39</t>
  </si>
  <si>
    <t>Карагандинская обл, г.Балхаш, ст.Балхаш, ул. Привокзальная 1</t>
  </si>
  <si>
    <t>Павлодарская обл, г.Павлодар, ул.Путейская,2</t>
  </si>
  <si>
    <t>г.Костанай, ул.Уральская,38</t>
  </si>
  <si>
    <t>Костанайская область, г.Костанай, ст.Костанай-2</t>
  </si>
  <si>
    <t>ВКО, Усть-Каменогорск, ул.Лениногорская1</t>
  </si>
  <si>
    <t>Акмолинская обл, г.Есиль, ул.Джамбула б/н</t>
  </si>
  <si>
    <t>Акмолинская обл, г.Есиль, ул.Джамбула 112/1</t>
  </si>
  <si>
    <t>ВКО, г.Семипалатинск, ул.Привокзальная 1</t>
  </si>
  <si>
    <t>ВКО, г.Семей, ул.Привокзальная 1</t>
  </si>
  <si>
    <t>ВКО, Аягозкий район, г. Аягоз, ул.Маженова 1</t>
  </si>
  <si>
    <t>Алматинская обл, Аксуский р-н, ст. Матай, ул. Деповская 1</t>
  </si>
  <si>
    <t>г.Алматы, ул.Сортировочная 3</t>
  </si>
  <si>
    <t>ВКО Аягозский район,п Актогай,ул Кузембаева 103</t>
  </si>
  <si>
    <t>с. Шу ,ул Паровозная, 2</t>
  </si>
  <si>
    <t>Жамбылская обл., Шуский район, г. Шу ,ул Паровозная,1а/4</t>
  </si>
  <si>
    <t>Жамбылская обл, г.Тараз, ул.Тынышбаева 81</t>
  </si>
  <si>
    <t>ЮКО, Арыский р-н, г. Арысь, ул. З. Тойбекова б/н</t>
  </si>
  <si>
    <t>ЮКО г. Туркестан, ул. Аблайхана 9</t>
  </si>
  <si>
    <t>г.Кызылорда, ул.Егизбаева 27</t>
  </si>
  <si>
    <t>ЮКО, г.Кызылорда, ул.Егизбаева 3 а</t>
  </si>
  <si>
    <t xml:space="preserve">г. Екибастуз ул Деповская №1 </t>
  </si>
  <si>
    <t xml:space="preserve">Павлодарская область, г. Екибастуз ул Деповская №1 </t>
  </si>
  <si>
    <t>Аралский р-н, Кызылординская обл, ст. Сексеул, ул. Деповская 1</t>
  </si>
  <si>
    <t xml:space="preserve">Паста для рук с абразивом, с глицерином </t>
  </si>
  <si>
    <t>Килограмм</t>
  </si>
  <si>
    <t>февраль, март</t>
  </si>
  <si>
    <t>Западно-Казахстанская обл, г. Уральск ул. Абулхаирхана 1/2</t>
  </si>
  <si>
    <t>ТЧЭ-Илецк РФ, г.Илецк ул.Вокзальная</t>
  </si>
  <si>
    <t>октябрь, ноябрь 2015г.</t>
  </si>
  <si>
    <t>0% от годового объема, в течение 30 рабочих дней c даты подписания акта приема-передачи товаров</t>
  </si>
  <si>
    <t>ПФ-115 (синяя),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</si>
  <si>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г. Алматы,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</si>
  <si>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килограмм</t>
  </si>
  <si>
    <t>Актюбинская область, г. Актобе, МБ Актобе</t>
  </si>
  <si>
    <t>ПФ-115 (зеленая), ГОСТ 6465-76, в металлических барабанах массой не более 60 кг</t>
  </si>
  <si>
    <t xml:space="preserve"> ПФ-115 (голубая),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</si>
  <si>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</t>
  </si>
  <si>
    <t>ПФ-115 (белая), ГОСТ 6465-76, в металлических барабанах массой не более 60 кг</t>
  </si>
  <si>
    <t>ПФ-115 (серая), ГОСТ 6465-76, в металлических барабанах массой не более 60 кг</t>
  </si>
  <si>
    <t>ПФ-115 (черная), ГОСТ 6465-76, в металлических барабанах массой не более 60 кг</t>
  </si>
  <si>
    <t>ПФ-115 (красная), ГОСТ 6465-76, в металлических барабанах массой не более 60 кг</t>
  </si>
  <si>
    <t xml:space="preserve"> ПФ-115 (желтая), ГОСТ 6465-76, в металлических барабанах массой не более 60 кг</t>
  </si>
  <si>
    <t>ГОСТ 18188-72</t>
  </si>
  <si>
    <t>Западно-Казахстанская область, г. Орал,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</si>
  <si>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литр</t>
  </si>
  <si>
    <t>ГОСТ 10325-79, мужские, меховая, с суконным верхом. Головной убор комбинированный. Колпак из сукна. Наушник, назатыльник и лобик из облагороженной овчины черного цвета. Подклад утепленный, устойчивый по форме. Детали колпака цельные. Утепляющая подкладка</t>
  </si>
  <si>
    <t>ГОСТ 12.4.010-75, рукавицы однопалые. Ткань х/б двунитка плотность 260г/м2. Наладонник из плотного полульняного брезента с огнеупорной отделкой, состав 67% лен, 33% хлопок, поверхностная плотность 550 гр/м2. При изготовлении используются  нитки 44ЛХ. Двойной шов повышает прочность и долговечность данного изделия. Стойкие к механическим нагрузкам и истиранию.</t>
  </si>
  <si>
    <t>февраль-март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</si>
  <si>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24-35.</t>
  </si>
  <si>
    <t>Актюбинская область, г. Актобе, МБ Актобе, Западно-Казахстанская область, г. Орал, склад ТМЗ,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</si>
  <si>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26-35.</t>
  </si>
  <si>
    <t>ф ТУ-3-а ВЦЕ</t>
  </si>
  <si>
    <t>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</si>
  <si>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Удостоверение (бумвинил)</t>
  </si>
  <si>
    <t>твердое, марки "Нейтральное" (Н), ГОСТ 28546-2002, 100 гр, в упаковке</t>
  </si>
  <si>
    <t>твердое, ГОСТ 28546-2002, 100 гр, в упаковке</t>
  </si>
  <si>
    <t>Использованные отходы текстильного производства из мягкого хлопчатобумажного материала, без примеси синтетики. Состав тканей - 100% хлопок (ситец, бязь, сатин и т.п.). Цвета могут быть разными. Куски неправильной формы размером примерно 40х60 см.</t>
  </si>
  <si>
    <t>Рулон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</si>
  <si>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</t>
  </si>
  <si>
    <t>г. Астана, МБ Астана</t>
  </si>
  <si>
    <t>июнь-июль</t>
  </si>
  <si>
    <t>плотность-80г/см, белизна не менее 96</t>
  </si>
  <si>
    <t>Одна пачка</t>
  </si>
  <si>
    <t>Западно-Казахстанская область, г. Орал, склад ТМЗ</t>
  </si>
  <si>
    <t>г. Атырау, улица СМП-163</t>
  </si>
  <si>
    <t>Мангистауская область, г.Актау, ст.Мангистау, ул.Деповская 1</t>
  </si>
  <si>
    <t>г. Алматы, склад ТМЗ</t>
  </si>
  <si>
    <t>Жамбылская область, ст. Жамбыл</t>
  </si>
  <si>
    <t>Кызылординская область, г. Кызылорда, склад ТМЗ</t>
  </si>
  <si>
    <t>Восточно-Казахстанская область, г. Семей, МБ Семей</t>
  </si>
  <si>
    <t>Павлодарская область, г. Павлодар</t>
  </si>
  <si>
    <t>Костанайская область, г. Костанай, МБ Костанай</t>
  </si>
  <si>
    <t>Карагандинская область, ст. Караганда-Сортировочная</t>
  </si>
  <si>
    <t>Восточно-Казахстанская область, г. Аягоз, ул. Деповская, 1</t>
  </si>
  <si>
    <t>Восточно-Казахстанская  область, Аягозский район, п. Актогай</t>
  </si>
  <si>
    <t>Мангистауская область, ст.Мангистау, ул.Деповская 1</t>
  </si>
  <si>
    <t>Западно-Казахстанская область, г.Орал, склад ТМЗ</t>
  </si>
  <si>
    <t>ГОСТ 9243-75 Вязкость кинематическая при температуре 100°С 18-22 мм2/С, индекс вязкости не менее 92, кислотное число не более 0,02 мг КОН/г, температура вспышки в открытом тигле не ниже 260°С, застывание не выше - 15°С, содержание водорастворимых кислот и щелочей отсуствие, воды - отсуствие, серы не более 1, селективных растворителей - отсутствие, коксуемость не более 0,5%, зональность не более 0,005%.</t>
  </si>
  <si>
    <t>март, апрель</t>
  </si>
  <si>
    <t>Тобол,Кустанай,Кокшетау,Жана-Есиль, Екибастуз,Павлодар, Астана, Караганда,Жана-Арка,Жезказган,Балхаш,Семей,Защита,Актогай,Алматы,Шу,Арысь,Шиели,Сексеул,Кандыагаш,Атырау,Макат,Мангистау,Бейнеу</t>
  </si>
  <si>
    <t>Тонна (метрическая)</t>
  </si>
  <si>
    <t>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</t>
  </si>
  <si>
    <t xml:space="preserve">март, апрель </t>
  </si>
  <si>
    <t xml:space="preserve">декабрь 2015 год, апрель 2016 год, сентябрь, октябрь 2016 год </t>
  </si>
  <si>
    <t>авансовый платеж- 30%, оставшаяся часть в течении 30 рабочих дней с момента подписания акта приема-передачи поставленных товаров</t>
  </si>
  <si>
    <t>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</t>
  </si>
  <si>
    <t>Смазка для подшипников локомотива. ТУ 38 ЦТ 520-83. Работоспособна при температуре от -40 до 120°С, пенетрация при температуре 25°С 190-260, температура каплепадения 175С, предел прочночти на сдвиг при температуре 50°С не  менее 300 Па, вязкость при температуре -30°С не более 2000 Па*с</t>
  </si>
  <si>
    <t xml:space="preserve">Смазка редукторная ОСп (Л,З), предназначена для смазывания  зубчатых передач редукторов, тяговых редукторов тепловозов, редукторов сельскохозяйственной техники, оборудования промышленных предприятий, дорожной и строительной техники и. т.д. </t>
  </si>
  <si>
    <t xml:space="preserve">декабрь 2015 год, апрель 2016 год,  сентябрь, октябрь 2016 год </t>
  </si>
  <si>
    <t>СТП-3, внешний вид однородная мазь  черного цвета,  массовая доля воды - отсутствие, содержание серы % не менее 0,8, вязкость условная при 25°С от 5 до 10 мин</t>
  </si>
  <si>
    <t>ГОСТ 6267-74 Предназначена для смазывания узлов трения, Основные эксплуатационные характеристики Удовлетворительная механическая стабильность, низкая коллоидная стабильность, морозоустойчивость и водостойкость. Работоспособна при температуре от -60 до +90°C.</t>
  </si>
  <si>
    <t>Тобол,Жана-Есиль,Екибастуз,Астана,Караганда,Шу,Алматы,Арысь</t>
  </si>
  <si>
    <t>Температура начала замерзания  не выше -40 °С, прозрачная однородная окрашенная жидкость без механических примесей</t>
  </si>
  <si>
    <t>Тобол,Кокшетау, Екибастуз, Астана, Караганда,Семей,Актогай,Алматы,Шу,Арысь,Кандыагаш,Макат</t>
  </si>
  <si>
    <t>Литр (куб. дм.)</t>
  </si>
  <si>
    <t>Жамбылская область, г. Шу</t>
  </si>
  <si>
    <t>Южно-Казахстанская область, г. Туркестан</t>
  </si>
  <si>
    <t>ГОСТ 26167-2005 Полная характеристика указана в технической спецификации</t>
  </si>
  <si>
    <t>Актюбинская область, ст. Кандыагаш</t>
  </si>
  <si>
    <t>Акмолинская область, ст. Курорт-Боровое</t>
  </si>
  <si>
    <t>г. Астана</t>
  </si>
  <si>
    <t>Павлодарская область, г. Екибастуз</t>
  </si>
  <si>
    <t>Акмолинская область, г. Есиль</t>
  </si>
  <si>
    <t>Восточно-Казахстанская область, ст. Защита</t>
  </si>
  <si>
    <t>Восточно-Казахстанская область, г. Семей</t>
  </si>
  <si>
    <t>Восточно-Казахстанская область, г. Аягоз</t>
  </si>
  <si>
    <t>г. Алматы</t>
  </si>
  <si>
    <t>Южно-Казахстанская область, г. Арысь</t>
  </si>
  <si>
    <t>ТУ32ЦТВР453-76 4ТО2.42.11.11</t>
  </si>
  <si>
    <t xml:space="preserve">март,апрель </t>
  </si>
  <si>
    <t xml:space="preserve"> ст Тобол </t>
  </si>
  <si>
    <t>июнь 2012 г, март, апрель, сентябрь, октябрь 2016 года</t>
  </si>
  <si>
    <t>ст Костанай</t>
  </si>
  <si>
    <t>ст Жана-Есил</t>
  </si>
  <si>
    <t xml:space="preserve">  ст Кокшетау </t>
  </si>
  <si>
    <t xml:space="preserve">  ст Екибастуз </t>
  </si>
  <si>
    <t>ст Павлодар</t>
  </si>
  <si>
    <t xml:space="preserve">ст Астана </t>
  </si>
  <si>
    <t xml:space="preserve"> ст Караганда </t>
  </si>
  <si>
    <t xml:space="preserve">  ст Балхаш </t>
  </si>
  <si>
    <t>ст Жана-Арка</t>
  </si>
  <si>
    <t xml:space="preserve">  ст Жезказган </t>
  </si>
  <si>
    <t xml:space="preserve">  ст Семей </t>
  </si>
  <si>
    <t xml:space="preserve">  ст Защита </t>
  </si>
  <si>
    <t xml:space="preserve">  ст Актогай </t>
  </si>
  <si>
    <t>ст Алматы</t>
  </si>
  <si>
    <t xml:space="preserve"> ст Шу </t>
  </si>
  <si>
    <t xml:space="preserve"> ст Арысь </t>
  </si>
  <si>
    <t xml:space="preserve">  Ст. Шиели </t>
  </si>
  <si>
    <t xml:space="preserve">  ст Сексеул </t>
  </si>
  <si>
    <t xml:space="preserve">  ст Казалы</t>
  </si>
  <si>
    <t xml:space="preserve"> ст Кандыагаш </t>
  </si>
  <si>
    <t xml:space="preserve"> ст Макат </t>
  </si>
  <si>
    <t xml:space="preserve"> ст Атырау</t>
  </si>
  <si>
    <t xml:space="preserve"> ст Бейнеу </t>
  </si>
  <si>
    <t xml:space="preserve"> ст Мангистау </t>
  </si>
  <si>
    <t>8ТН.193.765</t>
  </si>
  <si>
    <t xml:space="preserve">  ст Тобол </t>
  </si>
  <si>
    <t>кг</t>
  </si>
  <si>
    <t>декабрь 2015г, сентябрь, октябрь 2016 года</t>
  </si>
  <si>
    <t>ст.Кокшетау</t>
  </si>
  <si>
    <t xml:space="preserve">  ст Алматы </t>
  </si>
  <si>
    <t xml:space="preserve"> ст Арыс.</t>
  </si>
  <si>
    <t>Приобретение аналитического отраслевого журнала "Транс-Экспресс Қазақстан"</t>
  </si>
  <si>
    <t>декабрь 2014г.,апрель 2016г.</t>
  </si>
  <si>
    <t>АО "ЛСЦ", Тобол, Кокшетау, Екибастуз, Астана, Караганда, Семей, Актогай, Алматы, Шу, Арысь, Казалы, Кандыагаш, Макат.</t>
  </si>
  <si>
    <t>по факту</t>
  </si>
  <si>
    <t xml:space="preserve"> </t>
  </si>
  <si>
    <t>2009 г</t>
  </si>
  <si>
    <t>2010 г</t>
  </si>
  <si>
    <t>2011 г</t>
  </si>
  <si>
    <t>2023 г</t>
  </si>
  <si>
    <t>2024 г</t>
  </si>
  <si>
    <t>2025 г</t>
  </si>
  <si>
    <t>2026 г</t>
  </si>
  <si>
    <t>2027 г</t>
  </si>
  <si>
    <t>2028 г</t>
  </si>
  <si>
    <t>2029 г</t>
  </si>
  <si>
    <t>2030 г</t>
  </si>
  <si>
    <t>2031 г</t>
  </si>
  <si>
    <t>2032 г</t>
  </si>
  <si>
    <t>2033 г</t>
  </si>
  <si>
    <t>2034 г</t>
  </si>
  <si>
    <t>2035 г</t>
  </si>
  <si>
    <t>2036 г</t>
  </si>
  <si>
    <t>2037 г</t>
  </si>
  <si>
    <t>2038 г</t>
  </si>
  <si>
    <t>2039 г</t>
  </si>
  <si>
    <t>2040 г</t>
  </si>
  <si>
    <t>2041 г</t>
  </si>
  <si>
    <t>2042 г</t>
  </si>
  <si>
    <t>2043 г</t>
  </si>
  <si>
    <t>2044 г</t>
  </si>
  <si>
    <t>2045 г</t>
  </si>
  <si>
    <t>ОВХ</t>
  </si>
  <si>
    <t>2012/2013</t>
  </si>
  <si>
    <t>3,9,15,16,17,19</t>
  </si>
  <si>
    <t>2012/2013/2015</t>
  </si>
  <si>
    <t>4, 5, 6, 9, 13, 14, 19</t>
  </si>
  <si>
    <t>2012/2013/2015/2016</t>
  </si>
  <si>
    <t xml:space="preserve"> 9, 14, 19</t>
  </si>
  <si>
    <t>9,14,15,16,17</t>
  </si>
  <si>
    <t>ОТП</t>
  </si>
  <si>
    <t>9,15,16,17 С учетом ценового маркетинга заключения ТОО "Самрук-Казына Контракт", исх.№104-05/2614 от 16.06.13г.</t>
  </si>
  <si>
    <t>2013/2015</t>
  </si>
  <si>
    <t>4, 5, 6, 9, 14, 15, 16, 17, 19 С учетом ценового маркетинга заключения ТОО "Самрук-Казына Контракт", исх.№101-05/9995 от 28.10.14г.</t>
  </si>
  <si>
    <t>9, 14, 15, 16, 17</t>
  </si>
  <si>
    <t>8,9,14,15, 16,17,19</t>
  </si>
  <si>
    <t>2012/2013/2014</t>
  </si>
  <si>
    <t>5, 6, 9, 14, 16, 17</t>
  </si>
  <si>
    <t>9,16,17</t>
  </si>
  <si>
    <t>2012/2015</t>
  </si>
  <si>
    <t>9, 14, 16, 17, 19</t>
  </si>
  <si>
    <t>2011/2013</t>
  </si>
  <si>
    <t>8,9,14,15,16,17,19</t>
  </si>
  <si>
    <t>2011/2013/2014</t>
  </si>
  <si>
    <t>3, 4, 5, 6, 9, 14, 16, 17</t>
  </si>
  <si>
    <t>исключить</t>
  </si>
  <si>
    <t>2010/2014</t>
  </si>
  <si>
    <t>3, 4, 5, 6, 9, 13, 14, 19</t>
  </si>
  <si>
    <t>2010/2014/2015</t>
  </si>
  <si>
    <t>9, 14, 19</t>
  </si>
  <si>
    <t>2010/2015</t>
  </si>
  <si>
    <t>3, 4, 5, 6, 9,  13, 14, 19</t>
  </si>
  <si>
    <t>ОП</t>
  </si>
  <si>
    <t>2014/2015</t>
  </si>
  <si>
    <t>7, 8, 9, 10, 14, 16, 17, 19</t>
  </si>
  <si>
    <t>7, 8, 10, 14, 16, 17</t>
  </si>
  <si>
    <t>2014/2015/2016</t>
  </si>
  <si>
    <t>2014/2016</t>
  </si>
  <si>
    <t>9,10,14,16,17,20</t>
  </si>
  <si>
    <t>9, 10, 12, 14, 15, 16, 17</t>
  </si>
  <si>
    <t>9, 12, 14, 15, 16, 17</t>
  </si>
  <si>
    <t>7, 9, 15, 16, 17, с учетом ценового маркетинга заключения ТОО "Самрук-Казына Контракт", исх.№101-05/10267 от 21.10.15г.</t>
  </si>
  <si>
    <t>2015/2016</t>
  </si>
  <si>
    <t>3, 4, 5, 9, 19</t>
  </si>
  <si>
    <t>8, 9, 10, 12, 14, 15, 16, 17</t>
  </si>
  <si>
    <t>ОИН</t>
  </si>
  <si>
    <t>7, 15, 16, 17, с учетом ценового маркетинга заключения ТОО "Самрук-Казына Контракт", исх.№101-05/10387 от 23.10.15г.</t>
  </si>
  <si>
    <t>3, 4, 5, 9, 18, 19</t>
  </si>
  <si>
    <t>9, 10, 14, 16, 17</t>
  </si>
  <si>
    <t>3, 4, 5, 9, 14, 16, 17, 19</t>
  </si>
  <si>
    <t>3, 5, 9, 14, 15, 16, 17, 19  с учетом ценового маркетинга заключения ТОО "Самрук-Казына Контракт", исх.№101-05/768 от 02.02.16г.</t>
  </si>
  <si>
    <t>9, 14, 16, 17</t>
  </si>
  <si>
    <t>3, 5, 9, 10, 14, 15, 16, 17, 19  с учетом ценового маркетинга заключения ТОО "Самрук-Казына Контракт", исх.№101-05/768 от 02.02.16г.</t>
  </si>
  <si>
    <t>3, 4, 5, 9</t>
  </si>
  <si>
    <t>ТПХ</t>
  </si>
  <si>
    <t>9,12,14,16,17,18</t>
  </si>
  <si>
    <t>14,16,17,18</t>
  </si>
  <si>
    <t>15, 16, 17,  с учетом ценового маркетинга заключения ТОО "Самрук-Казына Контракт", исх.№101-05/2948 от 08.04.16 г.</t>
  </si>
  <si>
    <t xml:space="preserve">2012/2016
</t>
  </si>
  <si>
    <t>9,15,16,17,19</t>
  </si>
  <si>
    <t>9, 19</t>
  </si>
  <si>
    <t>Жазира АОТ</t>
  </si>
  <si>
    <t>товары</t>
  </si>
  <si>
    <t>измененная</t>
  </si>
  <si>
    <t>материалы</t>
  </si>
  <si>
    <t>Масла и смазки</t>
  </si>
  <si>
    <t>№ и дата Приказа утверждения ПЗ</t>
  </si>
  <si>
    <t>Исх. письма от заказчика</t>
  </si>
  <si>
    <t>Заказчик</t>
  </si>
  <si>
    <t>Исполнитель заказчика</t>
  </si>
  <si>
    <t>Исполнитель ГПснабПЗ</t>
  </si>
  <si>
    <t>Причина внесения изменений</t>
  </si>
  <si>
    <t>сводящий в Приказ</t>
  </si>
  <si>
    <t>Исключенная сумма ТРУ без НДС,  тенге</t>
  </si>
  <si>
    <t>Исключенная сумма ТРУ с НДС,  тенге</t>
  </si>
  <si>
    <t>№ в КТЖ</t>
  </si>
  <si>
    <t>2. Работы</t>
  </si>
  <si>
    <t>258 Р</t>
  </si>
  <si>
    <t>33.13.19.16.00.00.00</t>
  </si>
  <si>
    <t>Ремонт и техническое обслуживание оборудования профессионального электронного</t>
  </si>
  <si>
    <t>258-1 Р</t>
  </si>
  <si>
    <t>258-2 Р</t>
  </si>
  <si>
    <t>258-3 Р</t>
  </si>
  <si>
    <t>259 Р</t>
  </si>
  <si>
    <t>259-1 Р</t>
  </si>
  <si>
    <t>259-2 Р</t>
  </si>
  <si>
    <t>259-3 Р</t>
  </si>
  <si>
    <t>260 Р</t>
  </si>
  <si>
    <t>260-1Р</t>
  </si>
  <si>
    <t>260-2 Р</t>
  </si>
  <si>
    <t>260-3 Р</t>
  </si>
  <si>
    <t>272 Р</t>
  </si>
  <si>
    <t>272-1 Р</t>
  </si>
  <si>
    <t>272-2 Р</t>
  </si>
  <si>
    <t>272-3 Р</t>
  </si>
  <si>
    <t>279-1 Р</t>
  </si>
  <si>
    <t>33.17.11.30.10.23.00</t>
  </si>
  <si>
    <t>Сервисное обслуживание локомотивов</t>
  </si>
  <si>
    <t>Сервисное обслуживание локомотива в объеме СО-1</t>
  </si>
  <si>
    <t>279-2 Р</t>
  </si>
  <si>
    <t>279-3 Р</t>
  </si>
  <si>
    <t>279-4 Р</t>
  </si>
  <si>
    <t>279-5 Р</t>
  </si>
  <si>
    <t>279-6 Р</t>
  </si>
  <si>
    <t>279-7 Р</t>
  </si>
  <si>
    <t>33.17.11.300.022.00.0999.000000000000</t>
  </si>
  <si>
    <t>Работы по сервисному обслуживанию локомотива в объеме СО</t>
  </si>
  <si>
    <t>279-8 Р</t>
  </si>
  <si>
    <t>948 Р</t>
  </si>
  <si>
    <t>948-1 Р</t>
  </si>
  <si>
    <t>948-2 Р</t>
  </si>
  <si>
    <t>948-3 Р</t>
  </si>
  <si>
    <t>948-4 Р</t>
  </si>
  <si>
    <t>1235 Р</t>
  </si>
  <si>
    <t>1235-1 Р</t>
  </si>
  <si>
    <t>1235-2 Р</t>
  </si>
  <si>
    <t>1235-3 Р</t>
  </si>
  <si>
    <t>1235-4 Р</t>
  </si>
  <si>
    <t>1235-5 Р</t>
  </si>
  <si>
    <t>1236 Р</t>
  </si>
  <si>
    <t>1236-1 Р</t>
  </si>
  <si>
    <t>1236-2 Р</t>
  </si>
  <si>
    <t>1236-3 Р</t>
  </si>
  <si>
    <t>1236-4 Р</t>
  </si>
  <si>
    <t>1236-5 Р</t>
  </si>
  <si>
    <t>1 Р</t>
  </si>
  <si>
    <t>72.19.29.10.00.00.00</t>
  </si>
  <si>
    <t>Работы по исследованиям и экспериментальным разработкам прочие в области технических наук и технологий, кроме биотехнологий</t>
  </si>
  <si>
    <t>2 Р</t>
  </si>
  <si>
    <t>3 Р</t>
  </si>
  <si>
    <t>4 Р</t>
  </si>
  <si>
    <t>5 Р</t>
  </si>
  <si>
    <t>6 Р</t>
  </si>
  <si>
    <t>7 Р</t>
  </si>
  <si>
    <t>8 Р</t>
  </si>
  <si>
    <t>9 Р</t>
  </si>
  <si>
    <t>9-1 Р</t>
  </si>
  <si>
    <t>10 Р</t>
  </si>
  <si>
    <t>33.17.11.30.30.11.00</t>
  </si>
  <si>
    <t>Капитальный ремонт локомотивов</t>
  </si>
  <si>
    <t>Капитальный ремонт КР-2 - предназначен для восстанавления эксплуатационных характеристик и полного ресурса (срок службы) всех агрегатов, сборочных единиц и деталей, включая базовые, полностью заменяют провода и кабели, а также выполнение модернизации тепловоза</t>
  </si>
  <si>
    <t>10-1 Р</t>
  </si>
  <si>
    <t>10-2 Р</t>
  </si>
  <si>
    <t>10-3 Р</t>
  </si>
  <si>
    <t>11 Р</t>
  </si>
  <si>
    <t>11-1 Р</t>
  </si>
  <si>
    <t>11-2 Р</t>
  </si>
  <si>
    <t>12 Р</t>
  </si>
  <si>
    <t>12-1 Р</t>
  </si>
  <si>
    <t>12-2 Р</t>
  </si>
  <si>
    <t>12-3 Р</t>
  </si>
  <si>
    <t>13 Р</t>
  </si>
  <si>
    <t>13-1 Р</t>
  </si>
  <si>
    <t>13-2 Р</t>
  </si>
  <si>
    <t>33.17.11.100.016.00.0999.000000000000</t>
  </si>
  <si>
    <t>Работы по капитальному ремонту локомотивов в объеме КР-2</t>
  </si>
  <si>
    <t>14 Р</t>
  </si>
  <si>
    <t>14-1 Р</t>
  </si>
  <si>
    <t>14-2 Р</t>
  </si>
  <si>
    <t>14-3 Р</t>
  </si>
  <si>
    <t>14-4 Р</t>
  </si>
  <si>
    <t>15 Р</t>
  </si>
  <si>
    <t>15-1 Р</t>
  </si>
  <si>
    <t>15-2 Р</t>
  </si>
  <si>
    <t>15-3 Р</t>
  </si>
  <si>
    <t>15-4 Р</t>
  </si>
  <si>
    <t>16 Р</t>
  </si>
  <si>
    <t>16-1 Р</t>
  </si>
  <si>
    <t>16-2 Р</t>
  </si>
  <si>
    <t>16-3 Р</t>
  </si>
  <si>
    <t>16-4 Р</t>
  </si>
  <si>
    <t>17 Р</t>
  </si>
  <si>
    <t>17-1 Р</t>
  </si>
  <si>
    <t>17-2 Р</t>
  </si>
  <si>
    <t>17-3 Р</t>
  </si>
  <si>
    <t>17-4 Р</t>
  </si>
  <si>
    <t>18 Р</t>
  </si>
  <si>
    <t>18-1 Р</t>
  </si>
  <si>
    <t>18-2 Р</t>
  </si>
  <si>
    <t>18-3 Р</t>
  </si>
  <si>
    <t>18-4 Р</t>
  </si>
  <si>
    <t>19 Р</t>
  </si>
  <si>
    <t>19-1 Р</t>
  </si>
  <si>
    <t>19-2 Р</t>
  </si>
  <si>
    <t>19-3 Р</t>
  </si>
  <si>
    <t>19-4 Р</t>
  </si>
  <si>
    <t>20 Р</t>
  </si>
  <si>
    <t>20-1 Р</t>
  </si>
  <si>
    <t>20-2 Р</t>
  </si>
  <si>
    <t>21 Р</t>
  </si>
  <si>
    <t>21-1 Р</t>
  </si>
  <si>
    <t>21-2 Р</t>
  </si>
  <si>
    <t>21-3 Р</t>
  </si>
  <si>
    <t>21-4 Р</t>
  </si>
  <si>
    <t>22 Р</t>
  </si>
  <si>
    <t>22-1 Р</t>
  </si>
  <si>
    <t>23 Р</t>
  </si>
  <si>
    <t>23-1 Р</t>
  </si>
  <si>
    <t>23-2 Р</t>
  </si>
  <si>
    <t>24 Р</t>
  </si>
  <si>
    <t>24-1 Р</t>
  </si>
  <si>
    <t>24-2 Р</t>
  </si>
  <si>
    <t>25 Р</t>
  </si>
  <si>
    <t>25-1 Р</t>
  </si>
  <si>
    <t>25-2 Р</t>
  </si>
  <si>
    <t>26 Р</t>
  </si>
  <si>
    <t>26-1 Р</t>
  </si>
  <si>
    <t>26-2 Р</t>
  </si>
  <si>
    <t>27 Р</t>
  </si>
  <si>
    <t>27-1 Р</t>
  </si>
  <si>
    <t>27-2 Р</t>
  </si>
  <si>
    <t>28 Р</t>
  </si>
  <si>
    <t>28-1 Р</t>
  </si>
  <si>
    <t>28-2 Р</t>
  </si>
  <si>
    <t>29 Р</t>
  </si>
  <si>
    <t>29-1 Р</t>
  </si>
  <si>
    <t>29-2 Р</t>
  </si>
  <si>
    <t>30 Р</t>
  </si>
  <si>
    <t>30-1 Р</t>
  </si>
  <si>
    <t>30-2 Р</t>
  </si>
  <si>
    <t>1237 Р</t>
  </si>
  <si>
    <t>33.17.11.100.020.00.0999.000000000000</t>
  </si>
  <si>
    <t>Работы по полному освидетельствованию колесных пар подвижного состава</t>
  </si>
  <si>
    <t>1238 Р</t>
  </si>
  <si>
    <t>33.17.11.100.021.00.0999.000000000000</t>
  </si>
  <si>
    <t>Работы по освидетельствованию колесных пар подвижного состава</t>
  </si>
  <si>
    <t>1239 Р</t>
  </si>
  <si>
    <t>1240 Р</t>
  </si>
  <si>
    <t>1241 Р</t>
  </si>
  <si>
    <t>1242 Р</t>
  </si>
  <si>
    <t>1243 Р</t>
  </si>
  <si>
    <t>1244 Р</t>
  </si>
  <si>
    <t>1245 Р</t>
  </si>
  <si>
    <t>1246 Р</t>
  </si>
  <si>
    <t>1247 Р</t>
  </si>
  <si>
    <t>1248 Р</t>
  </si>
  <si>
    <t>1249 Р</t>
  </si>
  <si>
    <t>1250 Р</t>
  </si>
  <si>
    <t>Итого по работам:</t>
  </si>
  <si>
    <t>Сервисное обслуживание системы безопасности КЛУБ-У. Для обеспечения безопасности движения.</t>
  </si>
  <si>
    <t>Территория Республики Казахстан</t>
  </si>
  <si>
    <t>Сервисное обслуживание локомотивных радиостанций всех типов. Для обеспечения безопасности движения.</t>
  </si>
  <si>
    <t>Сервисное обслуживание регистраторов переговоров РПЛ-2. Для обеспечения безопасности движения.</t>
  </si>
  <si>
    <t>Сервисное обслуживание автоматической локомотивной сигнализации типа АЛСН. Для обеспечения безопасности движения.</t>
  </si>
  <si>
    <t>Сервисное обслуживание ТЭ33А</t>
  </si>
  <si>
    <t>Сервисное обслуживание СКД6е</t>
  </si>
  <si>
    <t>Юго-Восточный регион Республики Казахстан</t>
  </si>
  <si>
    <t>предоплата 0%, расчет за выполненный объем ежемесячно в течение 30 рабочих дней</t>
  </si>
  <si>
    <t>Сервисное обслуживание СКД6е (ТЭМ KZ)</t>
  </si>
  <si>
    <t xml:space="preserve"> декабрь</t>
  </si>
  <si>
    <t>Сервисное обслуживание KZ4 (Для поддержания электровозов в работоспособном состоянии и восстановление основных эксплуатационных характеристик)</t>
  </si>
  <si>
    <t>сентябрь, октябрь</t>
  </si>
  <si>
    <t>предоплата 30% от квартального объема</t>
  </si>
  <si>
    <t>Сервисное обслуживание KZ4</t>
  </si>
  <si>
    <t>февраль</t>
  </si>
  <si>
    <t>октябрь, ноябрь 2016 г.</t>
  </si>
  <si>
    <t>Сервисное обслуживание СКД6е (ТЭМ KZ) (Для поддержания тепловозов в работоспособном состоянии и восстановление основных эксплуатационных характеристик)</t>
  </si>
  <si>
    <t>предоплата 50% от квартального объема, оставшаяся часть в течение 30 (тридцати) рабочих дней с момента подписания акта выполненных работ</t>
  </si>
  <si>
    <t>Разработка межгосударственных стандартов. Наименование: ГОСТ (ГОСТ Р 51175-98) «Колеса зубчатые тяговых передач тягового подвижного состава. Технические условия»</t>
  </si>
  <si>
    <t xml:space="preserve">г.Астана, ул.Конаева 10 </t>
  </si>
  <si>
    <t>Разработка межгосударственных стандартов. Наименование:  ГОСТ «Железнодорожный подвижной состав. Методы контроля тормозного пути и стояночного тормоза» (пересмотр ГОСТ Р 52929-2008)</t>
  </si>
  <si>
    <t>работа</t>
  </si>
  <si>
    <t>Сервисное обслуживание ТЭ10</t>
  </si>
  <si>
    <t>предоплата до 50%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</si>
  <si>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ТЭП70</t>
  </si>
  <si>
    <t xml:space="preserve"> декабрь 2013г.</t>
  </si>
  <si>
    <t>Сервисное обслуживание ТЭМ</t>
  </si>
  <si>
    <t>Сервисное обслуживание ВЛ80</t>
  </si>
  <si>
    <t>Сервисное обслуживание ВЛ60</t>
  </si>
  <si>
    <t>Сервисное обслуживание ВЛ40</t>
  </si>
  <si>
    <t>Сервисное обслуживание ЧМЭ</t>
  </si>
  <si>
    <t>Кушмурун</t>
  </si>
  <si>
    <t xml:space="preserve"> март</t>
  </si>
  <si>
    <t>Капитальный ремонт КР ТЭ10</t>
  </si>
  <si>
    <t>Шу</t>
  </si>
  <si>
    <t>Капитальный ремонт КР ТЭМ</t>
  </si>
  <si>
    <t>Казалы</t>
  </si>
  <si>
    <t>Капитальный ремонт КР ВЛ80</t>
  </si>
  <si>
    <t>Атбасар</t>
  </si>
  <si>
    <t>Капитальный ремонт КР ЧМЭ</t>
  </si>
  <si>
    <t xml:space="preserve"> февраль</t>
  </si>
  <si>
    <t>Сервисное обслуживание электровозов серии KZ8А</t>
  </si>
  <si>
    <t>предоплата до 30%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</si>
  <si>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электровозов серии KZ4АТ</t>
  </si>
  <si>
    <t>Сервисное обслуживание электровозов серии KZ4АТ, KZ4A, KZ4AC</t>
  </si>
  <si>
    <t>Сервисное обслуживание теплвозов серии 2ТЭ10МК, 2ТЭ10ВК</t>
  </si>
  <si>
    <t>предоплата 30% от квартального объема, оставшаяся часть в течение 30 (тридцати) рабочих дней с момента подписания акта выполненных работ</t>
  </si>
  <si>
    <t>апрель, май</t>
  </si>
  <si>
    <t>Семей</t>
  </si>
  <si>
    <t>предоплата 0%, расчет за выполненный объем ежемесячно в течение 30 (тридцати) рабочих дней с момента подписания акта выполненных работ</t>
  </si>
  <si>
    <t xml:space="preserve"> Защита</t>
  </si>
  <si>
    <t xml:space="preserve"> Аягоз</t>
  </si>
  <si>
    <t xml:space="preserve"> Павлодар</t>
  </si>
  <si>
    <t>Екибастуз</t>
  </si>
  <si>
    <t>Балхаш</t>
  </si>
  <si>
    <t xml:space="preserve"> Жамбыл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</si>
  <si>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</si>
  <si>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апрель 2015 года, май, октябрь-ноябрь 2016 года</t>
  </si>
  <si>
    <t>по месту нахождения Подрядчика</t>
  </si>
  <si>
    <t>0, в течение 30 рабочих дней с даты подписания акта выполненных работ</t>
  </si>
  <si>
    <t xml:space="preserve">апрель 2015 года, 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</si>
  <si>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</si>
  <si>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апрель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</si>
  <si>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</si>
  <si>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апрель 2015 года, октябрь-ноябрь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</si>
  <si>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</si>
  <si>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станция Аягоз</t>
  </si>
  <si>
    <t>апрель, сентябрь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</si>
  <si>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</si>
  <si>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апрель, сентябрь 2015 года, май, октябрь-ноябрь 2016 года </t>
  </si>
  <si>
    <t>апрель, сентябрь 2015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</si>
  <si>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</si>
  <si>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</si>
  <si>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 узкой колеи для филиала АО "НК "КТЖ" - "Достыкское эксплуатационное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</si>
  <si>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пассажирских узкой колеи для филиала АО "НК "КТЖ" - "Достыкское эксплуатационное вагонное депо"</t>
  </si>
  <si>
    <t>3,4,5,6,9,14,16,17,19</t>
  </si>
  <si>
    <t>2011/2013/2014/2015</t>
  </si>
  <si>
    <t>18, 19</t>
  </si>
  <si>
    <t>3,4,5,6,9,14,16,17</t>
  </si>
  <si>
    <t>2011/2013/ 2014</t>
  </si>
  <si>
    <t>2011/2013/ 2014/2015</t>
  </si>
  <si>
    <t>2011/2013/ 2014/2015/2016</t>
  </si>
  <si>
    <t>14, 16, 17</t>
  </si>
  <si>
    <t>4,9,14,16,17</t>
  </si>
  <si>
    <t>2012/ 2014</t>
  </si>
  <si>
    <t>3, 4, 5, 6, 9, 14, 16, 17, 19</t>
  </si>
  <si>
    <t>2012/2014/2015</t>
  </si>
  <si>
    <t>9,14, 16,17,19,</t>
  </si>
  <si>
    <t>2012/2014/2015/2016</t>
  </si>
  <si>
    <t>3,4,5,9,14,16,17,18,19,</t>
  </si>
  <si>
    <t>2012/ 2014/2015</t>
  </si>
  <si>
    <t xml:space="preserve"> 9, 14, 16, 17, 19</t>
  </si>
  <si>
    <t>2012/ 2014/2015/2016</t>
  </si>
  <si>
    <t>3, 4, 5, 9, 14, 16, 17</t>
  </si>
  <si>
    <t>9,14,16,17</t>
  </si>
  <si>
    <t>9,14,16,17,18</t>
  </si>
  <si>
    <t>4,5,6,9,14, 16,17,19,</t>
  </si>
  <si>
    <t>3,4,5,9,14,16,17,18,19</t>
  </si>
  <si>
    <t>9,14,16,17,19</t>
  </si>
  <si>
    <t>6, 9, 14, 16, 17, 19</t>
  </si>
  <si>
    <t>3, 4, 5, 6, 14, 16, 17</t>
  </si>
  <si>
    <t>Дополненная</t>
  </si>
  <si>
    <t>ЦВ</t>
  </si>
  <si>
    <t>АО</t>
  </si>
  <si>
    <t>Работы</t>
  </si>
  <si>
    <t>TR</t>
  </si>
  <si>
    <t>дополненная</t>
  </si>
  <si>
    <t>3. Услуги</t>
  </si>
  <si>
    <t>7-2 У</t>
  </si>
  <si>
    <t>69.20.10.15.10.00.00</t>
  </si>
  <si>
    <t>Услуги по проведению аудита финансовой отчетности</t>
  </si>
  <si>
    <t>1344-1 У</t>
  </si>
  <si>
    <t>77.39.11.12.10.00.00</t>
  </si>
  <si>
    <t>Услуги по аренде маневровых локомотивов</t>
  </si>
  <si>
    <t>Краткосрочная, среднесрочная или долгосрочная аренда (прокат) маневровых локомотивов</t>
  </si>
  <si>
    <t>1344-2 У</t>
  </si>
  <si>
    <t>1376-2 У</t>
  </si>
  <si>
    <t>61.20.30.10.00.00.00</t>
  </si>
  <si>
    <t>Услуги по передаче данных по сетям</t>
  </si>
  <si>
    <t>Услуги по передаче данных по сетям телекоммуникационным беспроводным</t>
  </si>
  <si>
    <t>1376-3 У</t>
  </si>
  <si>
    <t>1376-4 У</t>
  </si>
  <si>
    <t>1376-5 У</t>
  </si>
  <si>
    <t>61.20.30.900.000.00.0777.000000000000</t>
  </si>
  <si>
    <t>Услуги по передаче данных</t>
  </si>
  <si>
    <t>1376-6 У</t>
  </si>
  <si>
    <t>1377-2 У</t>
  </si>
  <si>
    <t>1377-3 У</t>
  </si>
  <si>
    <t>1377-4 У</t>
  </si>
  <si>
    <t>1377-5 У</t>
  </si>
  <si>
    <t>1378-2 У</t>
  </si>
  <si>
    <t>62.09.20.20.90.00.00</t>
  </si>
  <si>
    <t>Услуги по пользованию программными продуктами, находящимся в удаленном доступе</t>
  </si>
  <si>
    <t>1378-3 У</t>
  </si>
  <si>
    <t>1378-4 У</t>
  </si>
  <si>
    <t>1378-5 У</t>
  </si>
  <si>
    <t>62.09.20.000.013.00.0777.000000000000</t>
  </si>
  <si>
    <t>8 У</t>
  </si>
  <si>
    <t>49.39.39.10.10.00.00</t>
  </si>
  <si>
    <t>Услуги по перевозкам работников автотранспортом</t>
  </si>
  <si>
    <t>Услуги по доставке и перевозке работников автотранспортом</t>
  </si>
  <si>
    <t>8-1 У</t>
  </si>
  <si>
    <t>8-2 У</t>
  </si>
  <si>
    <t>9 У</t>
  </si>
  <si>
    <t>9-1 У</t>
  </si>
  <si>
    <t>9-2 У</t>
  </si>
  <si>
    <t>10 У</t>
  </si>
  <si>
    <t>81.10.10.05.00.00.00</t>
  </si>
  <si>
    <t>Услуги по комплексному обслуживанию здания</t>
  </si>
  <si>
    <t>10-1 У</t>
  </si>
  <si>
    <t>11 У</t>
  </si>
  <si>
    <t>11-1 У</t>
  </si>
  <si>
    <t>12 У</t>
  </si>
  <si>
    <t>12-1 У</t>
  </si>
  <si>
    <t>13 У</t>
  </si>
  <si>
    <t>13-1 У</t>
  </si>
  <si>
    <t>14 У</t>
  </si>
  <si>
    <t>14-1 У</t>
  </si>
  <si>
    <t>15 У</t>
  </si>
  <si>
    <t>15-1 У</t>
  </si>
  <si>
    <t>16 У</t>
  </si>
  <si>
    <t>16-1 У</t>
  </si>
  <si>
    <t>17 У</t>
  </si>
  <si>
    <t>17-1 У</t>
  </si>
  <si>
    <t>18 У</t>
  </si>
  <si>
    <t>18-1 У</t>
  </si>
  <si>
    <t>19 У</t>
  </si>
  <si>
    <t>19-1 У</t>
  </si>
  <si>
    <t>20 У</t>
  </si>
  <si>
    <t>20-1 У</t>
  </si>
  <si>
    <t>21 У</t>
  </si>
  <si>
    <t>21-1 У</t>
  </si>
  <si>
    <t>22 У</t>
  </si>
  <si>
    <t>22-1 У</t>
  </si>
  <si>
    <t>23 У</t>
  </si>
  <si>
    <t>23-1 У</t>
  </si>
  <si>
    <t>24 У</t>
  </si>
  <si>
    <t>24-1 У</t>
  </si>
  <si>
    <t>25 У</t>
  </si>
  <si>
    <t>25-1 У</t>
  </si>
  <si>
    <t>26 У</t>
  </si>
  <si>
    <t>26-1 У</t>
  </si>
  <si>
    <t>27 У</t>
  </si>
  <si>
    <t>27-1 У</t>
  </si>
  <si>
    <t>28 У</t>
  </si>
  <si>
    <t>28-1 У</t>
  </si>
  <si>
    <t>29 У</t>
  </si>
  <si>
    <t>29-1 У</t>
  </si>
  <si>
    <t>30 У</t>
  </si>
  <si>
    <t>30-1 У</t>
  </si>
  <si>
    <t>31 У</t>
  </si>
  <si>
    <t>31-1 У</t>
  </si>
  <si>
    <t>32 У</t>
  </si>
  <si>
    <t>32-1 У</t>
  </si>
  <si>
    <t>33 У</t>
  </si>
  <si>
    <t>33-1 У</t>
  </si>
  <si>
    <t>34 У</t>
  </si>
  <si>
    <t>34-1 У</t>
  </si>
  <si>
    <t>35 У</t>
  </si>
  <si>
    <t>35-1 У</t>
  </si>
  <si>
    <t>36 У</t>
  </si>
  <si>
    <t>36-1 У</t>
  </si>
  <si>
    <t>37 У</t>
  </si>
  <si>
    <t>37-1 У</t>
  </si>
  <si>
    <t>38 У</t>
  </si>
  <si>
    <t>38-1 У</t>
  </si>
  <si>
    <t>39 У</t>
  </si>
  <si>
    <t>39-1 У</t>
  </si>
  <si>
    <t>40 У</t>
  </si>
  <si>
    <t>40-1 У</t>
  </si>
  <si>
    <t>41 У</t>
  </si>
  <si>
    <t>41-1 У</t>
  </si>
  <si>
    <t>42 У</t>
  </si>
  <si>
    <t>42-1 У</t>
  </si>
  <si>
    <t>43 У</t>
  </si>
  <si>
    <t>43-1 У</t>
  </si>
  <si>
    <t>44 У</t>
  </si>
  <si>
    <t>44-1 У</t>
  </si>
  <si>
    <t>45 У</t>
  </si>
  <si>
    <t>45-1 У</t>
  </si>
  <si>
    <t>46 У</t>
  </si>
  <si>
    <t>46-1 У</t>
  </si>
  <si>
    <t>47 У</t>
  </si>
  <si>
    <t>47-1 У</t>
  </si>
  <si>
    <t>48 У</t>
  </si>
  <si>
    <t>48-1 У</t>
  </si>
  <si>
    <t>49 У</t>
  </si>
  <si>
    <t>49-1 У</t>
  </si>
  <si>
    <t>50 У</t>
  </si>
  <si>
    <t>50-1 У</t>
  </si>
  <si>
    <t>51 У</t>
  </si>
  <si>
    <t>51-1 У</t>
  </si>
  <si>
    <t>52 У</t>
  </si>
  <si>
    <t>52-1 У</t>
  </si>
  <si>
    <t>53 У</t>
  </si>
  <si>
    <t>53-1 У</t>
  </si>
  <si>
    <t>54 У</t>
  </si>
  <si>
    <t>54-1 У</t>
  </si>
  <si>
    <t>55 У</t>
  </si>
  <si>
    <t>55-1 У</t>
  </si>
  <si>
    <t>56 У</t>
  </si>
  <si>
    <t>56-1 У</t>
  </si>
  <si>
    <t>57 У</t>
  </si>
  <si>
    <t>57-1 У</t>
  </si>
  <si>
    <t>58 У</t>
  </si>
  <si>
    <t>58-1 У</t>
  </si>
  <si>
    <t>59 У</t>
  </si>
  <si>
    <t>59-1 У</t>
  </si>
  <si>
    <t>60 У</t>
  </si>
  <si>
    <t>52.10.12.10.11.00.00</t>
  </si>
  <si>
    <t>Услуги по приему, хранению и отпуску горюче-смазочных материалов</t>
  </si>
  <si>
    <t>60-1 У</t>
  </si>
  <si>
    <t>60-2 У</t>
  </si>
  <si>
    <t>61 У</t>
  </si>
  <si>
    <t>61-1 У</t>
  </si>
  <si>
    <t>62 У</t>
  </si>
  <si>
    <t>62-1 У</t>
  </si>
  <si>
    <t>63 У</t>
  </si>
  <si>
    <t>63-1 У</t>
  </si>
  <si>
    <t>64 У</t>
  </si>
  <si>
    <t>64-1 У</t>
  </si>
  <si>
    <t>65 У</t>
  </si>
  <si>
    <t>65-1 У</t>
  </si>
  <si>
    <t>66 У</t>
  </si>
  <si>
    <t>66-1 У</t>
  </si>
  <si>
    <t>67 У</t>
  </si>
  <si>
    <t>67-1 У</t>
  </si>
  <si>
    <t>68 У</t>
  </si>
  <si>
    <t>68-1 У</t>
  </si>
  <si>
    <t>69 У</t>
  </si>
  <si>
    <t>69-1 У</t>
  </si>
  <si>
    <t>70 У</t>
  </si>
  <si>
    <t>70-1 У</t>
  </si>
  <si>
    <t>71 У</t>
  </si>
  <si>
    <t>71-1 У</t>
  </si>
  <si>
    <t>72 У</t>
  </si>
  <si>
    <t>72-1 У</t>
  </si>
  <si>
    <t>73 У</t>
  </si>
  <si>
    <t>73-1 У</t>
  </si>
  <si>
    <t>74 У</t>
  </si>
  <si>
    <t>74-1 У</t>
  </si>
  <si>
    <t>75 У</t>
  </si>
  <si>
    <t>75-1 У</t>
  </si>
  <si>
    <t>76 У</t>
  </si>
  <si>
    <t>76-1 У</t>
  </si>
  <si>
    <t>77 У</t>
  </si>
  <si>
    <t>77-1 У</t>
  </si>
  <si>
    <t>78 У</t>
  </si>
  <si>
    <t>78-1 У</t>
  </si>
  <si>
    <t>79 У</t>
  </si>
  <si>
    <t>79-1 У</t>
  </si>
  <si>
    <t>80 У</t>
  </si>
  <si>
    <t>80-1 У</t>
  </si>
  <si>
    <t>81 У</t>
  </si>
  <si>
    <t>81-1 У</t>
  </si>
  <si>
    <t>82 У</t>
  </si>
  <si>
    <t>82-1 У</t>
  </si>
  <si>
    <t>83 У</t>
  </si>
  <si>
    <t>83-1 У</t>
  </si>
  <si>
    <t>84 У</t>
  </si>
  <si>
    <t>84-1 У</t>
  </si>
  <si>
    <t>85 У</t>
  </si>
  <si>
    <t>85-1 У</t>
  </si>
  <si>
    <t>86 У</t>
  </si>
  <si>
    <t>86-1 У</t>
  </si>
  <si>
    <t>87 У</t>
  </si>
  <si>
    <t>87-1 У</t>
  </si>
  <si>
    <t>88 У</t>
  </si>
  <si>
    <t>88-1 У</t>
  </si>
  <si>
    <t>89 У</t>
  </si>
  <si>
    <t>89-1 У</t>
  </si>
  <si>
    <t>90 У</t>
  </si>
  <si>
    <t>90-1 У</t>
  </si>
  <si>
    <t>69.20.10.000.002.00.0777.000000000000</t>
  </si>
  <si>
    <t>90-2 У</t>
  </si>
  <si>
    <t>91 У</t>
  </si>
  <si>
    <t>91-1 У</t>
  </si>
  <si>
    <t>92 У</t>
  </si>
  <si>
    <t>70.22.13.000.001.00.0777.000000000000</t>
  </si>
  <si>
    <t>Услуги по маркетинговым консультациям</t>
  </si>
  <si>
    <t>93 У</t>
  </si>
  <si>
    <t>86.90.19.335.006.00.0777.000000000000</t>
  </si>
  <si>
    <t>Услуги по предсменному медицинскому осмотру персонала</t>
  </si>
  <si>
    <t>Итого по услугам:</t>
  </si>
  <si>
    <t>Всего по АО "КТЖ-Грузовые перевозки":</t>
  </si>
  <si>
    <t>Проведение аудита отдельной и консолидированной финансовой отчетности АО "Локомотив", которая включает в себя: - проведение промежуточных аудиторских процедур за период с 1 января по 30 сентября каждого финансового года в период с 2011 года по 2013 год по отдельной и консолидированной финансовой отчетности АО "Локомотив"; - проведение аудита отдельной и консолидированной финансовой отчетности АО "Локомотив" по состоянию за год, заканчивающийся 31 декабря каждого финансового года в период с 2011 года по 2013 год</t>
  </si>
  <si>
    <t>май-июнь</t>
  </si>
  <si>
    <t>Аренда 3-х единиц модернизированных тепловозов серии 2ТЭ10МК</t>
  </si>
  <si>
    <t>Кандыагаш</t>
  </si>
  <si>
    <t>Сбор и передача технических параметров локомотивов (тепловозов)</t>
  </si>
  <si>
    <t>Локомотивы (тепловозы) и пункты сбора информации во всех филиалах Заказчика, главный пункт сбора информации (центральный сервер)</t>
  </si>
  <si>
    <t>Сбор и передача технических параметров локомотивов (электровозов)</t>
  </si>
  <si>
    <t>Локомотивы (электровозы) и пункты сбора информации во всех филиалах Заказчика, главный пункт сбора информации (центральный сервер)</t>
  </si>
  <si>
    <t>Доступ к автоматизированной системе управления "Энергодиспетчерская тяги"</t>
  </si>
  <si>
    <t>Автоматизированные рабочие места во всех филиалах и центральном аппарате Заказчика, локомотивы Заказчика</t>
  </si>
  <si>
    <t>Закуп транспортных услуг по доставке локомотивных бригад</t>
  </si>
  <si>
    <t xml:space="preserve"> март-апрель</t>
  </si>
  <si>
    <t>по месту дислокации локомотивных бригад</t>
  </si>
  <si>
    <t>Аудит консолидированной и отдельной финансовой отчетности</t>
  </si>
  <si>
    <t>июль-август</t>
  </si>
  <si>
    <t>Услуги по обслуживанию зданий и сооружений</t>
  </si>
  <si>
    <t xml:space="preserve">декабрь-январь </t>
  </si>
  <si>
    <t>Западно-Казахстанская область, г.Уральск, ул.Кутякова 1/1</t>
  </si>
  <si>
    <t>кв.метр/месяц</t>
  </si>
  <si>
    <t>г.Актобе, ул.Станционная 1</t>
  </si>
  <si>
    <t>Актюбинская обл. п-к Шубаркудук, ул. Деповская 2А</t>
  </si>
  <si>
    <t>г.Атырау, СМП-163</t>
  </si>
  <si>
    <t>Атырауская обл. Курмангазинский район, село Акколь, ул. Иманова 18</t>
  </si>
  <si>
    <t>Атырауская обл., Макатский район, с.Макат</t>
  </si>
  <si>
    <t>Актюбинская обл., г.Кандыагаш, ул.Деповская,1</t>
  </si>
  <si>
    <t>Мангистауская обл., г.Актау, станция Мангистау, ул.Деповская,1</t>
  </si>
  <si>
    <t>Мангистауская обл., Бейнеуский р/н, село Бейнеу зона 1 строение 40</t>
  </si>
  <si>
    <t>Мангистауская обл. Каракиянский район, г. Жана-Узень</t>
  </si>
  <si>
    <t xml:space="preserve">Мангистауская обл., ст.Шетпе </t>
  </si>
  <si>
    <t>Актюбинская обл., Мугалжарский район, г.Эмба, ул.Есет батыра,140</t>
  </si>
  <si>
    <t>Актюбинская обл. Шалкарский район, г.Шалкар, ул.Карагулина 7А</t>
  </si>
  <si>
    <t>Акмолинская обл., г.Жана-Есиль</t>
  </si>
  <si>
    <t>Акмолинская обл., Щучинский район, г.Щучинск, ул.Паровозная 1</t>
  </si>
  <si>
    <t>г.Кокшетау, Северная Промзона 59У</t>
  </si>
  <si>
    <t>г.Астана, пер.Шынтас 14 В</t>
  </si>
  <si>
    <t>Акмолинская обл. г.Атбасар, ул. Ауезова 18</t>
  </si>
  <si>
    <t>г.Караганда, ст.Караганда-Сортировочная, ул.Карпатская,19Г</t>
  </si>
  <si>
    <t>Карагандинская обл. Шетский район, п-к Акадыр, ул. Тепловозная 6А</t>
  </si>
  <si>
    <t>Карагандинская обл., Жанааркинская район, село Атасу, ст.Жана-Арка</t>
  </si>
  <si>
    <t>Карагандинская обл., г.Балхаш-1,ст.Балхаш</t>
  </si>
  <si>
    <t>г.Павлодар, ул.Путейская,2</t>
  </si>
  <si>
    <t>г.Екибастуз, ул.Деповская 1</t>
  </si>
  <si>
    <t>Акмолинская обл. г. Ерейментау, ул.Деповская 1</t>
  </si>
  <si>
    <t>Костанайская обл., г.Костанай,ст.Костанай-2</t>
  </si>
  <si>
    <t xml:space="preserve">Костанайская обл. Тарановский район, ст. Тобол, ул. Вокзальная </t>
  </si>
  <si>
    <t>ВКО,г.Усть-Каменогороск,ул.Лениногорская,1</t>
  </si>
  <si>
    <t>ВКО, г. Серебрянск, ул. Железнодорожная 1</t>
  </si>
  <si>
    <t>ВКО, г. Шемонайха, ул. Панфилова 68 А</t>
  </si>
  <si>
    <t>Акмолинская обл., Есильский район, г.Есиль,ул.Джамбула</t>
  </si>
  <si>
    <t>Костанайская обл. Аулекольский район, п-к Кушмурун, ул. Карл-Маркса.</t>
  </si>
  <si>
    <t>ВКО, г.Семей, ул.Привокзальная,1</t>
  </si>
  <si>
    <t>ВКО, ст.Дегелен, ул.Железнодорожная 6</t>
  </si>
  <si>
    <t>ВКО, г.Аякоз, ул.Деповская 1</t>
  </si>
  <si>
    <t>ВКО, г. Шар, ул. Боранбаева 95</t>
  </si>
  <si>
    <t>Алматинская обл, Аксуский район, п.Матай, ул.Деповская 1</t>
  </si>
  <si>
    <t>п.Актогай,ул. Кузембаева 103</t>
  </si>
  <si>
    <t>Алматинская обл. Алакольский район, ст. Достык</t>
  </si>
  <si>
    <t>Жамбылская обл., Шуский район,г.Шу,ул.Паровозная,2</t>
  </si>
  <si>
    <t>Карагандинская обл. Актогайский район, ст. Сары-шаган, ул.Темиржол 33</t>
  </si>
  <si>
    <t>Жамбылская обл.,г.Тараз,ул.Тынышбаева,81</t>
  </si>
  <si>
    <t>ЮКО, г.Арысь, ул.Тойбековой 3</t>
  </si>
  <si>
    <t>ЮКО, г.Шымкент, ул.Деповская 10</t>
  </si>
  <si>
    <t>ЮКО, г.Туркестан, ул.Абылайхана 9</t>
  </si>
  <si>
    <t>г.Кызылорда,ул.Егизбаева,27</t>
  </si>
  <si>
    <t>Кызылординская обл. Казалинский район, Кент Айтеке би, ул. Михайлюк 31а</t>
  </si>
  <si>
    <t>Кызылординская обл, Шиелииский район, ст.Шиели, ул.Даулеткерей</t>
  </si>
  <si>
    <t>Кызылординская обл, Аральский район, село Сексеул, ул.Деповская 1</t>
  </si>
  <si>
    <t>Услуги по приемке, хранению и отпуску жидких, сыпучих и тарированных грузов</t>
  </si>
  <si>
    <t>Филиалы АО "Локомотив" на территории Республики Казахстан</t>
  </si>
  <si>
    <t>Транспортные услуги по перевозке административного персонала</t>
  </si>
  <si>
    <t>филиал АО "Локомотив"-"Уральское эксплуатационное локомотивное депо"</t>
  </si>
  <si>
    <t>авансовый платеж - 0%, оставшаяся часть в течении 30 рабочих дней с момента подписания акта оказанных услуг.</t>
  </si>
  <si>
    <t>Уральское эксплуатационное локомотивное депо</t>
  </si>
  <si>
    <t>филиал АО "Локомотив"-"Актюбинское эксплуатационное локомотивное депо"</t>
  </si>
  <si>
    <t>Актюбинское эксплуатационное локомотивное депо</t>
  </si>
  <si>
    <t>филиал АО "Локомотив"-"Атырауское эксплуатационное локомотивное депо"</t>
  </si>
  <si>
    <t>Атырауское эксплуатационное локомотивное депо</t>
  </si>
  <si>
    <t>филиал АО "Локомотив"-"Макатское эксплуатационное локомотивное депо"</t>
  </si>
  <si>
    <t>Макатское эксплуатационное локомотивное депо</t>
  </si>
  <si>
    <t>филиал АО "Локомотив"-"Кандыгашское эксплуатационное локомотивное депо"</t>
  </si>
  <si>
    <t>Кандыгашское эксплуатационное локомотивное депо</t>
  </si>
  <si>
    <t>филиал АО "Локомотив"-"Мангыстауское эксплуатационное локомотивное депо"</t>
  </si>
  <si>
    <t>Мангыстауское эксплуатационное локомотивное депо</t>
  </si>
  <si>
    <t>филиал АО "Локомотив"-"Жемское эксплуатационное локомотивное депо"</t>
  </si>
  <si>
    <t>Жемское эксплуатационное локомотивное депо</t>
  </si>
  <si>
    <t>филиал АО "Локомотив"-"Жана-Есильское эксплуатационное локомотивное депо"</t>
  </si>
  <si>
    <t>Жана-Есильское эксплуатационное локомотивное депо</t>
  </si>
  <si>
    <t>филиал АО "Локомотив"-"Курорт-Боровское эксплуатационное локомотивное депо"</t>
  </si>
  <si>
    <t>Курорт-Боровское эксплуатационное локомотивное депо</t>
  </si>
  <si>
    <t>филиал АО "Локомотив"-"Астанинское эксплуатационное локомотивное депо"</t>
  </si>
  <si>
    <t>Астанинское эксплуатационное локомотивное депо</t>
  </si>
  <si>
    <t>филиал АО "Локомотив"-"Карагандинское эксплуатационное локомотивное депо"</t>
  </si>
  <si>
    <t>Карагандинское эксплуатационное локомотивное депо</t>
  </si>
  <si>
    <t>филиал АО "Локомотив"-"Жана-Аркинское эксплуатационное локомотивное депо"</t>
  </si>
  <si>
    <t>Жана-Аркинское эксплуатационное локомотивное депо</t>
  </si>
  <si>
    <t>филиал АО "Локомотив"-"Балхашское эксплуатационное локомотивное депо"</t>
  </si>
  <si>
    <t>Балхашское эксплуатационное локомотивное депо</t>
  </si>
  <si>
    <t>филиал АО "Локомотив"-"Павлодарское эксплуатационное локомотивное депо"</t>
  </si>
  <si>
    <t>Павлодарское эксплуатационное локомотивное депо</t>
  </si>
  <si>
    <t>филиал АО "Локомотив"-"Екибастузское эксплуатационное локомотивное депо"</t>
  </si>
  <si>
    <t>Екибастузское эксплуатационное локомотивное депо</t>
  </si>
  <si>
    <t>филиал АО "Локомотив"-"Костанайское эксплуатационное локомотивное депо"</t>
  </si>
  <si>
    <t>Костанайское эксплуатационное локомотивное депо</t>
  </si>
  <si>
    <t>филиал АО "Локомотив"-"Защитинское эксплуатационное локомотивное депо"</t>
  </si>
  <si>
    <t>Защитинское эксплуатационное локомотивное депо</t>
  </si>
  <si>
    <t>филиал АО "Локомотив"-"Есильское эксплуатационное локомотивное депо"</t>
  </si>
  <si>
    <t>Есильское эксплуатационное локомотивное депо</t>
  </si>
  <si>
    <t>филиал АО "Локомотив"-"Семипалатинское эксплуатационное локомотивное депо"</t>
  </si>
  <si>
    <t>Семипалатинское эксплуатационное локомотивное депо</t>
  </si>
  <si>
    <t>филиал АО "Локомотив"-"Аягозское эксплуатационное локомотивное депо"</t>
  </si>
  <si>
    <t>Аягозское эксплуатационное локомотивное депо</t>
  </si>
  <si>
    <t>филиал АО "Локомотив"-"Матайское эксплуатационное локомотивное депо"</t>
  </si>
  <si>
    <t>Матайское эксплуатационное локомотивное депо</t>
  </si>
  <si>
    <t>филиал АО "Локомотив"-"Алматинское эксплуатационное локомотивное депо"</t>
  </si>
  <si>
    <t>Алматинское эксплуатационное локомотивное депо</t>
  </si>
  <si>
    <t>филиал АО "Локомотив"-"Актогайское эксплуатационное локомотивное депо"</t>
  </si>
  <si>
    <t>Актогайское эксплуатационное локомотивное депо</t>
  </si>
  <si>
    <t>филиал АО "Локомотив"-"Шуское эксплуатационное локомотивное депо"</t>
  </si>
  <si>
    <t>Шуское эксплуатационное локомотивное депо</t>
  </si>
  <si>
    <t>филиал АО "Локомотив"-"Жамбылское эксплуатационное локомотивное депо"</t>
  </si>
  <si>
    <t>Жамбылское эксплуатационное локомотивное депо</t>
  </si>
  <si>
    <t>филиал АО "Локомотив"-"Арыское эксплуатационное локомотивное депо"</t>
  </si>
  <si>
    <t>Арыское эксплуатационное локомотивное депо</t>
  </si>
  <si>
    <t>филиал АО "Локомотив"-"Туркестанское эксплуатационное локомотивное депо"</t>
  </si>
  <si>
    <t>Туркестанское эксплуатационное локомотивное депо</t>
  </si>
  <si>
    <t>филиал АО "Локомотив"-"Кызылординское эксплуатационное локомотивное депо"</t>
  </si>
  <si>
    <t>Кызылординское эксплуатационное локомотивное депо</t>
  </si>
  <si>
    <t>филиал АО "Локомотив"-"Сексеулское эксплуатационное локомотивное депо"</t>
  </si>
  <si>
    <t>Сексеулское эксплуатационное локомотивное депо</t>
  </si>
  <si>
    <t>март, август, сентябрь</t>
  </si>
  <si>
    <t xml:space="preserve">март-апрель </t>
  </si>
  <si>
    <t>Локомотивы (тепловозы) по месту дислокации, пункты сбора информации во всех филиалах Заказчика</t>
  </si>
  <si>
    <t xml:space="preserve"> 30% от квартальной суммы, оставшаяся часть в течение 30 (тридцати) рабочих дней с момента подписания акта оказанных услуг</t>
  </si>
  <si>
    <t>Консультационные услуги. Развитие коммерческой функции Акционерного общества «Национальная компания «Қазақстан темір жолы» для работы на рынках Китая, Юго-Восточной Азии, Европы, стран Персидского залива, Кавказа, Индии, Турции, и другими странами, осуществляющих перевозки через/в/из Казахстан, а также для привлечения транзитных перевозок через территорию Республики Казахстан</t>
  </si>
  <si>
    <t>г.Астана, ул. Кунаева 10</t>
  </si>
  <si>
    <t>авансовый платеж - 0%, оставшаяся часть - в течение 30 рабочих дней с даты подписания акта приема - передачи оказанных услуг</t>
  </si>
  <si>
    <t>единица услуг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</si>
  <si>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</si>
  <si>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</si>
  <si>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2012/2016</t>
  </si>
  <si>
    <t>2012/2014</t>
  </si>
  <si>
    <t>4, 5, 6, 9, 14, 16, 17, 19</t>
  </si>
  <si>
    <t>14,16,17</t>
  </si>
  <si>
    <t>7, 9</t>
  </si>
  <si>
    <t>9, 10, 14, 16, 17, 19</t>
  </si>
  <si>
    <t>3, 9, 19</t>
  </si>
  <si>
    <t>9, 10, 12, 14, 16, 17</t>
  </si>
  <si>
    <t>(Маркетинговая цена за единицу, тенге без НДС) в том числе по годам:</t>
  </si>
  <si>
    <t>(Количество, объем)  в том числе по годам:</t>
  </si>
  <si>
    <t>(Сумма, планируемая для закупок ТРУ без НДС,  тенге)  в том числе по годам:</t>
  </si>
  <si>
    <t>Статус строки</t>
  </si>
  <si>
    <t>Утвержден:</t>
  </si>
  <si>
    <t>Приказ Президента АО "Локомотив" от "30"июня 2015 г. №304-АОТ</t>
  </si>
  <si>
    <t xml:space="preserve">с измененями от "14" августа  2015 г. </t>
  </si>
  <si>
    <t xml:space="preserve">с измененями от "01" октября  2015 г. </t>
  </si>
  <si>
    <t xml:space="preserve">с измененями и доплнениями от "15" октября  2015 г. </t>
  </si>
  <si>
    <t xml:space="preserve">с измененями от "29" октября  2015 г. </t>
  </si>
  <si>
    <t xml:space="preserve">с измененями от "16" ноября  2015 г. </t>
  </si>
  <si>
    <t xml:space="preserve">с измененями и доплнениями от "4" декабря  2015 г. </t>
  </si>
  <si>
    <t xml:space="preserve">с измененями  от "19" января 2016 г. </t>
  </si>
  <si>
    <t xml:space="preserve">с измененями  от "29" января 2016 г. </t>
  </si>
  <si>
    <t xml:space="preserve">с измененями  от "4" февраля 2016 г. </t>
  </si>
  <si>
    <t xml:space="preserve">с измененями  от "16" февраля 2016 г. </t>
  </si>
  <si>
    <t xml:space="preserve">с измененями  от "22" февраля 2016 г. </t>
  </si>
  <si>
    <t>с дополнениями от "14" марта 2016 года</t>
  </si>
  <si>
    <t>с дополнениями от "15" марта 2016 года</t>
  </si>
  <si>
    <t>с изменениями и дополнениями от "25" марта 2016 года</t>
  </si>
  <si>
    <t>с изменениями от "31" марта 2016 года</t>
  </si>
  <si>
    <t>с изменениями и дополнениями от "11" апреля 2016 года</t>
  </si>
  <si>
    <t>с изменениями и дополнениями от "14" апреля 2016 года</t>
  </si>
  <si>
    <t>с изменениями от "19" апреля 2016 года</t>
  </si>
  <si>
    <t>с изменениями от "22" апреля 2016 года</t>
  </si>
  <si>
    <t>с изменениями от "5" мая 2016 года</t>
  </si>
  <si>
    <t>с изменениями от "15" июня 2016 года</t>
  </si>
  <si>
    <t>с изменениями от "21" июня 2016 года</t>
  </si>
  <si>
    <t>с изменениями от "22" июня 2016 года</t>
  </si>
  <si>
    <t>с изменениями от "21" июля 2016 года</t>
  </si>
  <si>
    <t>с изменениями от "29" июля 2016 года</t>
  </si>
  <si>
    <t>63.99.10.000.000.00.0777.000000000000</t>
  </si>
  <si>
    <t>Услуги по предоставлению информации</t>
  </si>
  <si>
    <t>Услуги по  предоставлению информации (информации из СМИ, из баз данных,других собранных/обработанных сведений)</t>
  </si>
  <si>
    <t>Услуги по предоставлению информации международных информационных организаций</t>
  </si>
  <si>
    <t>Услуги сервисного пакета Thompson Reuters для обеспечения возможности мониторинга и анализа мировой конъюнктуры сырьевых рынков, а также финансовых рынках (котировках мировых валют)</t>
  </si>
  <si>
    <t>авансовый  платеж  -  0%,  оставшаяся  часть  -  в течение 30 рабочих дней с даты подписания акта приема - передачи оказанных услуг</t>
  </si>
  <si>
    <t>месяц</t>
  </si>
  <si>
    <t>94 У</t>
  </si>
  <si>
    <t xml:space="preserve">июнь 2016г, ноябрь, декабрь 2016 год
</t>
  </si>
  <si>
    <t>391-2 Т</t>
  </si>
  <si>
    <t>11,14,16,17</t>
  </si>
  <si>
    <t>12-4 Р</t>
  </si>
  <si>
    <t>декабрь 2013 г, ноябрь, декабрь 2016 г</t>
  </si>
  <si>
    <t>Капитальный ремонт</t>
  </si>
  <si>
    <t>3,4,5,9,14,15,16,17,19</t>
  </si>
  <si>
    <t xml:space="preserve">декабрь 2015 год, апрель 2016 год, октябрь 2016 г, ноябрь, декабрь 2016 год </t>
  </si>
  <si>
    <t>лок</t>
  </si>
  <si>
    <t>с изменениями от "23" сентября 2016 года</t>
  </si>
  <si>
    <t>с изменениями от "29" сентября 2016 года</t>
  </si>
  <si>
    <t>с изменениями от "21" октября 2016 года</t>
  </si>
  <si>
    <t>с изменениями от "10" ноября 2016 года</t>
  </si>
  <si>
    <t>51-2 Р</t>
  </si>
  <si>
    <t>АО "НК "ҚТЖ"</t>
  </si>
  <si>
    <t>ЦД</t>
  </si>
  <si>
    <t>33.17.11.50.20.00.00</t>
  </si>
  <si>
    <t>Ремонт запасных частей, узлов и агрегатов грузового подвижного состава</t>
  </si>
  <si>
    <t>Комплекс работ по ремонту запасных частей, узлов и агрегатов грузового подвижного состава</t>
  </si>
  <si>
    <t>Ремонт грузовых тележек узкой колеи</t>
  </si>
  <si>
    <t>Согласно Инструкции по сварке и наплавке при ремонте вагонов №ЦВ 201-78, утвержденной  приказом МТиК РК от 09.06.97г. №482, инструкции по сварке и наплавке при ремонте грузовых вагонов", утвержденной 48-м Советом по жд транспорту , для филиала АО НК КТЖ "Достыкское эксплуатационное вагонное депо"</t>
  </si>
  <si>
    <t>ОРУсторонние</t>
  </si>
  <si>
    <t xml:space="preserve">Прочие работы </t>
  </si>
  <si>
    <t>п.п.4 пункта 137</t>
  </si>
  <si>
    <t>ЦЖСМ/1030-и от 11.07.2014</t>
  </si>
  <si>
    <t>9140000265</t>
  </si>
  <si>
    <t>для филиала АО НК КТЖ "Достыкское эксплуатационное вагонное депо"</t>
  </si>
  <si>
    <t>52-2 Р</t>
  </si>
  <si>
    <t>Ремонт фрикционного клина тележки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</si>
  <si>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</si>
  <si>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для филиала АО НК КТЖ "Кандыагашское эксплуатационное вагонное депо"</t>
  </si>
  <si>
    <t>53-2 Р</t>
  </si>
  <si>
    <t>Ремонт подвески тормозного башмака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</si>
  <si>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"Кандыагашское эксплуатационное вагонное депо"</t>
  </si>
  <si>
    <t>54-2 Р</t>
  </si>
  <si>
    <t>Ремонт и испытание авторегулятора</t>
  </si>
  <si>
    <t>55-2 Р</t>
  </si>
  <si>
    <t>Ремонт и испытание авторежима</t>
  </si>
  <si>
    <t>56-2 Р</t>
  </si>
  <si>
    <t>Ремонт разобщительного крана</t>
  </si>
  <si>
    <t>57-2 Р</t>
  </si>
  <si>
    <t>Ремонт тормозного цилиндра</t>
  </si>
  <si>
    <t>58-2 Р</t>
  </si>
  <si>
    <t xml:space="preserve">Ремонт  концевого крана 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</si>
  <si>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</si>
  <si>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59-2 Р</t>
  </si>
  <si>
    <t>Ремонт соединительного рукава</t>
  </si>
  <si>
    <t>60-2 Р</t>
  </si>
  <si>
    <t>Ремонт автосцепки в сборе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</si>
  <si>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</si>
  <si>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61-2 Р</t>
  </si>
  <si>
    <t>Ремонт замка механизма автосцепки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</si>
  <si>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</si>
  <si>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62-2 Р</t>
  </si>
  <si>
    <t>Ремонт замкодержателя механизма автосцепки</t>
  </si>
  <si>
    <t>63-2 Р</t>
  </si>
  <si>
    <t>Ремонт подъёмника механизма автосцепки</t>
  </si>
  <si>
    <t>9140000100</t>
  </si>
  <si>
    <t>64-2 Р</t>
  </si>
  <si>
    <t>Ремонт валика подъёмника механизма автосцепки</t>
  </si>
  <si>
    <t>65-2 Р</t>
  </si>
  <si>
    <t>Ремонт предохранителя от саморасцепа</t>
  </si>
  <si>
    <t>66-2 Р</t>
  </si>
  <si>
    <t>Ремонт маятниковой подвески</t>
  </si>
  <si>
    <t>67-2 Р</t>
  </si>
  <si>
    <t>Ремонт центрирующей балочки</t>
  </si>
  <si>
    <t>68-2 Р</t>
  </si>
  <si>
    <t>Ремонт тягового хомута</t>
  </si>
  <si>
    <t>69-2 Р</t>
  </si>
  <si>
    <t>Ремонт поглощающего аппарата</t>
  </si>
  <si>
    <t>70-2 Р</t>
  </si>
  <si>
    <t>Ремонт клина тягового хомута</t>
  </si>
  <si>
    <t>9140000494</t>
  </si>
  <si>
    <t>71-2 Р</t>
  </si>
  <si>
    <t>Ремонт надрессорной балки</t>
  </si>
  <si>
    <t>72-2 Р</t>
  </si>
  <si>
    <t>Ремонт боковой рамы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</si>
  <si>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</si>
  <si>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73-2 Р</t>
  </si>
  <si>
    <t xml:space="preserve">Ремонт и испытание воздухораспределителя №483 (магистральная часть) </t>
  </si>
  <si>
    <t>74-2 Р</t>
  </si>
  <si>
    <t>Ремонт главной части воздухораспределителя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</si>
  <si>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</si>
  <si>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75-2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</si>
  <si>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</si>
  <si>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для филиала АО НК КТЖ "Казалинское эксплуатационное вагонное депо"</t>
  </si>
  <si>
    <t>76-2 Р</t>
  </si>
  <si>
    <t>77-2 Р</t>
  </si>
  <si>
    <t>Согласно Инструкции по ремонту тормозного оборудования вагонов№ ЦВ/355-06, утвержденной 11.03.2007 главным инженером АО"НК "ҚТЖ", для филиала АО НК КТЖ "Казалинское эксплуатационное вагонное депо"</t>
  </si>
  <si>
    <t>78-2 Р</t>
  </si>
  <si>
    <t>79-2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</si>
  <si>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</si>
  <si>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80-2 Р</t>
  </si>
  <si>
    <t>81-2 Р</t>
  </si>
  <si>
    <t>82-2 Р</t>
  </si>
  <si>
    <t xml:space="preserve">Ремонт триангеля 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</si>
  <si>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</si>
  <si>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83-2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</si>
  <si>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"Казалинское эксплуатационное вагонное депо"</t>
  </si>
  <si>
    <t>84-2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</si>
  <si>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"Казалинское эксплуатационное вагонное депо"</t>
  </si>
  <si>
    <t>85-2 Р</t>
  </si>
  <si>
    <t>86-2 Р</t>
  </si>
  <si>
    <t>87-2 Р</t>
  </si>
  <si>
    <t>Ремонт тормозного башмака</t>
  </si>
  <si>
    <t>88-2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</si>
  <si>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</si>
  <si>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89-2 Р</t>
  </si>
  <si>
    <t>90-2 Р</t>
  </si>
  <si>
    <t>91-2 Р</t>
  </si>
  <si>
    <t>92-2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</si>
  <si>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"Карагандинское эксплуатационное вагонное депо"</t>
  </si>
  <si>
    <t>для филиала АО НК КТЖ "Карагандинское эксплуатационное вагонное депо"</t>
  </si>
  <si>
    <t>93-2 Р</t>
  </si>
  <si>
    <t>94-2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</si>
  <si>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</si>
  <si>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95-2 Р</t>
  </si>
  <si>
    <t>96-2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</si>
  <si>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</si>
  <si>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97-2 Р</t>
  </si>
  <si>
    <t>98-2 Р</t>
  </si>
  <si>
    <t>99-2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</si>
  <si>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</si>
  <si>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100-2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</si>
  <si>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</si>
  <si>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</si>
  <si>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</si>
  <si>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102-2 Р</t>
  </si>
  <si>
    <t>103-2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</si>
  <si>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</si>
  <si>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104-2 Р</t>
  </si>
  <si>
    <t>105-2 Р</t>
  </si>
  <si>
    <t>106-2 Р</t>
  </si>
  <si>
    <t>107-2 Р</t>
  </si>
  <si>
    <t>108-2 Р</t>
  </si>
  <si>
    <t>109-2 Р</t>
  </si>
  <si>
    <t>110-2 Р</t>
  </si>
  <si>
    <t>111-2 Р</t>
  </si>
  <si>
    <t>112-2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</si>
  <si>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"Достыкское эксплуатационное вагонное депо"</t>
  </si>
  <si>
    <t>113-2 Р</t>
  </si>
  <si>
    <t>114-2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</si>
  <si>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"Екибастузское эксплуатационное вагонное депо"  узел Павлодар</t>
  </si>
  <si>
    <t>для филиала АО НК КТЖ "Екибастузское эксплуатационное вагонное депо"  узел Павлодар</t>
  </si>
  <si>
    <t>115-2 Р</t>
  </si>
  <si>
    <t>116-2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</si>
  <si>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</si>
  <si>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117-2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</si>
  <si>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</si>
  <si>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118-2 Р</t>
  </si>
  <si>
    <t>119-2 Р</t>
  </si>
  <si>
    <t>120-2 Р</t>
  </si>
  <si>
    <t>121-2 Р</t>
  </si>
  <si>
    <t>Ремонт автоцепки 8 - 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</si>
  <si>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</si>
  <si>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122-2 Р</t>
  </si>
  <si>
    <t>123-2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</si>
  <si>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</si>
  <si>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124-2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</si>
  <si>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</si>
  <si>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125-2 Р</t>
  </si>
  <si>
    <t>Ремонт поглащающего аппарата 8-и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</si>
  <si>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</si>
  <si>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126-2 Р</t>
  </si>
  <si>
    <t>127-3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</si>
  <si>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</si>
  <si>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март, август-сентябрь</t>
  </si>
  <si>
    <t>для филиала АО НК КТЖ "Семипалатинское эксплуатационное вагонное депо"  узел Аягоз</t>
  </si>
  <si>
    <t>128-2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</si>
  <si>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</si>
  <si>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129-2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</si>
  <si>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</si>
  <si>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130-3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</si>
  <si>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</si>
  <si>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131-3 Р</t>
  </si>
  <si>
    <t>132-3 Р</t>
  </si>
  <si>
    <t>133-2 Р</t>
  </si>
  <si>
    <t>134-3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</si>
  <si>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"Семипалатинское эксплуатационное вагонное депо"  узел Аягоз</t>
  </si>
  <si>
    <t>135-3 Р</t>
  </si>
  <si>
    <t>136-3 Р</t>
  </si>
  <si>
    <t>137-3 Р</t>
  </si>
  <si>
    <t>138-3 Р</t>
  </si>
  <si>
    <t>139-3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</si>
  <si>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</si>
  <si>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140-3 Р</t>
  </si>
  <si>
    <t>141-3 Р</t>
  </si>
  <si>
    <t>142-3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</si>
  <si>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</si>
  <si>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143-3 Р</t>
  </si>
  <si>
    <t>144-3 Р</t>
  </si>
  <si>
    <t>145-3 Р</t>
  </si>
  <si>
    <t>146-3 Р</t>
  </si>
  <si>
    <t>147-3 Р</t>
  </si>
  <si>
    <t>148-3 Р</t>
  </si>
  <si>
    <t>149-3 Р</t>
  </si>
  <si>
    <t>150-2 Р</t>
  </si>
  <si>
    <t>Ремонт крышки люка полувагона</t>
  </si>
  <si>
    <t>151-2 Р</t>
  </si>
  <si>
    <t>Ремонт двери крытого вагона</t>
  </si>
  <si>
    <t>152-2 Р</t>
  </si>
  <si>
    <t>Ремонт маятниковой подвески 8-и осного вагона</t>
  </si>
  <si>
    <t>153-3 Р</t>
  </si>
  <si>
    <t>154-2 Р</t>
  </si>
  <si>
    <t>155-2 Р</t>
  </si>
  <si>
    <t>Ремонт тягового хомута 8-и осного вагона</t>
  </si>
  <si>
    <t>156-2 Р</t>
  </si>
  <si>
    <t>157-2 Р</t>
  </si>
  <si>
    <t>Ремонт двери полувагона</t>
  </si>
  <si>
    <t>158-3 Р</t>
  </si>
  <si>
    <t>Согласно Инструкции по ремонту тормозного оборудования вагонов№ ЦВ/355-06, утвержденной 11.03.2007 главным инженером АО"НК "КТЖ",  для филиала АО НК КТЖ "Защитинское эксплуатационное вагонное депо"</t>
  </si>
  <si>
    <t xml:space="preserve"> для филиала АО НК КТЖ "Защитинское эксплуатационное вагонное депо"</t>
  </si>
  <si>
    <t>159-2 Р</t>
  </si>
  <si>
    <t>160-2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</si>
  <si>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</si>
  <si>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161-2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</si>
  <si>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</si>
  <si>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162-2 Р</t>
  </si>
  <si>
    <t>163-2 Р</t>
  </si>
  <si>
    <t>164-2 Р</t>
  </si>
  <si>
    <t>165-3 Р</t>
  </si>
  <si>
    <t>166-2 Р</t>
  </si>
  <si>
    <t>167-2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</si>
  <si>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</si>
  <si>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168-2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</si>
  <si>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</si>
  <si>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169-2 Р</t>
  </si>
  <si>
    <t>170-2 Р</t>
  </si>
  <si>
    <t>171-2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</si>
  <si>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</si>
  <si>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172-2 Р</t>
  </si>
  <si>
    <t>173-2 Р</t>
  </si>
  <si>
    <t xml:space="preserve">Ремонт бортов платформы </t>
  </si>
  <si>
    <t>174-3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</si>
  <si>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</si>
  <si>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175-2 Р</t>
  </si>
  <si>
    <t>176-3 Р</t>
  </si>
  <si>
    <t>177-2 Р</t>
  </si>
  <si>
    <t>178-2 Р</t>
  </si>
  <si>
    <t>179-2 Р</t>
  </si>
  <si>
    <t>180-2 Р</t>
  </si>
  <si>
    <t>181-3 Р</t>
  </si>
  <si>
    <t>182-3 Р</t>
  </si>
  <si>
    <t>183-3 Р</t>
  </si>
  <si>
    <t>184-3 Р</t>
  </si>
  <si>
    <t>185-3 Р</t>
  </si>
  <si>
    <t>186-2 Р</t>
  </si>
  <si>
    <t>187-2 Р</t>
  </si>
  <si>
    <t>188-2 Р</t>
  </si>
  <si>
    <t>189-3 Р</t>
  </si>
  <si>
    <t>190-2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</si>
  <si>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</si>
  <si>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для филиала АО НК КТЖ - "Алматинское эксплуатационное вагонное депо".</t>
  </si>
  <si>
    <t>191-2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</si>
  <si>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</si>
  <si>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192-2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</si>
  <si>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"Достыкское эксплуатационное вагонное депо"</t>
  </si>
  <si>
    <t>193-2 Р</t>
  </si>
  <si>
    <t>194-2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</si>
  <si>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"Достыкское эксплуатационное вагонное депо"</t>
  </si>
  <si>
    <t>195-2 Р</t>
  </si>
  <si>
    <t>33.17.11.100.018.00.0999.000000000000</t>
  </si>
  <si>
    <t>Работы по ремонту оборудования, узлов и агрегатов железнодорожного транспорта</t>
  </si>
  <si>
    <t>ГПТР</t>
  </si>
  <si>
    <t xml:space="preserve">апрель 2015 г, июнь 2016 г, ноябрь, декабрь 2016 г </t>
  </si>
  <si>
    <t>апрель 2015 г, июнь 2016 г</t>
  </si>
  <si>
    <t>31 Р</t>
  </si>
  <si>
    <t>32 Р</t>
  </si>
  <si>
    <t>33 Р</t>
  </si>
  <si>
    <t>34 Р</t>
  </si>
  <si>
    <t>35 Р</t>
  </si>
  <si>
    <t>36 Р</t>
  </si>
  <si>
    <t>37 Р</t>
  </si>
  <si>
    <t>38 Р</t>
  </si>
  <si>
    <t>39 Р</t>
  </si>
  <si>
    <t>40 Р</t>
  </si>
  <si>
    <t>41 Р</t>
  </si>
  <si>
    <t>42 Р</t>
  </si>
  <si>
    <t>43 Р</t>
  </si>
  <si>
    <t>44 Р</t>
  </si>
  <si>
    <t>45 Р</t>
  </si>
  <si>
    <t>46 Р</t>
  </si>
  <si>
    <t>47 Р</t>
  </si>
  <si>
    <t>48 Р</t>
  </si>
  <si>
    <t>49 Р</t>
  </si>
  <si>
    <t>50 Р</t>
  </si>
  <si>
    <t>51 Р</t>
  </si>
  <si>
    <t>52 Р</t>
  </si>
  <si>
    <t>53 Р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</si>
  <si>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</si>
  <si>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</si>
  <si>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</si>
  <si>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</si>
  <si>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</si>
  <si>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</si>
  <si>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</si>
  <si>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</si>
  <si>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</si>
  <si>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</si>
  <si>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64 Р</t>
  </si>
  <si>
    <t>65 Р</t>
  </si>
  <si>
    <t>66 Р</t>
  </si>
  <si>
    <t>67 Р</t>
  </si>
  <si>
    <t>68 Р</t>
  </si>
  <si>
    <t>69 Р</t>
  </si>
  <si>
    <t>70 Р</t>
  </si>
  <si>
    <t>71 Р</t>
  </si>
  <si>
    <t>72 Р</t>
  </si>
  <si>
    <t>73 Р</t>
  </si>
  <si>
    <t>74 Р</t>
  </si>
  <si>
    <t>75 Р</t>
  </si>
  <si>
    <t>76 Р</t>
  </si>
  <si>
    <t>77 Р</t>
  </si>
  <si>
    <t>78 Р</t>
  </si>
  <si>
    <t>79 Р</t>
  </si>
  <si>
    <t>80 Р</t>
  </si>
  <si>
    <t>81 Р</t>
  </si>
  <si>
    <t>82 Р</t>
  </si>
  <si>
    <t>83 Р</t>
  </si>
  <si>
    <t>84 Р</t>
  </si>
  <si>
    <t>85 Р</t>
  </si>
  <si>
    <t>86 Р</t>
  </si>
  <si>
    <t>87 Р</t>
  </si>
  <si>
    <t>88 Р</t>
  </si>
  <si>
    <t>89 Р</t>
  </si>
  <si>
    <t>90 Р</t>
  </si>
  <si>
    <t>91 Р</t>
  </si>
  <si>
    <t>92 Р</t>
  </si>
  <si>
    <t>93 Р</t>
  </si>
  <si>
    <t>94 Р</t>
  </si>
  <si>
    <t>95 Р</t>
  </si>
  <si>
    <t>96 Р</t>
  </si>
  <si>
    <t>97 Р</t>
  </si>
  <si>
    <t>98 Р</t>
  </si>
  <si>
    <t>99 Р</t>
  </si>
  <si>
    <t>100 Р</t>
  </si>
  <si>
    <t>101 Р</t>
  </si>
  <si>
    <t>102 Р</t>
  </si>
  <si>
    <t>103 Р</t>
  </si>
  <si>
    <t>104 Р</t>
  </si>
  <si>
    <t>105 Р</t>
  </si>
  <si>
    <t>106 Р</t>
  </si>
  <si>
    <t>107 Р</t>
  </si>
  <si>
    <t>108 Р</t>
  </si>
  <si>
    <t>109 Р</t>
  </si>
  <si>
    <t>110 Р</t>
  </si>
  <si>
    <t>111 Р</t>
  </si>
  <si>
    <t>112 Р</t>
  </si>
  <si>
    <t>113 Р</t>
  </si>
  <si>
    <t>114 Р</t>
  </si>
  <si>
    <t>115 Р</t>
  </si>
  <si>
    <t>116 Р</t>
  </si>
  <si>
    <t>117 Р</t>
  </si>
  <si>
    <t>118 Р</t>
  </si>
  <si>
    <t>119 Р</t>
  </si>
  <si>
    <t>120 Р</t>
  </si>
  <si>
    <t>121 Р</t>
  </si>
  <si>
    <t>122 Р</t>
  </si>
  <si>
    <t>123 Р</t>
  </si>
  <si>
    <t>124 Р</t>
  </si>
  <si>
    <t>125 Р</t>
  </si>
  <si>
    <t>126 Р</t>
  </si>
  <si>
    <t>127 Р</t>
  </si>
  <si>
    <t>128 Р</t>
  </si>
  <si>
    <t>129 Р</t>
  </si>
  <si>
    <t>130 Р</t>
  </si>
  <si>
    <t>131 Р</t>
  </si>
  <si>
    <t>132 Р</t>
  </si>
  <si>
    <t>133 Р</t>
  </si>
  <si>
    <t>134 Р</t>
  </si>
  <si>
    <t>135 Р</t>
  </si>
  <si>
    <t>136 Р</t>
  </si>
  <si>
    <t>137 Р</t>
  </si>
  <si>
    <t>138 Р</t>
  </si>
  <si>
    <t>139 Р</t>
  </si>
  <si>
    <t>140 Р</t>
  </si>
  <si>
    <t>141 Р</t>
  </si>
  <si>
    <t>142 Р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</si>
  <si>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</si>
  <si>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</si>
  <si>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</si>
  <si>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</si>
  <si>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</si>
  <si>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</si>
  <si>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</si>
  <si>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</si>
  <si>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</si>
  <si>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152 Р</t>
  </si>
  <si>
    <t>153 Р</t>
  </si>
  <si>
    <t>154 Р</t>
  </si>
  <si>
    <t>155 Р</t>
  </si>
  <si>
    <t>156 Р</t>
  </si>
  <si>
    <t>157 Р</t>
  </si>
  <si>
    <t>158 Р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</si>
  <si>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</si>
  <si>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</si>
  <si>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</si>
  <si>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</si>
  <si>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</si>
  <si>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</si>
  <si>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</si>
  <si>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</si>
  <si>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</si>
  <si>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</si>
  <si>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169 Р</t>
  </si>
  <si>
    <t>170 Р</t>
  </si>
  <si>
    <t>171 Р</t>
  </si>
  <si>
    <t>172 Р</t>
  </si>
  <si>
    <t>173 Р</t>
  </si>
  <si>
    <t>174 Р</t>
  </si>
  <si>
    <t>175 Р</t>
  </si>
  <si>
    <t>71.20.12.000.000.00.0777.000000000000</t>
  </si>
  <si>
    <t>Услуги дефектоскопические</t>
  </si>
  <si>
    <t>Дефектоскопирование автосцепок</t>
  </si>
  <si>
    <t>Неразрушающий контроль деталей вагонов.Общие положения. РД 32 ЦРВ/197-04РД 32 ЦРВ/197-04, для филиала АО НК КТЖ "Кандыагашское эксплуатационное вагонное депо"</t>
  </si>
  <si>
    <t>Дефектоскопирование боковой рамы</t>
  </si>
  <si>
    <t>Неразрушающий контроль деталей вагонов. Общие положения.РД 32 ЦРВ/197-04, для филиала АО НК КТЖ "Кандыагашское эксплуатационное вагонное депо"</t>
  </si>
  <si>
    <t>Дефектоскопирование маятниковой подвески</t>
  </si>
  <si>
    <t>Дефектоскопирование тягового хомута</t>
  </si>
  <si>
    <t>Дефектоскопирование надрессорной балки</t>
  </si>
  <si>
    <t>95 У</t>
  </si>
  <si>
    <t>96 У</t>
  </si>
  <si>
    <t>97 У</t>
  </si>
  <si>
    <t>98 У</t>
  </si>
  <si>
    <t>99 У</t>
  </si>
  <si>
    <t>18-2 У</t>
  </si>
  <si>
    <t>19-2 У</t>
  </si>
  <si>
    <t>20-2 У</t>
  </si>
  <si>
    <t>21-2 У</t>
  </si>
  <si>
    <t>22-2 У</t>
  </si>
  <si>
    <t>3757-2 Т</t>
  </si>
  <si>
    <t>март, ноябрь, декабрь 2016</t>
  </si>
  <si>
    <t>2010/2015/2016</t>
  </si>
  <si>
    <t>3756-3 Т</t>
  </si>
  <si>
    <t>2010/2014/2015/2016</t>
  </si>
  <si>
    <t>9, 14, 16,17,19</t>
  </si>
  <si>
    <t>30.20.40.300.081.00.0796.000000000000</t>
  </si>
  <si>
    <t>Клапан сливного прибора в сборе</t>
  </si>
  <si>
    <t>для подвижного состава, сливного прибора в сборе</t>
  </si>
  <si>
    <t>Клапан сливного прибора</t>
  </si>
  <si>
    <t>чертеж 1001-01/500; 840.04.020; 1443.01.220, в сборе</t>
  </si>
  <si>
    <t>МБ Актобе</t>
  </si>
  <si>
    <t>30 % от годового объема, в течение 30 рабочих дней с даты подписания акта приема-передачи товаров</t>
  </si>
  <si>
    <t>30.20.40.300.151.02.0796.000000000000</t>
  </si>
  <si>
    <t>Рукав</t>
  </si>
  <si>
    <t>для тормозов железнодорожного состава, соединительный, ГОСТ 2593-2014</t>
  </si>
  <si>
    <t xml:space="preserve">Рукав соединительный  </t>
  </si>
  <si>
    <t>Р17Б ГОСТ 2593-2009,  тип Р1 для соединения воздушной магистрали тормоза смежных единиц. Типы размер Р17Б, длина 710 мм (-+10), с наконечником и соединительной головкой типоразмера 1а и хомутиком диаметром 49 мм</t>
  </si>
  <si>
    <t>МБ Курорт-Боровое</t>
  </si>
  <si>
    <t>30% от годового объема, в течение 30 рабочих дней с даты подписания акта приема-передачи товаров</t>
  </si>
  <si>
    <t>30.20.40.300.108.01.0796.000000000000</t>
  </si>
  <si>
    <t>Балка</t>
  </si>
  <si>
    <t>для автосцепки, центрирующая, ГОСТ 22703-2012</t>
  </si>
  <si>
    <t xml:space="preserve">Балочка центрирующая </t>
  </si>
  <si>
    <t>№ чертежа 106.00.011-2</t>
  </si>
  <si>
    <t>МБ Астана</t>
  </si>
  <si>
    <t>30.20.40.300.153.00.0796.000000000002</t>
  </si>
  <si>
    <t>Башмак</t>
  </si>
  <si>
    <t>для подвижного состава, для тормозной колодки, неповоротный, ГОСТ 3269-78</t>
  </si>
  <si>
    <t xml:space="preserve">Башмак </t>
  </si>
  <si>
    <t>Башмак тормозной колодки (неповоротный), чертеж 100.40.016-0, ГОСТ 3269-78</t>
  </si>
  <si>
    <t>25.94.11.310.002.00.0166.000000000054</t>
  </si>
  <si>
    <t>Болт</t>
  </si>
  <si>
    <t>с шестигранной головкой  , диаметр резьбы 8 мм, длина 30 мм</t>
  </si>
  <si>
    <t>ГОСТ 7805-70,Болт с шестигранной головкой М8*30, резьба М8 длиной 30мм  с гайкой и шайбой- гравером,Сталь:  Ст10кп, Ст.20кп, гайка ГОСТ 5915-70. Класс прочности 10.9, (в сборе)</t>
  </si>
  <si>
    <t>МБ Семей</t>
  </si>
  <si>
    <t>25.94.11.310.002.00.0166.000000000115</t>
  </si>
  <si>
    <t>с шестигранной головкой  , диаметр резьбы 10 мм, длина 110 мм</t>
  </si>
  <si>
    <t>ГОСТ 7805-70,Болт с шестигранной головкой М10*110, резьба М10 длиной 110мм  с гайкой и шайбой- гравером,Сталь:  Ст10кп, Ст.20кп, гайка ГОСТ 5915-70. Класс прочности 10.9.</t>
  </si>
  <si>
    <t>25.94.11.310.002.00.0166.000000000235</t>
  </si>
  <si>
    <t>с шестигранной головкой  , диаметр резьбы 16 мм, длина 45 мм</t>
  </si>
  <si>
    <t>ГОСТ 7805-70,Болт с шестигранной головкой М16*45, резьба М16 длиной 45мм  с гайкой и шайбой- гравером,Сталь:  Ст10кп, Ст.20кп, гайка ГОСТ 5915-70. Класс прочности 10.9, (в сборе), класс точности В</t>
  </si>
  <si>
    <t>25.94.11.310.002.00.0166.000000000147</t>
  </si>
  <si>
    <t>с шестигранной головкой  , диаметр резьбы 12 мм, длина 45 мм</t>
  </si>
  <si>
    <t xml:space="preserve"> ГОСТ 1759.0-87, ГОСТ 7805-70, Болт с шестигранной головкой М12х45, резьба М12 длиной 45мм, с гайкой и шайбой-гравером,Сталь: Ст10кп, Ст.20кп,  гайка ГОСТ 5915-70. Класс прочности 10.9, (в сборе)</t>
  </si>
  <si>
    <t>25.94.11.310.002.00.0166.000000000155</t>
  </si>
  <si>
    <t>с шестигранной головкой  , диаметр резьбы 12 мм, длина 90 мм</t>
  </si>
  <si>
    <t xml:space="preserve"> ГОСТ 1759.0-87, ГОСТ 7805-70, Болт с шестигранной головкой М12х90, резьба М12 длиной 90мм, с гайкой и шайбой-гравером,Сталь: Ст10кп, Ст.20кп,  гайка ГОСТ 5915-70. Класс прочности 10.9, (в сборе)</t>
  </si>
  <si>
    <t>25.94.11.310.002.00.0166.000000000012</t>
  </si>
  <si>
    <t>с шестигранной головкой  , диаметр резьбы 6 мм, длина 35 мм</t>
  </si>
  <si>
    <t xml:space="preserve"> ГОСТ 1759.0-87, ГОСТ 7805-70, Болт с шестигранной головкой М6х35, резьба М6 длиной 35мм, с гайкой и шайбой-гравером,Сталь: Ст10кп, Ст.20кп,  гайка ГОСТ 5915-70. Класс прочности 10.9, (в сборе)</t>
  </si>
  <si>
    <t>25.94.11.310.002.00.0166.000000000111</t>
  </si>
  <si>
    <t>с шестигранной головкой  , диаметр резьбы 10 мм, длина 90 мм</t>
  </si>
  <si>
    <t xml:space="preserve"> ГОСТ 1759.0-87, ГОСТ 7805-70, Болт с шестигранной головкой М10х90, резьба М10 длиной 90мм, с гайкой и шайбой-гравером,Сталь: Ст10кп, Ст.20кп,  гайка ГОСТ 5915-70. Класс прочности 10.9, (в сборе)</t>
  </si>
  <si>
    <t>25.94.11.310.002.00.0166.000000000144</t>
  </si>
  <si>
    <t>с шестигранной головкой  , диаметр резьбы 12 мм, длина 35 мм</t>
  </si>
  <si>
    <t xml:space="preserve"> ГОСТ 1759.0-87, ГОСТ 7805-70, Болт с шестигранной головкой М12х35, резьба М12 длиной 35мм, с гайкой и шайбой-гравером,Сталь: Ст10кп, Ст.20кп,  гайка ГОСТ 5915-70. Класс прочности 10.9, (в сборе)</t>
  </si>
  <si>
    <t>25.94.11.310.002.00.0166.000000000149</t>
  </si>
  <si>
    <t>с шестигранной головкой  , диаметр резьбы 12 мм, длина 55 мм</t>
  </si>
  <si>
    <t xml:space="preserve"> ГОСТ 1759.0-87, ГОСТ 7805-70, Болт с шестигранной головкой М12х55, резьба М12 длиной 55мм, с гайкой и шайбой-гравером,Сталь: Ст10кп, Ст.20кп,  гайка ГОСТ 5915-70. Класс прочности 10.9, (в сборе)</t>
  </si>
  <si>
    <t>25.94.11.310.002.00.0166.000000000151</t>
  </si>
  <si>
    <t>с шестигранной головкой  , диаметр резьбы 12 мм, длина 65 мм</t>
  </si>
  <si>
    <t xml:space="preserve"> ГОСТ 1759.0-87, ГОСТ 7805-70, Болт с шестигранной головкой М12х65, резьба М12 длиной 65мм, с гайкой и шайбой-гравером,Сталь: Ст10кп, Ст.20кп,  гайка ГОСТ 5915-70. Класс прочности 10.9, (в сборе)</t>
  </si>
  <si>
    <t>25.94.11.310.002.00.0166.000000000153</t>
  </si>
  <si>
    <t>с шестигранной головкой  , диаметр резьбы 12 мм, длина 75 мм</t>
  </si>
  <si>
    <t xml:space="preserve"> ГОСТ 1759.0-87, ГОСТ 7805-70, Болт с шестигранной головкой М12х75, резьба М12 длиной 75мм, с гайкой и шайбой-гравером,Сталь: Ст10кп, Ст.20кп,  гайка ГОСТ 5915-70. Класс прочности 10.9, (в сборе)</t>
  </si>
  <si>
    <t>30.20.40.300.973.00.0796.000000000000</t>
  </si>
  <si>
    <t>Борт</t>
  </si>
  <si>
    <t>для подвижного состава, платформы, поперечный</t>
  </si>
  <si>
    <t>Борт торцевой</t>
  </si>
  <si>
    <t>401.01.110</t>
  </si>
  <si>
    <t>30.20.40.300.937.00.0796.000000000000</t>
  </si>
  <si>
    <t>Валик подъемника</t>
  </si>
  <si>
    <t>для подвижного состава, к механизму сцепления</t>
  </si>
  <si>
    <t>№ чертежа 106-01-005-0</t>
  </si>
  <si>
    <t>30.20.40.300.120.00.0796.000000000000</t>
  </si>
  <si>
    <t>Замкодержатель</t>
  </si>
  <si>
    <t>№ чертежа 106-01-003-0</t>
  </si>
  <si>
    <t>30.20.40.300.225.00.0796.000000000006</t>
  </si>
  <si>
    <t>Замок</t>
  </si>
  <si>
    <t>№ чертежа 106-01-002-1</t>
  </si>
  <si>
    <t>30.20.40.300.423.00.0796.000000000000</t>
  </si>
  <si>
    <t>Крышка смотровая</t>
  </si>
  <si>
    <t>100.10.003-0</t>
  </si>
  <si>
    <t>30.20.40.300.066.01.0796.000000000000</t>
  </si>
  <si>
    <t>Предохранитель</t>
  </si>
  <si>
    <t>для автосцепки, предотвращает саморасцеп</t>
  </si>
  <si>
    <t>Предохранитель замка</t>
  </si>
  <si>
    <t>106.01.006-0 (106.01.006-5)</t>
  </si>
  <si>
    <t>30.20.40.300.977.00.0796.000000000000</t>
  </si>
  <si>
    <t>Автосцепка</t>
  </si>
  <si>
    <t>тягово-ударная жесткого типа, для подвижного состава</t>
  </si>
  <si>
    <t xml:space="preserve">Автосцепка </t>
  </si>
  <si>
    <t xml:space="preserve"> СА - 3. 106.01.000-0сб</t>
  </si>
  <si>
    <t>30.20.40.300.129.00.0796.000000000000</t>
  </si>
  <si>
    <t>Клин фрикционный</t>
  </si>
  <si>
    <t>составная часть клинового гасителя колебаний тележки грузового вагона</t>
  </si>
  <si>
    <t>Клин фрикционый тележки</t>
  </si>
  <si>
    <t>100-30-001-0</t>
  </si>
  <si>
    <t>30.20.40.590.017.00.0796.000000000001</t>
  </si>
  <si>
    <t>железнодорожный, тормозной, горочный, размер 503*97*147,5 мм, СТ РК 1534-2006</t>
  </si>
  <si>
    <t>Башмак тормозной горочный</t>
  </si>
  <si>
    <t>тормозной горочный ТУ32-01124323-72-94</t>
  </si>
  <si>
    <t>МБ Алматы, МБ Актобе, МБ Астана</t>
  </si>
  <si>
    <t>30 % предоплата от годового объема оставшаяся  часть течение  30 рабочих дней со дня подписания акта приемки.</t>
  </si>
  <si>
    <t>30.20.40.300.132.00.0796.000000000006</t>
  </si>
  <si>
    <t>для железнодорожных вагонов, композиционная</t>
  </si>
  <si>
    <t xml:space="preserve">Колодка </t>
  </si>
  <si>
    <t>Колодка тормозная композиционная для грузовых вагонов. Применяются для обеспечения необходимой эффективности торможения в тормозных узлах железнодорожных вагонах.</t>
  </si>
  <si>
    <t>Штука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</si>
  <si>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</si>
  <si>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</si>
  <si>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</si>
  <si>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106.00.002-2 (106.02.002-2)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</si>
  <si>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</si>
  <si>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</si>
  <si>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</si>
  <si>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(клин) тормозной колодки</t>
  </si>
  <si>
    <t>100.40.014-0 ГОСТ 1203-75</t>
  </si>
  <si>
    <t>30.20.40.300.109.00.0796.000000000002</t>
  </si>
  <si>
    <t>Аппарат поглощающий</t>
  </si>
  <si>
    <t>класс Т1</t>
  </si>
  <si>
    <t>аппарат поглощающий</t>
  </si>
  <si>
    <t xml:space="preserve">РТ 120, ПМКП-110 110.00.00.000сб., класс аппарата Т1. сертификат соответствия ССФЖТ RU.ЦВ, либо иного аккредитованного ОПС РК </t>
  </si>
  <si>
    <t>25.99.29.450.001.00.0796.000000000000</t>
  </si>
  <si>
    <t>Запорно-пломбировочное устройство</t>
  </si>
  <si>
    <t>для запирания и опломбирования железнодорожных вагонов, ж/д цистерн, цементовозов, контейнеров, хоппер-вагонов и аналогичных., с маркировкой</t>
  </si>
  <si>
    <t>пломба ЗПУ</t>
  </si>
  <si>
    <t>запорно пломбировочные устройства (ЗПУ)для запирания и пломбирования контейнеров, железнодорожных вагонов: крытых, цистерн, хопперов, рефрижераторов и др., взаимозаменяемые и применяемые, как на территории РК, так и за ее пределами.</t>
  </si>
  <si>
    <t>дополненные</t>
  </si>
  <si>
    <t>2012/2014/2016</t>
  </si>
  <si>
    <t>2012/2015/2016</t>
  </si>
  <si>
    <t>2012/2013/2014/2015/2016</t>
  </si>
  <si>
    <t>2012/2013/2014/2016</t>
  </si>
  <si>
    <t>2011/2014/2015/2016</t>
  </si>
  <si>
    <t>2011/2014/2016</t>
  </si>
  <si>
    <t>487-1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</si>
  <si>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</si>
  <si>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</si>
  <si>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</si>
  <si>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</si>
  <si>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</si>
  <si>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</si>
  <si>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</si>
  <si>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</si>
  <si>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</si>
  <si>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</si>
  <si>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</si>
  <si>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</si>
  <si>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</si>
  <si>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</si>
  <si>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</si>
  <si>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</si>
  <si>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</si>
  <si>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</si>
  <si>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</si>
  <si>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</si>
  <si>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</si>
  <si>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</si>
  <si>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</si>
  <si>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</si>
  <si>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</si>
  <si>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</si>
  <si>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</si>
  <si>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</si>
  <si>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</si>
  <si>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июнь,август, ноябрь,декабрь 2016</t>
  </si>
  <si>
    <t>ноябрь 2015 года, сентябрь 2016 года, ноябрь,декабрь 2016</t>
  </si>
  <si>
    <t>ноябрь 2011 года, сентябрь 2016 года, ноябрь,декабрь 2016</t>
  </si>
  <si>
    <t>ноябрь 2011 годя, сентябрь 2016 годя, ноябрь,декабрь 2016</t>
  </si>
  <si>
    <t>апрель 2013 года, сентябрь 2016 года, ноябрь,декабрь 2016</t>
  </si>
  <si>
    <t>сентябрь 2012 года, сентябрь 2016 года, ноябрь,декабрь 2016</t>
  </si>
  <si>
    <t>декабрь 2012 года, сентябрь 2016 года, ноябрь,декабрь 2016</t>
  </si>
  <si>
    <t>август 2012 года, сентябрь 2016 года, ноябрь,декабрь 2016</t>
  </si>
  <si>
    <t>июнь 2012 года, сентябрь 2016 года, ноябрь,декабрь 2016</t>
  </si>
  <si>
    <t>ноябрь 2012, сентябрь 2016 года,ноябрь,декабрь 2016</t>
  </si>
  <si>
    <t>ноябрь 2012, сентябрь 2016 года, ноябрь,декабрь 2016</t>
  </si>
  <si>
    <t>декабрь 2012 года, сентябрь 2016 года,  ноябрь,декабрь 2016</t>
  </si>
  <si>
    <t>ноябрь 2012, сентябрь 2016 года,  ноябрь,декабрь 2016</t>
  </si>
  <si>
    <t>детали механизма сцепления</t>
  </si>
  <si>
    <t>1-6 Т</t>
  </si>
  <si>
    <t>январь-февраль, сентябрь, октябрь, декабрь</t>
  </si>
  <si>
    <t>3756-4 Т</t>
  </si>
  <si>
    <t>30.20.12.000.000.00.0796.000000000004</t>
  </si>
  <si>
    <t>магистральный, мощность свыше 2206 кВт (св. 2999 л.с.), с электрической передачей переменного тока, ГОСТ 31187-2011</t>
  </si>
  <si>
    <t>тепловозы мощностью свыше 3356 кВт  с электрической передачей переменного тока, ГОСТ 31187-2011,  ширина колеи – 1 520 мм, конструкционная скорость – 120 км/ч,запас топлива, л – 6 500 (9 000), срок службы, не менее – 40 лет,скорость длительного режима, м/с (км/ч) – 6,67 (24), служебная масса, т – 138 т (+/- 2%)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</si>
  <si>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,с максимальной разрешенной скоростью движения 160 км/ ч., мощностью свыше 2206 кВт (св. 2999 л.с.) с электрической передачей переменного тока, ГОСТ 31187-2011</t>
  </si>
  <si>
    <t>декабрь 2016, январь 2017</t>
  </si>
  <si>
    <t>487 Т</t>
  </si>
  <si>
    <t>488 Т</t>
  </si>
  <si>
    <t>исключенная</t>
  </si>
  <si>
    <t>1237-1 Р</t>
  </si>
  <si>
    <t>1239-1 Р</t>
  </si>
  <si>
    <t>1241-1 Р</t>
  </si>
  <si>
    <t>1242-1 Р</t>
  </si>
  <si>
    <t>1245-1 Р</t>
  </si>
  <si>
    <t>1-7 Т</t>
  </si>
  <si>
    <t>14,15,16</t>
  </si>
  <si>
    <t>с изменениями от "07" декабря 2016 года</t>
  </si>
  <si>
    <t>с изменениями от "08" декабря 2016 года</t>
  </si>
  <si>
    <t>с изменениями от "22" декабря 2016 года</t>
  </si>
  <si>
    <t>с изменениями от "23" декабря 2016 года</t>
  </si>
  <si>
    <t>с изменениями от "29" декабря 2016 года</t>
  </si>
  <si>
    <t>61-2 У</t>
  </si>
  <si>
    <t>62-2 У</t>
  </si>
  <si>
    <t>63-2 У</t>
  </si>
  <si>
    <t>64-2 У</t>
  </si>
  <si>
    <t>65-2 У</t>
  </si>
  <si>
    <t>66-2 У</t>
  </si>
  <si>
    <t>67-2 У</t>
  </si>
  <si>
    <t>68-2 У</t>
  </si>
  <si>
    <t>69-2 У</t>
  </si>
  <si>
    <t>70-2 У</t>
  </si>
  <si>
    <t>71-2 У</t>
  </si>
  <si>
    <t>72-2 У</t>
  </si>
  <si>
    <t>73-2 У</t>
  </si>
  <si>
    <t>74-2 У</t>
  </si>
  <si>
    <t>75-2 У</t>
  </si>
  <si>
    <t>76-2 У</t>
  </si>
  <si>
    <t>77-2 У</t>
  </si>
  <si>
    <t>78-2 У</t>
  </si>
  <si>
    <t>79-2 У</t>
  </si>
  <si>
    <t>80-2 У</t>
  </si>
  <si>
    <t>81-2 У</t>
  </si>
  <si>
    <t>82-2 У</t>
  </si>
  <si>
    <t>83-2 У</t>
  </si>
  <si>
    <t>84-2 У</t>
  </si>
  <si>
    <t>85-2 У</t>
  </si>
  <si>
    <t>86-2 У</t>
  </si>
  <si>
    <t>87-2 У</t>
  </si>
  <si>
    <t>88-2 У</t>
  </si>
  <si>
    <t>89-2 У</t>
  </si>
  <si>
    <t>2015/2016/2017</t>
  </si>
  <si>
    <t xml:space="preserve">февраль 2016, июнь 2016, декабрь 2016 </t>
  </si>
  <si>
    <t>9,  14, 15, 16, 17, 19</t>
  </si>
  <si>
    <t>5-3 Т</t>
  </si>
  <si>
    <t>2014/2015/2017</t>
  </si>
  <si>
    <t>1, 14, 15, 14, 16, 17, 19, 22</t>
  </si>
  <si>
    <t>февларь, март 2017 г</t>
  </si>
  <si>
    <t>9,14,15,16,17,19</t>
  </si>
  <si>
    <t>6-3 Т</t>
  </si>
  <si>
    <t>февларь, март 2017</t>
  </si>
  <si>
    <t>14,15,16,17,19</t>
  </si>
  <si>
    <t>279-9 Р</t>
  </si>
  <si>
    <t>2011/2013/ 2014/2015/2016/2017</t>
  </si>
  <si>
    <t>14, 16, 17,19</t>
  </si>
  <si>
    <t>9-2 Т</t>
  </si>
  <si>
    <t xml:space="preserve">14,16,17,19 </t>
  </si>
  <si>
    <t>10-2 Т</t>
  </si>
  <si>
    <t>11-2 Т</t>
  </si>
  <si>
    <t>12-2 Т</t>
  </si>
  <si>
    <t>13-2 Т</t>
  </si>
  <si>
    <t>локомотиво/сутки</t>
  </si>
  <si>
    <t>с изменениями от "26" января 2017 года</t>
  </si>
  <si>
    <t>с изменениями от "14" марта 2017 года</t>
  </si>
  <si>
    <t>140-3 Т</t>
  </si>
  <si>
    <t>2015/2017</t>
  </si>
  <si>
    <t>141-3 Т</t>
  </si>
  <si>
    <t xml:space="preserve">ноябрь, декабрь 2015 г, апрель, май 2017 года  </t>
  </si>
  <si>
    <t>142-3 Т</t>
  </si>
  <si>
    <t>143-3 Т</t>
  </si>
  <si>
    <t>146-3 Т</t>
  </si>
  <si>
    <t>147-3 Т</t>
  </si>
  <si>
    <t>166-2 Т</t>
  </si>
  <si>
    <t>172-2 Т</t>
  </si>
  <si>
    <t>173-2 Т</t>
  </si>
  <si>
    <t>174-2 Т</t>
  </si>
  <si>
    <t>175-2 Т</t>
  </si>
  <si>
    <t>176-2 Т</t>
  </si>
  <si>
    <t>177-2 Т</t>
  </si>
  <si>
    <t>178-2 Т</t>
  </si>
  <si>
    <t>179-2 Т</t>
  </si>
  <si>
    <t>180-2 Т</t>
  </si>
  <si>
    <t>181-2 Т</t>
  </si>
  <si>
    <t>182-2 Т</t>
  </si>
  <si>
    <t>183-2 Т</t>
  </si>
  <si>
    <t>184-2 Т</t>
  </si>
  <si>
    <t>185-2 Т</t>
  </si>
  <si>
    <t>186-2 Т</t>
  </si>
  <si>
    <t>187-2 Т</t>
  </si>
  <si>
    <t>188-2 Т</t>
  </si>
  <si>
    <t>189-2 Т</t>
  </si>
  <si>
    <t>190-2 Т</t>
  </si>
  <si>
    <t>191-2 Т</t>
  </si>
  <si>
    <t>192-2 Т</t>
  </si>
  <si>
    <t>193-2 Т</t>
  </si>
  <si>
    <t>194-2 Т</t>
  </si>
  <si>
    <t>196-2 Т</t>
  </si>
  <si>
    <t>197-2 Т</t>
  </si>
  <si>
    <t>198-2 Т</t>
  </si>
  <si>
    <t>199-2 Т</t>
  </si>
  <si>
    <t>205-2 Т</t>
  </si>
  <si>
    <t>209-2 Т</t>
  </si>
  <si>
    <t>210-2 Т</t>
  </si>
  <si>
    <t>212-2 Т</t>
  </si>
  <si>
    <t>214-2 Т</t>
  </si>
  <si>
    <t>215-2 Т</t>
  </si>
  <si>
    <t>216-2 Т</t>
  </si>
  <si>
    <t>217-2 Т</t>
  </si>
  <si>
    <t>218-2 Т</t>
  </si>
  <si>
    <t>219-2 Т</t>
  </si>
  <si>
    <t>220-2 Т</t>
  </si>
  <si>
    <t>221-2 Т</t>
  </si>
  <si>
    <t>222-2 Т</t>
  </si>
  <si>
    <t>223-2 Т</t>
  </si>
  <si>
    <t>224-2 Т</t>
  </si>
  <si>
    <t>225-2 Т</t>
  </si>
  <si>
    <t>226-2 Т</t>
  </si>
  <si>
    <t>227-2 Т</t>
  </si>
  <si>
    <t>228-2 Т</t>
  </si>
  <si>
    <t>229-2 Т</t>
  </si>
  <si>
    <t>230-2 Т</t>
  </si>
  <si>
    <t>231-2 Т</t>
  </si>
  <si>
    <t>232-2 Т</t>
  </si>
  <si>
    <t>233-2 Т</t>
  </si>
  <si>
    <t>234-2 Т</t>
  </si>
  <si>
    <t>235-2 Т</t>
  </si>
  <si>
    <t>236-2 Т</t>
  </si>
  <si>
    <t>237-2 Т</t>
  </si>
  <si>
    <t>238-2 Т</t>
  </si>
  <si>
    <t>167-2 Т</t>
  </si>
  <si>
    <t>70-3 У</t>
  </si>
  <si>
    <t xml:space="preserve">февраль 2016, июнь 2016, декабрь 2016 г, апрель, май 2017 г </t>
  </si>
  <si>
    <t>с изменениями от "21" апреля 2017 года</t>
  </si>
  <si>
    <t>с изменениями от "11" мая 2017 года</t>
  </si>
  <si>
    <t>22-2 Р</t>
  </si>
  <si>
    <t>март, май, июнь</t>
  </si>
  <si>
    <t>4.1, 9, 13, 14, 15, 16, 17, 19</t>
  </si>
  <si>
    <t>176 Р</t>
  </si>
  <si>
    <t>74.90.19.000.015.00.0999.000000000000</t>
  </si>
  <si>
    <t>Работы по разработке/корректировке методологических документов</t>
  </si>
  <si>
    <t>Работы по разработке/корректировке методологических и аналогичных документов</t>
  </si>
  <si>
    <t>Разработка методологической базы ценообразования на дополнительные услуги АО "КТЖ - Грузовые перевозки", связанные с перевозкой грузов</t>
  </si>
  <si>
    <t>май, июнь</t>
  </si>
  <si>
    <t>г.Астана, ул. Кунаева 6</t>
  </si>
  <si>
    <t>авансовый платеж - 30%, оставшаяся часть в течении 30 рабочих дней с момента подписания акта приема - передачи выполненных работ</t>
  </si>
  <si>
    <t>100 У</t>
  </si>
  <si>
    <t>АО "КТЖ"-Грузовые перевозки"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</si>
  <si>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</si>
  <si>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</si>
  <si>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Услуги по предоставлению прав использования программного обеспечения в аренду</t>
  </si>
  <si>
    <t>Услуги по предоставлению прав использования лицензионного программного обеспечения в аренду. Согласно приложения к договору</t>
  </si>
  <si>
    <t>г. Астана, ул. Кунаева 6</t>
  </si>
  <si>
    <t>услуга</t>
  </si>
  <si>
    <t>101 У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</si>
  <si>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</si>
  <si>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</si>
  <si>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технической поддержки лицензионного программного обеспечения</t>
  </si>
  <si>
    <t>Услуги технической поддержки лицензионного программного обеспечения. Согласно приложения к договору</t>
  </si>
  <si>
    <t>с изменениями от "18" мая 2017 года</t>
  </si>
  <si>
    <t>АО "КТЖ - Грузовые перевозки"</t>
  </si>
  <si>
    <t>66.29.11.000.000.00.0777.000000000000</t>
  </si>
  <si>
    <t>Услуги актуариев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</si>
  <si>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</si>
  <si>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>июль, август, октябрь, ноябрь</t>
  </si>
  <si>
    <t xml:space="preserve">Авансовый платеж-0%, оставшаяся часть-в течение 30 дней с даты подписания акта приема -передачи поставленных товаров выполненных услуг оказанных </t>
  </si>
  <si>
    <t>102 У</t>
  </si>
  <si>
    <t>387-1 Т</t>
  </si>
  <si>
    <t>Масло компрессорное масло КС-19</t>
  </si>
  <si>
    <t>2016/2017</t>
  </si>
  <si>
    <t>388-3 Т</t>
  </si>
  <si>
    <t>Масло осевое, марка З</t>
  </si>
  <si>
    <t>декабрь 2015 год, апрель 2016 год, сентябрь, октябрь 2016 год, июнь, июль 2017 год</t>
  </si>
  <si>
    <t>389-3 Т</t>
  </si>
  <si>
    <t>Масло осевое, марка Л</t>
  </si>
  <si>
    <t>390-1 Т</t>
  </si>
  <si>
    <t>Смазка марка ЖРО</t>
  </si>
  <si>
    <t>март, апрель, июнь, июль 2017 год</t>
  </si>
  <si>
    <t>391-3 Т</t>
  </si>
  <si>
    <t>декабрь 2015 год, апрель 2016 год, октябрь 2016 г, ноябрь, декабрь 2016 год, июнь, июль 2017 год</t>
  </si>
  <si>
    <t>392-1 Т</t>
  </si>
  <si>
    <t>Смазка марка СТП-З</t>
  </si>
  <si>
    <t>393-1 Т</t>
  </si>
  <si>
    <t>Смазка приборная, марка Циатим-201</t>
  </si>
  <si>
    <t>9-2 Р</t>
  </si>
  <si>
    <t>9,14,16,17,19 (по факту)</t>
  </si>
  <si>
    <t>12-5 Р</t>
  </si>
  <si>
    <t>декабрь 2013 г, июнь, июль</t>
  </si>
  <si>
    <t>2014/2015/2016/2017</t>
  </si>
  <si>
    <t>13-3 Р</t>
  </si>
  <si>
    <t>лок.</t>
  </si>
  <si>
    <t>948-5 Р</t>
  </si>
  <si>
    <t>май, июнь, июль</t>
  </si>
  <si>
    <t>2012/2014/2015/2016/2017</t>
  </si>
  <si>
    <t>1236-6 Р</t>
  </si>
  <si>
    <t>лок-в</t>
  </si>
  <si>
    <t>82-3 У</t>
  </si>
  <si>
    <t>февраль 2016, июнь 2016, декабрь 2016, июнь, июль</t>
  </si>
  <si>
    <t>с изменениями от "01" июня 2017 года</t>
  </si>
  <si>
    <t>Аванс - 20% от стоимости услуг за 2017г. в течении 15 рабочих дней с даты подписания договора, оставшаяся часть в течении 15 рабочих дней с даты подписания акта оказанных услуг</t>
  </si>
  <si>
    <t>103 У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</si>
  <si>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</si>
  <si>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</si>
  <si>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</si>
  <si>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</si>
  <si>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100% предварительной оплаты от месячного объема</t>
  </si>
  <si>
    <t>10 тыс.т-км нетто</t>
  </si>
  <si>
    <t>104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</si>
  <si>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</si>
  <si>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июнь, июль</t>
  </si>
  <si>
    <t>с изменениями от "07" июня 2017 года</t>
  </si>
  <si>
    <t>105 У</t>
  </si>
  <si>
    <t>66.19.91.335.000.00.0777.000000000000</t>
  </si>
  <si>
    <t>Услуги по финансовым консультациям</t>
  </si>
  <si>
    <t>авансовый платеж - 0 %, оставшаяся часть в течении 30 рабочих дней с момента подписания акта приема - передачи оказанных услуг</t>
  </si>
  <si>
    <t>Услуга</t>
  </si>
  <si>
    <t>с изменениями от "15" июня 2017 года</t>
  </si>
  <si>
    <t>с изменениями от "10" июля 2017 года</t>
  </si>
  <si>
    <t>исключена</t>
  </si>
  <si>
    <t>481-1 Т</t>
  </si>
  <si>
    <t>сентябрь 2012 года, сентябрь 2016 года, ноябрь,декабрь 2016, июль, август</t>
  </si>
  <si>
    <t>9,10,14,16,17,19</t>
  </si>
  <si>
    <t>482-1 Т</t>
  </si>
  <si>
    <t>апрель 2013 года, сентябрь 2016 года, ноябрь,декабрь 2016, июль, август</t>
  </si>
  <si>
    <t>2012/2013/2014/2016/2017</t>
  </si>
  <si>
    <t>486-1 Т</t>
  </si>
  <si>
    <t>июнь,август, ноябрь,декабрь 2016, июль, август</t>
  </si>
  <si>
    <t>МБ Алматы</t>
  </si>
  <si>
    <t>489 Т</t>
  </si>
  <si>
    <t>июль, август, сентябрь</t>
  </si>
  <si>
    <t>20-3 Р</t>
  </si>
  <si>
    <t>октябрь, ноябрь 2016 г, июль, август</t>
  </si>
  <si>
    <t>4.1,9,14,15,16,17,19</t>
  </si>
  <si>
    <t>21-5 Р</t>
  </si>
  <si>
    <t>4.1,9,14,16,17,19</t>
  </si>
  <si>
    <t>1235-6 Р</t>
  </si>
  <si>
    <t>октябрь, ноябрь 2016 г., июль, август</t>
  </si>
  <si>
    <t>2012/ 2014/2015/2016/2017</t>
  </si>
  <si>
    <t>4,1,9,14,15,16,17</t>
  </si>
  <si>
    <t>с изменениями от "24" июля 2017 года</t>
  </si>
  <si>
    <t>16-2 Т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</si>
  <si>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произведения, отраслевой аналитический журнал</t>
  </si>
  <si>
    <t xml:space="preserve">октябрь 2014 г., октябрь, ноябрь 2016 г., июль, август 2017 г. </t>
  </si>
  <si>
    <t>2014/2016/2017</t>
  </si>
  <si>
    <t>4,1,6,9,14,16,17,19</t>
  </si>
  <si>
    <t>105-1 У</t>
  </si>
  <si>
    <t>Услуги по финансовым консультациям и обновление финансовой модели и меморандума</t>
  </si>
  <si>
    <t>Обновление финансовой модели с полугодовыми прогнозами на следующие 3 года и с расчетом значений финансовых ковенантов, где финансовый консультант должен проанализировать прогнозы АО "КТЖ-ГП"-Заемщика и АО "НК "КТЖ"- Гаранта, дополнить финансовую модель и подготовить меморандум по результатам работы. Прогнозы должны быть предоставлены в формате финансовой модели Excel, с использованием набора данных Заемщика и Гаранта</t>
  </si>
  <si>
    <t>424-2 Т</t>
  </si>
  <si>
    <t>июнь 2012 г, март, апрель, сентябрь, октябрь 2016 года, август, сентябрь</t>
  </si>
  <si>
    <t xml:space="preserve">2012/2016/2017
</t>
  </si>
  <si>
    <t>426-2 Т</t>
  </si>
  <si>
    <t>427-2 Т</t>
  </si>
  <si>
    <t>428-2 Т</t>
  </si>
  <si>
    <t>429-2 Т</t>
  </si>
  <si>
    <t>430-2 Т</t>
  </si>
  <si>
    <t>431-2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</si>
  <si>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</si>
  <si>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</si>
  <si>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</si>
  <si>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</si>
  <si>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</si>
  <si>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</si>
  <si>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</si>
  <si>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</si>
  <si>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</si>
  <si>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</si>
  <si>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</si>
  <si>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444-2 Т</t>
  </si>
  <si>
    <t>июнь 2012 г, март, апрель, сентябрь, октябрь 2016 года, июль, август</t>
  </si>
  <si>
    <t>445-2 Т</t>
  </si>
  <si>
    <t>446-2 Т</t>
  </si>
  <si>
    <t>448-2 Т</t>
  </si>
  <si>
    <t>с изменениями от "16" августа 2017 года</t>
  </si>
  <si>
    <t>150-4 Т</t>
  </si>
  <si>
    <t xml:space="preserve">июнь 2016 года, август, сентябрь </t>
  </si>
  <si>
    <t>9, 14,15,16,17,19</t>
  </si>
  <si>
    <t>258-3 Т</t>
  </si>
  <si>
    <t>259-3 Т</t>
  </si>
  <si>
    <t>июнь 2016 года, август, сентябрь 2017 года</t>
  </si>
  <si>
    <t>Атырауская область, г. Атырау, улица СМП-163</t>
  </si>
  <si>
    <t>9,10,14,15,16,17,19</t>
  </si>
  <si>
    <t>260-3 Т</t>
  </si>
  <si>
    <t>261-3 Т</t>
  </si>
  <si>
    <t>262-3 Т</t>
  </si>
  <si>
    <t>263-3 Т</t>
  </si>
  <si>
    <t>264-3 Т</t>
  </si>
  <si>
    <t>265-3 Т</t>
  </si>
  <si>
    <t>266-3 Т</t>
  </si>
  <si>
    <t>267-3 Т</t>
  </si>
  <si>
    <t>268-3 Т</t>
  </si>
  <si>
    <t>424-3 Т</t>
  </si>
  <si>
    <t>14,15,16,17</t>
  </si>
  <si>
    <t>427-3 Т</t>
  </si>
  <si>
    <t>428-3 Т</t>
  </si>
  <si>
    <t>429-3 Т</t>
  </si>
  <si>
    <t>430-3 Т</t>
  </si>
  <si>
    <t>431-3 Т</t>
  </si>
  <si>
    <t>435-3 Т</t>
  </si>
  <si>
    <t>436-3 Т</t>
  </si>
  <si>
    <t>437-3 Т</t>
  </si>
  <si>
    <t>438-3 Т</t>
  </si>
  <si>
    <t>439-3 Т</t>
  </si>
  <si>
    <t>440-3 Т</t>
  </si>
  <si>
    <t>441-3 Т</t>
  </si>
  <si>
    <t>442-3 Т</t>
  </si>
  <si>
    <t>443-1 Т</t>
  </si>
  <si>
    <t>444-3 Т</t>
  </si>
  <si>
    <t>446-3 Т</t>
  </si>
  <si>
    <t>448-3 Т</t>
  </si>
  <si>
    <t>473-1 Т</t>
  </si>
  <si>
    <t>июнь 2012 года, сентябрь 2016 года, ноябрь, декабрь 2016 года, август, сентябрь 2017 года</t>
  </si>
  <si>
    <t>490 Т</t>
  </si>
  <si>
    <t>30.20.40.300.108.05.0796.000000000000</t>
  </si>
  <si>
    <t>для тележки, опорная</t>
  </si>
  <si>
    <t>балка</t>
  </si>
  <si>
    <t>чертеж 101.41.000-0, опорная под авторежим</t>
  </si>
  <si>
    <t>декабрь 2014 года, сентябрь 2016 года, ноябрь, декабрь 2016 года, август, сентябрь 2017 года</t>
  </si>
  <si>
    <t>с изменениями от "25" августа 2017 года</t>
  </si>
  <si>
    <t>100-1 У</t>
  </si>
  <si>
    <t>101-1 У</t>
  </si>
  <si>
    <t>2-6 Т</t>
  </si>
  <si>
    <t>июль 2013, норябрь 2015, сентябрь, октябрь 2017</t>
  </si>
  <si>
    <t>2013/2015/2017</t>
  </si>
  <si>
    <t>5-4 Т</t>
  </si>
  <si>
    <t>декабрь, февраль 2017, сентябрь, октябрь 2017</t>
  </si>
  <si>
    <t>6-4 Т</t>
  </si>
  <si>
    <t>№820-ГП от 04.09.17г</t>
  </si>
  <si>
    <t>459-1 Т</t>
  </si>
  <si>
    <t>Рукав соединительный</t>
  </si>
  <si>
    <t>декабрь 2012 года, сентябрь 2016 года, ноябрь,декабрь 2016, октябрь,ноябрь 2017</t>
  </si>
  <si>
    <t>103-1 У</t>
  </si>
  <si>
    <t>март 2018 года</t>
  </si>
  <si>
    <t>2017/2018</t>
  </si>
  <si>
    <t>104-1 У</t>
  </si>
  <si>
    <t>491 Т</t>
  </si>
  <si>
    <t>28.25.12.500.000.00.0796.000000000001</t>
  </si>
  <si>
    <t>Контроллер</t>
  </si>
  <si>
    <t>для построения систем автоматического управления и регулирования</t>
  </si>
  <si>
    <t xml:space="preserve">Оптимизатор рейса (TRIP OPTIMIZER) </t>
  </si>
  <si>
    <t>Оптимизатор рейса (TRIP OPTIMIZER) для грузовых локомотивов серии ТЭ33А</t>
  </si>
  <si>
    <t>ноябрь, декабрь 2017</t>
  </si>
  <si>
    <t>г.Алматы</t>
  </si>
  <si>
    <t>авансовый платеж - 10%</t>
  </si>
  <si>
    <t>177 Р</t>
  </si>
  <si>
    <t>62.01.12.000.002.00.0999.000000000000</t>
  </si>
  <si>
    <t>Работы по проектированию/разработке/внедрению/установке автоматизированной системы</t>
  </si>
  <si>
    <t>Работы по разработке и внедрению подсистем автоматизированной системы для разработки прогнозных (вариантных) графиков движения поездов - АС РП ГДП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</si>
  <si>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</si>
  <si>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424-4 Т</t>
  </si>
  <si>
    <t>июнь 2012 г, март, апрель, сентябрь, октябрь 2016 года, август, ноябрь, декабрь 2017 г.</t>
  </si>
  <si>
    <t>426-3 Т</t>
  </si>
  <si>
    <t>июнь 2012 г, март, апрель, сентябрь, октябрь 2016 года, август, ноябрь, декабрь 2017г.</t>
  </si>
  <si>
    <t>427-4 Т</t>
  </si>
  <si>
    <t>428-4 Т</t>
  </si>
  <si>
    <t>430-4 Т</t>
  </si>
  <si>
    <t>431-4 Т</t>
  </si>
  <si>
    <t>433-3 Т</t>
  </si>
  <si>
    <t>438-4 Т</t>
  </si>
  <si>
    <t>439-4 Т</t>
  </si>
  <si>
    <t>440-4 Т</t>
  </si>
  <si>
    <t>441-4 Т</t>
  </si>
  <si>
    <t>442-4 Т</t>
  </si>
  <si>
    <t>444-4 Т</t>
  </si>
  <si>
    <t>446-4 Т</t>
  </si>
  <si>
    <t>445-3 Т</t>
  </si>
  <si>
    <t>448-4 Т</t>
  </si>
  <si>
    <t>449-2 Т</t>
  </si>
  <si>
    <t>декабрь 2015г, сентябрь, октябрь 2016 года, ноябрь, декабрь 2017 года</t>
  </si>
  <si>
    <t>450-2 Т</t>
  </si>
  <si>
    <t>452-2 Т</t>
  </si>
  <si>
    <t>453-2 Т</t>
  </si>
  <si>
    <t>454-2 Т</t>
  </si>
  <si>
    <t>455-2 Т</t>
  </si>
  <si>
    <t>456-2 Т</t>
  </si>
  <si>
    <t>12-6 Р</t>
  </si>
  <si>
    <t>декабрь 2013 г, июнь 2016 года, ноябрь, декабрь 2017 года</t>
  </si>
  <si>
    <t>459-2 Т</t>
  </si>
  <si>
    <t>декабрь 2012 года, сентябрь 2016 года, ноябрь,декабрь 2016, ноябрь, декбрь 2017</t>
  </si>
  <si>
    <t>1235-7 Р</t>
  </si>
  <si>
    <t>20-4 Р</t>
  </si>
  <si>
    <t>21-6 Р</t>
  </si>
  <si>
    <t>177-1 Р</t>
  </si>
  <si>
    <t>декабрь 2017, январь 2018г.</t>
  </si>
  <si>
    <t>октябрь, ноябрь 2016 г, июль, август, декабрь 2017г., январь 2018г.</t>
  </si>
  <si>
    <t>октябрь, ноябрь 2016 г., июль, август, декабрь 2017г., январь 2018г.</t>
  </si>
  <si>
    <t>2010/2014/2015/2016/2017</t>
  </si>
  <si>
    <t>3756-5 Т</t>
  </si>
  <si>
    <t>2010/2015/2016/2017</t>
  </si>
  <si>
    <t>3757-3 Т</t>
  </si>
  <si>
    <t>март, ноябрь, декабрь 2016, декабрь 2017</t>
  </si>
  <si>
    <t>2046 г</t>
  </si>
  <si>
    <t>2047 г</t>
  </si>
  <si>
    <t>2048 г</t>
  </si>
  <si>
    <t>2049 г</t>
  </si>
  <si>
    <t>2050 г</t>
  </si>
  <si>
    <t>2051 г</t>
  </si>
  <si>
    <t>2052 г</t>
  </si>
  <si>
    <t>2053 г</t>
  </si>
  <si>
    <t>2054 г</t>
  </si>
  <si>
    <t>20-5 Р</t>
  </si>
  <si>
    <t>21-7 Р</t>
  </si>
  <si>
    <t>8-3 У</t>
  </si>
  <si>
    <t>июнь 2016, декабрь 2017г., январь 2018г.</t>
  </si>
  <si>
    <t>9, 14, 15, 16, 17, 19</t>
  </si>
  <si>
    <t>10-2 У</t>
  </si>
  <si>
    <t>11-2 У</t>
  </si>
  <si>
    <t>12-2 У</t>
  </si>
  <si>
    <t>13-2 У</t>
  </si>
  <si>
    <t>14-2 У</t>
  </si>
  <si>
    <t>15-2 У</t>
  </si>
  <si>
    <t>16-2 У</t>
  </si>
  <si>
    <t>17-2 У</t>
  </si>
  <si>
    <t>июнь 2016, декабрь 2017г.</t>
  </si>
  <si>
    <t>23-2 У</t>
  </si>
  <si>
    <t>24-2 У</t>
  </si>
  <si>
    <t>25-2 У</t>
  </si>
  <si>
    <t>26-2 У</t>
  </si>
  <si>
    <t>27-2 У</t>
  </si>
  <si>
    <t>28-2 У</t>
  </si>
  <si>
    <t>29-2 У</t>
  </si>
  <si>
    <t>30-2 У</t>
  </si>
  <si>
    <t>31-2 У</t>
  </si>
  <si>
    <t>32-2 У</t>
  </si>
  <si>
    <t>33-2 У</t>
  </si>
  <si>
    <t>34-2 У</t>
  </si>
  <si>
    <t>35-2 У</t>
  </si>
  <si>
    <t>36-2 У</t>
  </si>
  <si>
    <t>37-2 У</t>
  </si>
  <si>
    <t>38-2 У</t>
  </si>
  <si>
    <t>39-2 У</t>
  </si>
  <si>
    <t>40-2 У</t>
  </si>
  <si>
    <t>41-2 У</t>
  </si>
  <si>
    <t>42-2 У</t>
  </si>
  <si>
    <t>43-2 У</t>
  </si>
  <si>
    <t>44-2 У</t>
  </si>
  <si>
    <t>45-2 У</t>
  </si>
  <si>
    <t>46-2 У</t>
  </si>
  <si>
    <t>47-2 У</t>
  </si>
  <si>
    <t>48-2 У</t>
  </si>
  <si>
    <t>49-2 У</t>
  </si>
  <si>
    <t>50-2 У</t>
  </si>
  <si>
    <t>51-2 У</t>
  </si>
  <si>
    <t>52-2 У</t>
  </si>
  <si>
    <t>53-2 У</t>
  </si>
  <si>
    <t>54-2 У</t>
  </si>
  <si>
    <t>55-2 У</t>
  </si>
  <si>
    <t>56-2 У</t>
  </si>
  <si>
    <t>57-2 У</t>
  </si>
  <si>
    <t>58-2 У</t>
  </si>
  <si>
    <t>59-2 У</t>
  </si>
  <si>
    <t>61-3 У</t>
  </si>
  <si>
    <t>февраль 2016, июнь 2016, декабрь 2016, декабрь 2017г., январь 2018г.</t>
  </si>
  <si>
    <t>9, 15, 16, 17</t>
  </si>
  <si>
    <t>62-3 У</t>
  </si>
  <si>
    <t>63-3 У</t>
  </si>
  <si>
    <t>64-3 У</t>
  </si>
  <si>
    <t>65-3 У</t>
  </si>
  <si>
    <t>66-3 У</t>
  </si>
  <si>
    <t>67-3 У</t>
  </si>
  <si>
    <t>68-3 У</t>
  </si>
  <si>
    <t>69-3 У</t>
  </si>
  <si>
    <t>70-4 У</t>
  </si>
  <si>
    <t>февраль 2016, июнь 2016, декабрь 2016 г, апрель, май 2017 г , декабрь 2017г., январь 2018г.</t>
  </si>
  <si>
    <t>71-3 У</t>
  </si>
  <si>
    <t>72-3 У</t>
  </si>
  <si>
    <t>73-3 У</t>
  </si>
  <si>
    <t>74-3 У</t>
  </si>
  <si>
    <t>75-3 У</t>
  </si>
  <si>
    <t>76-3 У</t>
  </si>
  <si>
    <t>77-3 У</t>
  </si>
  <si>
    <t>78-3 У</t>
  </si>
  <si>
    <t>79-3 У</t>
  </si>
  <si>
    <t>80-3 У</t>
  </si>
  <si>
    <t>81-3 У</t>
  </si>
  <si>
    <t>82-4 У</t>
  </si>
  <si>
    <t>февраль 2016, июнь 2016, декабрь 2016, июнь, июль, декабрь 2017г., январь 2018г.</t>
  </si>
  <si>
    <t>83-3 У</t>
  </si>
  <si>
    <t>84-3 У</t>
  </si>
  <si>
    <t>85-3 У</t>
  </si>
  <si>
    <t>86-3 У</t>
  </si>
  <si>
    <t>87-3 У</t>
  </si>
  <si>
    <t>88-3 У</t>
  </si>
  <si>
    <t>89-3 У</t>
  </si>
  <si>
    <t>482-2 Т</t>
  </si>
  <si>
    <t>2012/2013/2014/2016/2017/2018</t>
  </si>
  <si>
    <t>449-3 Т</t>
  </si>
  <si>
    <t>декабрь 2015г, сентябрь, октябрь 2016 года, ноябрь, декабрь 2017 года, февраль 2018 года</t>
  </si>
  <si>
    <t>2016/2017/2018</t>
  </si>
  <si>
    <t>450-3 Т</t>
  </si>
  <si>
    <t>451-2 Т</t>
  </si>
  <si>
    <t>декабрь 2015г, сентябрь, октябрь 2016 года, февраль 2018 года</t>
  </si>
  <si>
    <t>2016/2018</t>
  </si>
  <si>
    <t xml:space="preserve">ст Екибастуз </t>
  </si>
  <si>
    <t>452-3 Т</t>
  </si>
  <si>
    <t>453-3 Т</t>
  </si>
  <si>
    <t>454-3 Т</t>
  </si>
  <si>
    <t>455-3 Т</t>
  </si>
  <si>
    <t>456-3 Т</t>
  </si>
  <si>
    <t>12-7 Р</t>
  </si>
  <si>
    <t>2014/2015/2016/2017/2018</t>
  </si>
  <si>
    <t>17-5 Р</t>
  </si>
  <si>
    <t>2014/2015/2016/2018</t>
  </si>
  <si>
    <t>март 2014г., июнь 2016 года, февраль 2018г.</t>
  </si>
  <si>
    <t>декабрь 2017, январь 2018г., май 2018 года</t>
  </si>
  <si>
    <t>103-2 У</t>
  </si>
  <si>
    <t>104-2 У</t>
  </si>
  <si>
    <t>1-8 Т</t>
  </si>
  <si>
    <t>январь-февраль, сентябрь, октябрь, декабрь, март 2018 года</t>
  </si>
  <si>
    <t>2012/2013/2015/2016/2018</t>
  </si>
  <si>
    <t>9,15,16,17</t>
  </si>
  <si>
    <t>70-5 У</t>
  </si>
  <si>
    <t>февраль 2016, июнь 2016, декабрь 2016 г, апрель, май 2017 г , декабрь 2017г., январь 2018г.,апрель 2018г.</t>
  </si>
  <si>
    <t>2015/2016/2017/2018</t>
  </si>
  <si>
    <t>9, 14, 15, 16, 17, 19, 23</t>
  </si>
  <si>
    <t>декабрь 2016, январь 2017, апрель 2018</t>
  </si>
  <si>
    <t>488-1 Т</t>
  </si>
  <si>
    <t>1235-8 Р</t>
  </si>
  <si>
    <t>октябрь, ноябрь 2016 г., июль, август, декабрь 2017г., январь 2018г., апрель 2018г.</t>
  </si>
  <si>
    <t>2012/ 2014/2015/2016/2017/2018</t>
  </si>
  <si>
    <t>20-6 Р</t>
  </si>
  <si>
    <t>октябрь, ноябрь 2016 г, июль, август, декабрь 2017г., январь 2018г., апрель 2018г.</t>
  </si>
  <si>
    <t>22-3 Р</t>
  </si>
  <si>
    <t>март, май, июнь, апрель 2018г.</t>
  </si>
  <si>
    <t>21-8 Р</t>
  </si>
  <si>
    <t>387-2 Т</t>
  </si>
  <si>
    <t>март, апрель, июнь, июль 2017 год, апрель 2018г.</t>
  </si>
  <si>
    <t>388-4 Т</t>
  </si>
  <si>
    <t>декабрь 2015 год, апрель 2016 год, сентябрь, октябрь 2016 год, июнь, июль 2017 год, апрель 2018г.</t>
  </si>
  <si>
    <t>389-4 Т</t>
  </si>
  <si>
    <t>2016/2017/18</t>
  </si>
  <si>
    <t>390-2 Т</t>
  </si>
  <si>
    <t>391-4 Т</t>
  </si>
  <si>
    <t>декабрь 2015 год, апрель 2016 год, октябрь 2016 г, ноябрь, декабрь 2016 год, июнь, июль 2017 год, апрель 2018г8.</t>
  </si>
  <si>
    <t>392-2 Т</t>
  </si>
  <si>
    <t>394-1 Т</t>
  </si>
  <si>
    <t>март, апрель , апрель 2018г.</t>
  </si>
  <si>
    <t>5-5 Т</t>
  </si>
  <si>
    <t>декабрь, февраль 2017, сентябрь, октябрь 2017, апрель 2018г.</t>
  </si>
  <si>
    <t>2014/2015/2017/2018</t>
  </si>
  <si>
    <t>6-5 Т</t>
  </si>
  <si>
    <t>393-2 Т</t>
  </si>
  <si>
    <t>404-2 Т</t>
  </si>
  <si>
    <t>апрель, май , апрель 2018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</si>
  <si>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</si>
  <si>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</si>
  <si>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</si>
  <si>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</si>
  <si>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</si>
  <si>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</si>
  <si>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</si>
  <si>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</si>
  <si>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413-2 Т</t>
  </si>
  <si>
    <t>414-2 Т</t>
  </si>
  <si>
    <t>415-2 Т</t>
  </si>
  <si>
    <t>416-2 Т</t>
  </si>
  <si>
    <t>417-2 Т</t>
  </si>
  <si>
    <t>418-2 Т</t>
  </si>
  <si>
    <t>419-2 Т</t>
  </si>
  <si>
    <t>420-2 Т</t>
  </si>
  <si>
    <t>421-2 Т</t>
  </si>
  <si>
    <t>422-2 Т</t>
  </si>
  <si>
    <t>423-2 Т</t>
  </si>
  <si>
    <t>141-4 Т</t>
  </si>
  <si>
    <t xml:space="preserve">ноябрь, декабрь 2015 г, апрель, май 2017 года, июнь 2018 года </t>
  </si>
  <si>
    <t>2015/2017/2018</t>
  </si>
  <si>
    <t>142-4 Т</t>
  </si>
  <si>
    <t>143-4 Т</t>
  </si>
  <si>
    <t>144-3 Т</t>
  </si>
  <si>
    <t>ноябрь, декабрь, июнь 2018 года</t>
  </si>
  <si>
    <t>2015/2018</t>
  </si>
  <si>
    <t>146-4 Т</t>
  </si>
  <si>
    <t>147-4 Т</t>
  </si>
  <si>
    <t>167-3 Т</t>
  </si>
  <si>
    <t>168-2 Т</t>
  </si>
  <si>
    <t xml:space="preserve">ноябрь, декабрь, июнь 2018 года </t>
  </si>
  <si>
    <t>171-2 Т</t>
  </si>
  <si>
    <t>172-3 Т</t>
  </si>
  <si>
    <t>174-3 Т</t>
  </si>
  <si>
    <t>173-3 Т</t>
  </si>
  <si>
    <t>175-3 Т</t>
  </si>
  <si>
    <t>176-3 Т</t>
  </si>
  <si>
    <t>177-3 Т</t>
  </si>
  <si>
    <t>178-3 Т</t>
  </si>
  <si>
    <t>179-3 Т</t>
  </si>
  <si>
    <t>180-3 Т</t>
  </si>
  <si>
    <t>181-3 Т</t>
  </si>
  <si>
    <t>182-3 Т</t>
  </si>
  <si>
    <t>183-3 Т</t>
  </si>
  <si>
    <t>184-3 Т</t>
  </si>
  <si>
    <t>185-3 Т</t>
  </si>
  <si>
    <t>186-3 Т</t>
  </si>
  <si>
    <t>187-3 Т</t>
  </si>
  <si>
    <t>188-3 Т</t>
  </si>
  <si>
    <t>189-3 Т</t>
  </si>
  <si>
    <t>190-3 Т</t>
  </si>
  <si>
    <t>191-3 Т</t>
  </si>
  <si>
    <t>192-3 Т</t>
  </si>
  <si>
    <t>193-3 Т</t>
  </si>
  <si>
    <t>194-3 Т</t>
  </si>
  <si>
    <t>195-2 Т</t>
  </si>
  <si>
    <t>196-3 Т</t>
  </si>
  <si>
    <t>197-3 Т</t>
  </si>
  <si>
    <t>198-3 Т</t>
  </si>
  <si>
    <t>199-3 Т</t>
  </si>
  <si>
    <t>200-2 Т</t>
  </si>
  <si>
    <t>201-2 Т</t>
  </si>
  <si>
    <t>202-2 Т</t>
  </si>
  <si>
    <t>203-2 Т</t>
  </si>
  <si>
    <t>204-2 Т</t>
  </si>
  <si>
    <t>205-3 Т</t>
  </si>
  <si>
    <t>208-2 Т</t>
  </si>
  <si>
    <t>209-3 Т</t>
  </si>
  <si>
    <t>210-3 Т</t>
  </si>
  <si>
    <t>212-3 Т</t>
  </si>
  <si>
    <t>213-2 Т</t>
  </si>
  <si>
    <t>215-3 Т</t>
  </si>
  <si>
    <t>216-3 Т</t>
  </si>
  <si>
    <t>217-3 Т</t>
  </si>
  <si>
    <t>218-3 Т</t>
  </si>
  <si>
    <t>219-3 Т</t>
  </si>
  <si>
    <t>220-3 Т</t>
  </si>
  <si>
    <t>221-3 Т</t>
  </si>
  <si>
    <t>222-3 Т</t>
  </si>
  <si>
    <t>223-3 Т</t>
  </si>
  <si>
    <t>224-3 Т</t>
  </si>
  <si>
    <t>225-3 Т</t>
  </si>
  <si>
    <t>226-3 Т</t>
  </si>
  <si>
    <t>227-3 Т</t>
  </si>
  <si>
    <t>228-3 Т</t>
  </si>
  <si>
    <t>229-3 Т</t>
  </si>
  <si>
    <t>230-3 Т</t>
  </si>
  <si>
    <t>231-3 Т</t>
  </si>
  <si>
    <t>232-3 Т</t>
  </si>
  <si>
    <t>233-3 Т</t>
  </si>
  <si>
    <t>234-3 Т</t>
  </si>
  <si>
    <t>235-3 Т</t>
  </si>
  <si>
    <t>236-3 Т</t>
  </si>
  <si>
    <t>237-3 Т</t>
  </si>
  <si>
    <t>238-3 Т</t>
  </si>
  <si>
    <t>247-2 Т</t>
  </si>
  <si>
    <t>459-3 Т</t>
  </si>
  <si>
    <t>декабрь 2012 года, сентябрь 2016 года, ноябрь,декабрь 2016, ноябрь, декбрь 2017, июнь 2018 года</t>
  </si>
  <si>
    <t>2012/2014/2015/2016/2017/2018</t>
  </si>
  <si>
    <t>279-10 Р</t>
  </si>
  <si>
    <t>март, апрель, июнь 2018 года</t>
  </si>
  <si>
    <t>2011/2013/ 2014/2015/2016/2017/2018</t>
  </si>
  <si>
    <t>№969-ГП от 10.10.17г</t>
  </si>
  <si>
    <t>№1077-ГП от 06.11.17г</t>
  </si>
  <si>
    <t>№1139-ГП от 24.11.17г</t>
  </si>
  <si>
    <t>№1271-ГП от 21.12.17г</t>
  </si>
  <si>
    <t>№1256-ГП от 15.12.17г</t>
  </si>
  <si>
    <t>№1301-ГП от 28.12.17г</t>
  </si>
  <si>
    <t>№1319-ГП от 29.12.17г</t>
  </si>
  <si>
    <t>№2-ГПЗ от 05.01.18г.</t>
  </si>
  <si>
    <t>№41-ГПЗ от 29.01.18г</t>
  </si>
  <si>
    <t>№95-ГПЗ от 21.02.18г</t>
  </si>
  <si>
    <t>№144-ГПЗ от 14.03.18г</t>
  </si>
  <si>
    <t>№174-ГПЗ от 27.03.18г</t>
  </si>
  <si>
    <t>№228-ГПЗ от 17.04.18г</t>
  </si>
  <si>
    <t>№246-ГПЗ 20.04.18г</t>
  </si>
  <si>
    <t>№332-ГПЗ от 25.05.18г</t>
  </si>
  <si>
    <t>№360-ГПЗ от 11.06.18г</t>
  </si>
  <si>
    <t>№402-ГПЗ от 22.06.18г</t>
  </si>
  <si>
    <t>482-3 Т</t>
  </si>
  <si>
    <t>апрель 2013 года, сентябрь 2016 года, ноябрь,декабрь 2016, июль, август, июль 2018г.</t>
  </si>
  <si>
    <t>№452-ГПЗ от 18.07.18г</t>
  </si>
  <si>
    <t>февраль март</t>
  </si>
  <si>
    <t>153-3 Т</t>
  </si>
  <si>
    <t>ноябрь, декабрь, июль 2018 года</t>
  </si>
  <si>
    <t>154-3 Т</t>
  </si>
  <si>
    <t>290-2 Т</t>
  </si>
  <si>
    <t>291-2 Т</t>
  </si>
  <si>
    <t>293-2 Т</t>
  </si>
  <si>
    <t>292-2 Т</t>
  </si>
  <si>
    <t>294-2 Т</t>
  </si>
  <si>
    <t>295-2 Т</t>
  </si>
  <si>
    <t>296-2 Т</t>
  </si>
  <si>
    <t>297-2 Т</t>
  </si>
  <si>
    <t>298-2 Т</t>
  </si>
  <si>
    <t>299-2 Т</t>
  </si>
  <si>
    <t>300-2 Т</t>
  </si>
  <si>
    <t>301-2 Т</t>
  </si>
  <si>
    <t>302-2 Т</t>
  </si>
  <si>
    <t>303-2 Т</t>
  </si>
  <si>
    <t>304-2 Т</t>
  </si>
  <si>
    <t>305-2 Т</t>
  </si>
  <si>
    <t>306-2 Т</t>
  </si>
  <si>
    <t>308-2 Т</t>
  </si>
  <si>
    <t>309-2 Т</t>
  </si>
  <si>
    <t>310-2 Т</t>
  </si>
  <si>
    <t>311-2 Т</t>
  </si>
  <si>
    <t>312-2 Т</t>
  </si>
  <si>
    <t>№459-ГПЗ от 24.07.18г</t>
  </si>
  <si>
    <t>16-5 Р</t>
  </si>
  <si>
    <t>май, июль 2018 года</t>
  </si>
  <si>
    <t>17-6 Р</t>
  </si>
  <si>
    <t>март 2014г., июнь 2016 года, февраль 2018г, июль 2018 года</t>
  </si>
  <si>
    <t>1236-7 Р</t>
  </si>
  <si>
    <t>май, июнь, июль, июль 2018 года</t>
  </si>
  <si>
    <t>№466-ГПЗ от 25.07.18г</t>
  </si>
  <si>
    <t>948-6 Р</t>
  </si>
  <si>
    <t>№487-ГПЗ от 02.08.18г</t>
  </si>
  <si>
    <t>481-2 Т</t>
  </si>
  <si>
    <t>486-2 Т</t>
  </si>
  <si>
    <t>489-1 Т</t>
  </si>
  <si>
    <t>16-6 Р</t>
  </si>
  <si>
    <t>май, июль 2018 года, сентябрь 2018 года</t>
  </si>
  <si>
    <t>17-7 Р</t>
  </si>
  <si>
    <t>март 2014г., июнь 2016 года, февраль 2018г, июль 2018 года, сентябрь 2018 года</t>
  </si>
  <si>
    <t>19-5 Р</t>
  </si>
  <si>
    <t>май, сентябрь 2018 года</t>
  </si>
  <si>
    <t>404-3 Т</t>
  </si>
  <si>
    <t>апрель, май , апрель 2018, август, сентябрь 2018</t>
  </si>
  <si>
    <t>405-3 Т</t>
  </si>
  <si>
    <t>406-3 Т</t>
  </si>
  <si>
    <t>408-3 Т</t>
  </si>
  <si>
    <t>409-3 Т</t>
  </si>
  <si>
    <t>410-3 Т</t>
  </si>
  <si>
    <t>411-3 Т</t>
  </si>
  <si>
    <t>412-3 Т</t>
  </si>
  <si>
    <t>413-3 Т</t>
  </si>
  <si>
    <t>150-5 Т</t>
  </si>
  <si>
    <t xml:space="preserve">июнь 2016 года, август, сентябрь, август, сентябрь 2018 года </t>
  </si>
  <si>
    <t>258-4 Т</t>
  </si>
  <si>
    <t>259-4 Т</t>
  </si>
  <si>
    <t xml:space="preserve">июнь 2016 года, август, сентябрь 2017 года, август, сентябрь 2018 года </t>
  </si>
  <si>
    <t>260-4 Т</t>
  </si>
  <si>
    <t>261-4 Т</t>
  </si>
  <si>
    <t>262-4 Т</t>
  </si>
  <si>
    <t>263-4 Т</t>
  </si>
  <si>
    <t>264-4 Т</t>
  </si>
  <si>
    <t>265-4 Т</t>
  </si>
  <si>
    <t>266-4 Т</t>
  </si>
  <si>
    <t>267-4 Т</t>
  </si>
  <si>
    <t>268-4 Т</t>
  </si>
  <si>
    <t>407-3 Т</t>
  </si>
  <si>
    <t>414-3 Т</t>
  </si>
  <si>
    <t>415-3 Т</t>
  </si>
  <si>
    <t>416-3 Т</t>
  </si>
  <si>
    <t>417-3 Т</t>
  </si>
  <si>
    <t>418-3 Т</t>
  </si>
  <si>
    <t>419-3 Т</t>
  </si>
  <si>
    <t>420-3 Т</t>
  </si>
  <si>
    <t>421-3 Т</t>
  </si>
  <si>
    <t>422-3 Т</t>
  </si>
  <si>
    <t>423-3 Т</t>
  </si>
  <si>
    <t>8-4 У</t>
  </si>
  <si>
    <t>июнь 2016, декабрь 2017г., январь 2018г., сентябрь 2018г.</t>
  </si>
  <si>
    <t>405-4 Т</t>
  </si>
  <si>
    <t>9, 14,15,16,17</t>
  </si>
  <si>
    <t>406-4 Т</t>
  </si>
  <si>
    <t>407-4 Т</t>
  </si>
  <si>
    <t>410-4 Т</t>
  </si>
  <si>
    <t>414-4 Т</t>
  </si>
  <si>
    <t>416-4 Т</t>
  </si>
  <si>
    <t>417-4 Т</t>
  </si>
  <si>
    <t>418-4 Т</t>
  </si>
  <si>
    <t>419-4 Т</t>
  </si>
  <si>
    <t>420-4 Т</t>
  </si>
  <si>
    <t>421-4 Т</t>
  </si>
  <si>
    <t>423-4 Т</t>
  </si>
  <si>
    <t>481-3 Т</t>
  </si>
  <si>
    <t>486-3 Т</t>
  </si>
  <si>
    <t>489-2 Т</t>
  </si>
  <si>
    <t>апрель, май , апрель 2018, август, сентябрь, октябрь 2018</t>
  </si>
  <si>
    <t>сентябрь 2012 года, сентябрь 2016 года, ноябрь,декабрь 2016, сентябрь, октябрь 2018г</t>
  </si>
  <si>
    <t>июнь,август, ноябрь,декабрь 2016, сентябрь, октябрь 2018г</t>
  </si>
  <si>
    <t>июль, август, сентябрь, октябрь 2018г</t>
  </si>
  <si>
    <t>103-3 У</t>
  </si>
  <si>
    <t>161-5 Т</t>
  </si>
  <si>
    <t>14,16,17,19</t>
  </si>
  <si>
    <t>№621-ГПЗ от 11.10.18г</t>
  </si>
  <si>
    <t>20-7 Р</t>
  </si>
  <si>
    <t>15,16,17</t>
  </si>
  <si>
    <t>21-9 Р</t>
  </si>
  <si>
    <t>1235-9 Р</t>
  </si>
  <si>
    <t>140-4 Т</t>
  </si>
  <si>
    <t>164-2 Т</t>
  </si>
  <si>
    <t>165-2 Т</t>
  </si>
  <si>
    <t>169-2 Т</t>
  </si>
  <si>
    <t>№650-ГПЗ от 26.10.18г</t>
  </si>
  <si>
    <t>110-4 Т</t>
  </si>
  <si>
    <t>февраль, март, октябрь, ноябрь 2018г.</t>
  </si>
  <si>
    <t>2015/2016/2018</t>
  </si>
  <si>
    <t>111-4 Т</t>
  </si>
  <si>
    <t>112-4 Т</t>
  </si>
  <si>
    <t>113-4 Т</t>
  </si>
  <si>
    <t>114-4 Т</t>
  </si>
  <si>
    <t>115-4 Т</t>
  </si>
  <si>
    <t>116-4 Т</t>
  </si>
  <si>
    <t>117-4 Т</t>
  </si>
  <si>
    <t>118-4 Т</t>
  </si>
  <si>
    <t>119-4 Т</t>
  </si>
  <si>
    <t>120-4 Т</t>
  </si>
  <si>
    <t>121-4 Т</t>
  </si>
  <si>
    <t>122-4 Т</t>
  </si>
  <si>
    <t>123-4 Т</t>
  </si>
  <si>
    <t>124-4 Т</t>
  </si>
  <si>
    <t>125-4 Т</t>
  </si>
  <si>
    <t>126-4 Т</t>
  </si>
  <si>
    <t>127-4 Т</t>
  </si>
  <si>
    <t>128-4 Т</t>
  </si>
  <si>
    <t>129-4 Т</t>
  </si>
  <si>
    <t>130-4 Т</t>
  </si>
  <si>
    <t>131-4 Т</t>
  </si>
  <si>
    <t>132-4 Т</t>
  </si>
  <si>
    <t>133-4 Т</t>
  </si>
  <si>
    <t>134-4 Т</t>
  </si>
  <si>
    <t>135-4 Т</t>
  </si>
  <si>
    <t>136-4 Т</t>
  </si>
  <si>
    <t>137-4 Т</t>
  </si>
  <si>
    <t>138-4 Т</t>
  </si>
  <si>
    <t>16-7 Р</t>
  </si>
  <si>
    <t>май, июль 2018 года, сентябрь 2018 года, октябрь, ноябрь 2018г.</t>
  </si>
  <si>
    <t>17-8 Р</t>
  </si>
  <si>
    <t>март 2014г., июнь 2016 года, февраль 2018г, июль 2018 года, сентябрь 2018 года, октябрь, ноябрь 2018г.</t>
  </si>
  <si>
    <t>19-6 Р</t>
  </si>
  <si>
    <t>май, сентябрь 2018 года, октябрь, ноябрь 2018г.</t>
  </si>
  <si>
    <t>№689-ГПЗ от 15.11.18г</t>
  </si>
  <si>
    <t>План долгосрочных закупок товаров, работ и услуг АО "КТЖ-Грузовые перевозки" по состоянию на 28 декабря 2018 г.</t>
  </si>
  <si>
    <t>8-5 У</t>
  </si>
  <si>
    <t>июнь 2016, декабрь 2017г., январь 2018г., сентябрь 2018г., декабрь 2018г.</t>
  </si>
  <si>
    <t>10-3 У</t>
  </si>
  <si>
    <t>июнь 2016, декабрь 2017г., январь 2018г.,  декабрь 2018г.</t>
  </si>
  <si>
    <t>11-3 У</t>
  </si>
  <si>
    <t>июнь 2016, декабрь 2017г., январь 2018г., декабрь 2018г.</t>
  </si>
  <si>
    <t>12-3 У</t>
  </si>
  <si>
    <t>13-3 У</t>
  </si>
  <si>
    <t>14-3 У</t>
  </si>
  <si>
    <t>15-3 У</t>
  </si>
  <si>
    <t>16-3 У</t>
  </si>
  <si>
    <t>17-3 У</t>
  </si>
  <si>
    <t>18-3 У</t>
  </si>
  <si>
    <t>19-3 У</t>
  </si>
  <si>
    <t>20-3 У</t>
  </si>
  <si>
    <t>21-3 У</t>
  </si>
  <si>
    <t>22-3 У</t>
  </si>
  <si>
    <t>23-3 У</t>
  </si>
  <si>
    <t>24-3 У</t>
  </si>
  <si>
    <t>25-3 У</t>
  </si>
  <si>
    <t>26-3 У</t>
  </si>
  <si>
    <t>27-3 У</t>
  </si>
  <si>
    <t>28-3 У</t>
  </si>
  <si>
    <t>29-3 У</t>
  </si>
  <si>
    <t>30-3 У</t>
  </si>
  <si>
    <t>31-3 У</t>
  </si>
  <si>
    <t>32-3 У</t>
  </si>
  <si>
    <t>33-3 У</t>
  </si>
  <si>
    <t>34-3 У</t>
  </si>
  <si>
    <t>35-3 У</t>
  </si>
  <si>
    <t>36-3 У</t>
  </si>
  <si>
    <t>37-3 У</t>
  </si>
  <si>
    <t>38-3 У</t>
  </si>
  <si>
    <t>39-3 У</t>
  </si>
  <si>
    <t>40-3 У</t>
  </si>
  <si>
    <t>41-3 У</t>
  </si>
  <si>
    <t>42-3 У</t>
  </si>
  <si>
    <t>43-3 У</t>
  </si>
  <si>
    <t>44-3 У</t>
  </si>
  <si>
    <t>45-3 У</t>
  </si>
  <si>
    <t>46-3 У</t>
  </si>
  <si>
    <t>47-3 У</t>
  </si>
  <si>
    <t>48-3 У</t>
  </si>
  <si>
    <t>49-3 У</t>
  </si>
  <si>
    <t>50-3 У</t>
  </si>
  <si>
    <t>51-3 У</t>
  </si>
  <si>
    <t>52-3 У</t>
  </si>
  <si>
    <t>53-3 У</t>
  </si>
  <si>
    <t>54-3 У</t>
  </si>
  <si>
    <t>55-3 У</t>
  </si>
  <si>
    <t>56-3 У</t>
  </si>
  <si>
    <t>57-3 У</t>
  </si>
  <si>
    <t>58-3 У</t>
  </si>
  <si>
    <t>59-3 У</t>
  </si>
  <si>
    <t>61-4 У</t>
  </si>
  <si>
    <t>февраль 2016, июнь 2016, декабрь 2016, декабрь 2017г., январь 2018г., декабрь 2018г.</t>
  </si>
  <si>
    <t>62-4 У</t>
  </si>
  <si>
    <t>63-4 У</t>
  </si>
  <si>
    <t>64-4 У</t>
  </si>
  <si>
    <t>65-4 У</t>
  </si>
  <si>
    <t>66-4 У</t>
  </si>
  <si>
    <t>67-4 У</t>
  </si>
  <si>
    <t>68-4 У</t>
  </si>
  <si>
    <t>69-4 У</t>
  </si>
  <si>
    <t>70-6 У</t>
  </si>
  <si>
    <t>71-4 У</t>
  </si>
  <si>
    <t>72-4 У</t>
  </si>
  <si>
    <t>73-4 У</t>
  </si>
  <si>
    <t>74-4 У</t>
  </si>
  <si>
    <t>75-4 У</t>
  </si>
  <si>
    <t>76-4 У</t>
  </si>
  <si>
    <t>77-4 У</t>
  </si>
  <si>
    <t>78-4 У</t>
  </si>
  <si>
    <t>79-4 У</t>
  </si>
  <si>
    <t>80-4 У</t>
  </si>
  <si>
    <t>81-4 У</t>
  </si>
  <si>
    <t>82-5 У</t>
  </si>
  <si>
    <t>83-4 У</t>
  </si>
  <si>
    <t>84-4 У</t>
  </si>
  <si>
    <t>85-4 У</t>
  </si>
  <si>
    <t>86-4 У</t>
  </si>
  <si>
    <t>87-4 У</t>
  </si>
  <si>
    <t>88-4 У</t>
  </si>
  <si>
    <t>89-4 У</t>
  </si>
  <si>
    <t>февраль 2016, июнь 2016, декабрь 2016 г, апрель, май 2017 г , декабрь 2017г., январь 2018г., апрель 2018, декабрь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</si>
</sst>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;[Red]#,##0.00"/>
    <numFmt numFmtId="165" formatCode="_-* #,##0\ _₽_-;\-* #,##0\ _₽_-;_-* &quot;-&quot;??\ _₽_-;_-@_-"/>
    <numFmt numFmtId="166" formatCode="_-* #,##0.00_р_._-;\-* #,##0.00_р_._-;_-* &quot;-&quot;??_р_._-;_-@_-"/>
    <numFmt numFmtId="167" formatCode="0;[Red]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23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</cellStyleXfs>
  <cellXfs count="158">
    <xf numFmtId="0" fontId="0" fillId="0" borderId="0" xfId="0"/>
    <xf numFmtId="43" fontId="0" fillId="0" borderId="0" xfId="0" applyNumberFormat="1"/>
    <xf numFmtId="0" fontId="7" fillId="0" borderId="0" xfId="3"/>
    <xf numFmtId="0" fontId="7" fillId="4" borderId="1" xfId="3" applyFill="1" applyBorder="1"/>
    <xf numFmtId="3" fontId="7" fillId="4" borderId="1" xfId="3" applyNumberFormat="1" applyFill="1" applyBorder="1"/>
    <xf numFmtId="2" fontId="7" fillId="4" borderId="1" xfId="3" applyNumberFormat="1" applyFill="1" applyBorder="1"/>
    <xf numFmtId="4" fontId="7" fillId="4" borderId="1" xfId="3" applyNumberFormat="1" applyFill="1" applyBorder="1"/>
    <xf numFmtId="49" fontId="7" fillId="4" borderId="1" xfId="3" applyNumberFormat="1" applyFill="1" applyBorder="1"/>
    <xf numFmtId="166" fontId="7" fillId="4" borderId="1" xfId="3" applyNumberFormat="1" applyFill="1" applyBorder="1"/>
    <xf numFmtId="0" fontId="7" fillId="4" borderId="0" xfId="3" applyFill="1"/>
    <xf numFmtId="0" fontId="18" fillId="0" borderId="15" xfId="0" applyFont="1" applyBorder="1" applyAlignment="1">
      <alignment vertical="center" wrapText="1"/>
    </xf>
    <xf numFmtId="43" fontId="0" fillId="2" borderId="0" xfId="1" applyFont="1" applyFill="1"/>
    <xf numFmtId="4" fontId="0" fillId="2" borderId="0" xfId="0" applyNumberFormat="1" applyFill="1"/>
    <xf numFmtId="0" fontId="0" fillId="0" borderId="0" xfId="0"/>
    <xf numFmtId="0" fontId="0" fillId="3" borderId="1" xfId="0" applyFill="1" applyBorder="1"/>
    <xf numFmtId="0" fontId="0" fillId="3" borderId="0" xfId="0" applyFill="1"/>
    <xf numFmtId="0" fontId="15" fillId="3" borderId="1" xfId="0" applyFont="1" applyFill="1" applyBorder="1"/>
    <xf numFmtId="0" fontId="12" fillId="3" borderId="1" xfId="0" applyFont="1" applyFill="1" applyBorder="1"/>
    <xf numFmtId="164" fontId="0" fillId="3" borderId="1" xfId="0" applyNumberFormat="1" applyFill="1" applyBorder="1"/>
    <xf numFmtId="0" fontId="0" fillId="2" borderId="0" xfId="0" applyFill="1"/>
    <xf numFmtId="4" fontId="10" fillId="3" borderId="5" xfId="2" applyNumberFormat="1" applyFont="1" applyFill="1" applyBorder="1" applyAlignment="1">
      <alignment vertical="top" wrapText="1"/>
    </xf>
    <xf numFmtId="0" fontId="14" fillId="3" borderId="0" xfId="0" applyFont="1" applyFill="1" applyAlignment="1">
      <alignment horizontal="center" vertical="top"/>
    </xf>
    <xf numFmtId="4" fontId="10" fillId="3" borderId="8" xfId="2" applyNumberFormat="1" applyFont="1" applyFill="1" applyBorder="1" applyAlignment="1">
      <alignment vertical="top" wrapText="1"/>
    </xf>
    <xf numFmtId="4" fontId="10" fillId="3" borderId="10" xfId="2" applyNumberFormat="1" applyFont="1" applyFill="1" applyBorder="1" applyAlignment="1">
      <alignment vertical="top" wrapText="1"/>
    </xf>
    <xf numFmtId="49" fontId="15" fillId="3" borderId="1" xfId="0" applyNumberFormat="1" applyFont="1" applyFill="1" applyBorder="1"/>
    <xf numFmtId="4" fontId="15" fillId="3" borderId="1" xfId="0" applyNumberFormat="1" applyFont="1" applyFill="1" applyBorder="1"/>
    <xf numFmtId="4" fontId="15" fillId="3" borderId="13" xfId="0" applyNumberFormat="1" applyFont="1" applyFill="1" applyBorder="1"/>
    <xf numFmtId="0" fontId="15" fillId="3" borderId="14" xfId="0" applyFont="1" applyFill="1" applyBorder="1"/>
    <xf numFmtId="165" fontId="15" fillId="3" borderId="1" xfId="0" applyNumberFormat="1" applyFont="1" applyFill="1" applyBorder="1"/>
    <xf numFmtId="0" fontId="15" fillId="3" borderId="0" xfId="0" applyFont="1" applyFill="1"/>
    <xf numFmtId="0" fontId="10" fillId="3" borderId="1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center" vertical="top" wrapText="1"/>
    </xf>
    <xf numFmtId="1" fontId="0" fillId="2" borderId="0" xfId="0" applyNumberFormat="1" applyFill="1"/>
    <xf numFmtId="165" fontId="0" fillId="2" borderId="0" xfId="1" applyNumberFormat="1" applyFont="1" applyFill="1"/>
    <xf numFmtId="43" fontId="0" fillId="0" borderId="0" xfId="1" applyFont="1"/>
    <xf numFmtId="0" fontId="0" fillId="5" borderId="1" xfId="0" applyFill="1" applyBorder="1"/>
    <xf numFmtId="43" fontId="0" fillId="5" borderId="1" xfId="1" applyFont="1" applyFill="1" applyBorder="1"/>
    <xf numFmtId="43" fontId="16" fillId="5" borderId="1" xfId="1" applyFont="1" applyFill="1" applyBorder="1"/>
    <xf numFmtId="43" fontId="0" fillId="5" borderId="1" xfId="5" applyNumberFormat="1" applyFont="1" applyFill="1" applyBorder="1"/>
    <xf numFmtId="43" fontId="16" fillId="5" borderId="1" xfId="0" applyNumberFormat="1" applyFont="1" applyFill="1" applyBorder="1"/>
    <xf numFmtId="0" fontId="0" fillId="5" borderId="0" xfId="0" applyFill="1"/>
    <xf numFmtId="43" fontId="0" fillId="5" borderId="0" xfId="1" applyFont="1" applyFill="1"/>
    <xf numFmtId="1" fontId="16" fillId="5" borderId="1" xfId="0" applyNumberFormat="1" applyFont="1" applyFill="1" applyBorder="1"/>
    <xf numFmtId="43" fontId="16" fillId="5" borderId="0" xfId="1" applyFont="1" applyFill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3" borderId="1" xfId="34" applyNumberFormat="1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167" fontId="11" fillId="3" borderId="0" xfId="4" applyNumberFormat="1" applyFont="1" applyFill="1" applyAlignment="1">
      <alignment horizontal="center" vertical="center" wrapText="1"/>
    </xf>
    <xf numFmtId="167" fontId="11" fillId="3" borderId="0" xfId="1" applyNumberFormat="1" applyFont="1" applyFill="1" applyAlignment="1">
      <alignment horizontal="center" vertical="center" wrapText="1"/>
    </xf>
    <xf numFmtId="167" fontId="13" fillId="3" borderId="0" xfId="1" applyNumberFormat="1" applyFont="1" applyFill="1" applyAlignment="1">
      <alignment horizontal="center" vertical="center" wrapText="1"/>
    </xf>
    <xf numFmtId="167" fontId="17" fillId="3" borderId="0" xfId="0" applyNumberFormat="1" applyFont="1" applyFill="1" applyAlignment="1">
      <alignment horizontal="center" vertical="center" wrapText="1"/>
    </xf>
    <xf numFmtId="167" fontId="20" fillId="3" borderId="1" xfId="0" applyNumberFormat="1" applyFont="1" applyFill="1" applyBorder="1" applyAlignment="1">
      <alignment horizontal="center" vertical="center" wrapText="1"/>
    </xf>
    <xf numFmtId="167" fontId="20" fillId="3" borderId="13" xfId="0" applyNumberFormat="1" applyFont="1" applyFill="1" applyBorder="1" applyAlignment="1">
      <alignment horizontal="center" vertical="center" wrapText="1"/>
    </xf>
    <xf numFmtId="167" fontId="20" fillId="3" borderId="14" xfId="0" applyNumberFormat="1" applyFont="1" applyFill="1" applyBorder="1" applyAlignment="1">
      <alignment horizontal="center" vertical="center" wrapText="1"/>
    </xf>
    <xf numFmtId="167" fontId="20" fillId="3" borderId="0" xfId="0" applyNumberFormat="1" applyFont="1" applyFill="1" applyAlignment="1">
      <alignment horizontal="center" vertical="center" wrapText="1"/>
    </xf>
    <xf numFmtId="167" fontId="11" fillId="3" borderId="1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1" fillId="3" borderId="2" xfId="0" applyNumberFormat="1" applyFont="1" applyFill="1" applyBorder="1" applyAlignment="1">
      <alignment horizontal="center" vertical="center" wrapText="1"/>
    </xf>
    <xf numFmtId="167" fontId="11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34" applyNumberFormat="1" applyFont="1" applyFill="1" applyBorder="1" applyAlignment="1">
      <alignment horizontal="center" vertical="center" wrapText="1"/>
    </xf>
    <xf numFmtId="167" fontId="11" fillId="3" borderId="1" xfId="27" applyNumberFormat="1" applyFont="1" applyFill="1" applyBorder="1" applyAlignment="1">
      <alignment horizontal="center" vertical="center" wrapText="1"/>
    </xf>
    <xf numFmtId="167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1" applyNumberFormat="1" applyFont="1" applyFill="1" applyAlignment="1">
      <alignment horizontal="center" vertical="center" wrapText="1"/>
    </xf>
    <xf numFmtId="167" fontId="21" fillId="3" borderId="0" xfId="0" applyNumberFormat="1" applyFont="1" applyFill="1" applyAlignment="1">
      <alignment horizontal="center" vertical="center" wrapText="1"/>
    </xf>
    <xf numFmtId="167" fontId="21" fillId="3" borderId="0" xfId="1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left" vertical="center"/>
    </xf>
    <xf numFmtId="164" fontId="11" fillId="3" borderId="1" xfId="1" applyNumberFormat="1" applyFont="1" applyFill="1" applyBorder="1" applyAlignment="1">
      <alignment horizontal="center" vertical="center" wrapText="1"/>
    </xf>
    <xf numFmtId="164" fontId="11" fillId="3" borderId="2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2" xfId="34" applyNumberFormat="1" applyFont="1" applyFill="1" applyBorder="1" applyAlignment="1">
      <alignment horizontal="center" vertical="center" wrapText="1"/>
    </xf>
    <xf numFmtId="16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1" fillId="3" borderId="1" xfId="27" applyNumberFormat="1" applyFont="1" applyFill="1" applyBorder="1" applyAlignment="1">
      <alignment horizontal="center"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164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Alignment="1">
      <alignment horizontal="center" vertical="center" wrapText="1"/>
    </xf>
    <xf numFmtId="167" fontId="11" fillId="3" borderId="0" xfId="0" applyNumberFormat="1" applyFont="1" applyFill="1" applyAlignment="1">
      <alignment horizontal="left" vertical="center"/>
    </xf>
    <xf numFmtId="167" fontId="11" fillId="3" borderId="0" xfId="4" applyNumberFormat="1" applyFont="1" applyFill="1" applyAlignment="1">
      <alignment horizontal="left" vertical="center"/>
    </xf>
    <xf numFmtId="167" fontId="17" fillId="3" borderId="0" xfId="0" applyNumberFormat="1" applyFont="1" applyFill="1" applyAlignment="1">
      <alignment horizontal="left" vertical="center"/>
    </xf>
    <xf numFmtId="167" fontId="13" fillId="3" borderId="1" xfId="2" applyNumberFormat="1" applyFont="1" applyFill="1" applyBorder="1" applyAlignment="1">
      <alignment horizontal="left" vertical="center"/>
    </xf>
    <xf numFmtId="167" fontId="20" fillId="3" borderId="1" xfId="0" applyNumberFormat="1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left" vertical="center"/>
    </xf>
    <xf numFmtId="164" fontId="11" fillId="3" borderId="1" xfId="27" applyNumberFormat="1" applyFont="1" applyFill="1" applyBorder="1" applyAlignment="1">
      <alignment horizontal="left" vertical="center"/>
    </xf>
    <xf numFmtId="167" fontId="21" fillId="3" borderId="0" xfId="0" applyNumberFormat="1" applyFont="1" applyFill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3" fontId="21" fillId="3" borderId="0" xfId="1" applyFont="1" applyFill="1" applyAlignment="1">
      <alignment horizontal="center" vertical="center" wrapText="1"/>
    </xf>
    <xf numFmtId="43" fontId="17" fillId="3" borderId="0" xfId="1" applyFont="1" applyFill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43" fontId="11" fillId="3" borderId="0" xfId="1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66" fontId="11" fillId="3" borderId="1" xfId="34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6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0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1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2" xfId="2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13" fillId="3" borderId="1" xfId="2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center" vertical="top" wrapText="1"/>
    </xf>
    <xf numFmtId="43" fontId="14" fillId="3" borderId="2" xfId="1" applyNumberFormat="1" applyFont="1" applyFill="1" applyBorder="1" applyAlignment="1">
      <alignment horizontal="center" vertical="center" wrapText="1"/>
    </xf>
    <xf numFmtId="43" fontId="14" fillId="3" borderId="3" xfId="1" applyNumberFormat="1" applyFont="1" applyFill="1" applyBorder="1" applyAlignment="1">
      <alignment horizontal="center" vertical="center" wrapText="1"/>
    </xf>
    <xf numFmtId="43" fontId="14" fillId="3" borderId="4" xfId="1" applyNumberFormat="1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top" wrapText="1"/>
    </xf>
    <xf numFmtId="0" fontId="10" fillId="3" borderId="7" xfId="2" applyFont="1" applyFill="1" applyBorder="1" applyAlignment="1">
      <alignment horizontal="center" vertical="top" wrapText="1"/>
    </xf>
    <xf numFmtId="0" fontId="10" fillId="3" borderId="0" xfId="2" applyFont="1" applyFill="1" applyBorder="1" applyAlignment="1">
      <alignment horizontal="center" vertical="top" wrapText="1"/>
    </xf>
    <xf numFmtId="0" fontId="10" fillId="3" borderId="9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>
      <alignment horizontal="center" vertical="top" wrapText="1"/>
    </xf>
    <xf numFmtId="0" fontId="10" fillId="3" borderId="12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0" fontId="10" fillId="3" borderId="5" xfId="2" applyFont="1" applyFill="1" applyBorder="1" applyAlignment="1">
      <alignment horizontal="center" vertical="top" wrapText="1"/>
    </xf>
    <xf numFmtId="0" fontId="10" fillId="3" borderId="8" xfId="2" applyFont="1" applyFill="1" applyBorder="1" applyAlignment="1">
      <alignment horizontal="center" vertical="top" wrapText="1"/>
    </xf>
    <xf numFmtId="0" fontId="10" fillId="3" borderId="10" xfId="2" applyFont="1" applyFill="1" applyBorder="1" applyAlignment="1">
      <alignment horizontal="center" vertical="top" wrapText="1"/>
    </xf>
    <xf numFmtId="49" fontId="10" fillId="3" borderId="1" xfId="2" applyNumberFormat="1" applyFont="1" applyFill="1" applyBorder="1" applyAlignment="1">
      <alignment horizontal="center" vertical="top" wrapText="1"/>
    </xf>
    <xf numFmtId="49" fontId="10" fillId="3" borderId="2" xfId="2" applyNumberFormat="1" applyFont="1" applyFill="1" applyBorder="1" applyAlignment="1">
      <alignment horizontal="center" vertical="top" wrapText="1"/>
    </xf>
    <xf numFmtId="0" fontId="10" fillId="3" borderId="2" xfId="2" applyFont="1" applyFill="1" applyBorder="1" applyAlignment="1">
      <alignment horizontal="center" vertical="top" wrapText="1"/>
    </xf>
    <xf numFmtId="0" fontId="11" fillId="3" borderId="1" xfId="0" quotePrefix="1" applyFont="1" applyFill="1" applyBorder="1" applyAlignment="1" applyProtection="1">
      <alignment horizontal="center" vertical="center" wrapText="1"/>
      <protection locked="0"/>
    </xf>
    <xf numFmtId="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43" fontId="11" fillId="3" borderId="2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3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</cellXfs>
  <cellStyles count="56">
    <cellStyle name="КАНДАГАЧ тел3-33-96" xfId="21"/>
    <cellStyle name="Обычный" xfId="0" builtinId="0"/>
    <cellStyle name="Обычный 2" xfId="2"/>
    <cellStyle name="Обычный 2 10" xfId="22"/>
    <cellStyle name="Обычный 3" xfId="3"/>
    <cellStyle name="Обычный 3 2" xfId="6"/>
    <cellStyle name="Обычный 3 2 2" xfId="10"/>
    <cellStyle name="Обычный 3 2 2 2" xfId="25"/>
    <cellStyle name="Обычный 3 2 2 3" xfId="44"/>
    <cellStyle name="Обычный 3 2 3" xfId="13"/>
    <cellStyle name="Обычный 3 2 3 2" xfId="26"/>
    <cellStyle name="Обычный 3 2 3 3" xfId="45"/>
    <cellStyle name="Обычный 3 2 4" xfId="18"/>
    <cellStyle name="Обычный 3 2 5" xfId="24"/>
    <cellStyle name="Обычный 3 2 6" xfId="43"/>
    <cellStyle name="Обычный 3 3" xfId="8"/>
    <cellStyle name="Обычный 3 3 2" xfId="28"/>
    <cellStyle name="Обычный 3 3 2 2" xfId="46"/>
    <cellStyle name="Обычный 3 3 3" xfId="27"/>
    <cellStyle name="Обычный 3 4" xfId="12"/>
    <cellStyle name="Обычный 3 4 2" xfId="29"/>
    <cellStyle name="Обычный 3 4 3" xfId="47"/>
    <cellStyle name="Обычный 3 5" xfId="16"/>
    <cellStyle name="Обычный 3 5 2" xfId="30"/>
    <cellStyle name="Обычный 3 5 3" xfId="48"/>
    <cellStyle name="Обычный 3 6" xfId="23"/>
    <cellStyle name="Обычный 4" xfId="20"/>
    <cellStyle name="Обычный 5" xfId="42"/>
    <cellStyle name="Обычный 6" xfId="55"/>
    <cellStyle name="Процентный" xfId="5" builtinId="5"/>
    <cellStyle name="Процентный 2" xfId="31"/>
    <cellStyle name="Стиль 1" xfId="32"/>
    <cellStyle name="Финансовый" xfId="1" builtinId="3"/>
    <cellStyle name="Финансовый 2" xfId="4"/>
    <cellStyle name="Финансовый 2 2" xfId="7"/>
    <cellStyle name="Финансовый 2 2 2" xfId="11"/>
    <cellStyle name="Финансовый 2 2 2 2" xfId="36"/>
    <cellStyle name="Финансовый 2 2 2 3" xfId="50"/>
    <cellStyle name="Финансовый 2 2 3" xfId="15"/>
    <cellStyle name="Финансовый 2 2 3 2" xfId="37"/>
    <cellStyle name="Финансовый 2 2 3 3" xfId="51"/>
    <cellStyle name="Финансовый 2 2 4" xfId="19"/>
    <cellStyle name="Финансовый 2 2 5" xfId="35"/>
    <cellStyle name="Финансовый 2 2 6" xfId="49"/>
    <cellStyle name="Финансовый 2 3" xfId="9"/>
    <cellStyle name="Финансовый 2 3 2" xfId="38"/>
    <cellStyle name="Финансовый 2 3 3" xfId="52"/>
    <cellStyle name="Финансовый 2 4" xfId="14"/>
    <cellStyle name="Финансовый 2 4 2" xfId="39"/>
    <cellStyle name="Финансовый 2 4 3" xfId="53"/>
    <cellStyle name="Финансовый 2 5" xfId="17"/>
    <cellStyle name="Финансовый 2 5 2" xfId="40"/>
    <cellStyle name="Финансовый 2 5 3" xfId="54"/>
    <cellStyle name="Финансовый 2 6" xfId="34"/>
    <cellStyle name="Финансовый 3" xfId="41"/>
    <cellStyle name="Финансовый 4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Yerdenova_AK\Desktop\&#1082;&#1086;&#1088;&#1088;&#1077;&#1082;.&#1055;&#1047;%202014-2016%20&#1075;\&#1055;&#1047;%202016%20&#1075;\&#1043;&#1055;%202016&#1075;\&#1057;&#1087;&#1088;&#1072;&#1074;&#1082;&#1080;\&#1055;&#1044;&#1047;%20&#1072;&#1085;&#1072;&#1083;&#1080;&#1090;&#1080;&#1082;&#1072;\&#1050;&#1086;&#1087;&#1080;&#1103;%20&#1087;&#1086;%20&#1055;&#1044;&#1047;%20&#1077;&#1078;&#1077;&#1084;&#1077;&#1089;&#1103;&#1095;&#1085;&#1086;%20%20&#1086;&#1090;%2020.11.16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ПДЗ!R15C5:R15C23" advise="1"/>
        </mc:Choice>
        <mc:Fallback>
          <oleItem name="!ПДЗ!R15C5:R15C23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FC2354"/>
  <sheetViews>
    <sheetView tabSelected="1" zoomScale="90" zoomScaleNormal="90" workbookViewId="0">
      <pane xSplit="5" ySplit="99" topLeftCell="F100" activePane="bottomRight" state="frozen"/>
      <selection pane="topRight" activeCell="F1" sqref="F1"/>
      <selection pane="bottomLeft" activeCell="A99" sqref="A99"/>
      <selection pane="bottomRight" activeCell="D91" sqref="D91"/>
    </sheetView>
  </sheetViews>
  <sheetFormatPr defaultRowHeight="25.5" customHeight="1" outlineLevelRow="1" x14ac:dyDescent="0.25"/>
  <cols>
    <col min="1" max="1" width="9.28515625" style="54" bestFit="1" customWidth="1"/>
    <col min="2" max="3" width="9.7109375" style="54" customWidth="1"/>
    <col min="4" max="4" width="36" style="54" customWidth="1"/>
    <col min="5" max="5" width="9.140625" style="54" customWidth="1"/>
    <col min="6" max="6" width="16.7109375" style="54" customWidth="1"/>
    <col min="7" max="7" width="46.85546875" style="54" customWidth="1"/>
    <col min="8" max="8" width="12.28515625" style="54" customWidth="1"/>
    <col min="9" max="9" width="10.42578125" style="54" customWidth="1"/>
    <col min="10" max="10" width="20.140625" style="54" customWidth="1"/>
    <col min="11" max="11" width="10.7109375" style="54" customWidth="1"/>
    <col min="12" max="12" width="10.42578125" style="54" customWidth="1"/>
    <col min="13" max="13" width="24" style="54" customWidth="1"/>
    <col min="14" max="14" width="9.140625" style="54" customWidth="1"/>
    <col min="15" max="15" width="18.140625" style="54" customWidth="1"/>
    <col min="16" max="16" width="12" style="54" hidden="1" customWidth="1"/>
    <col min="17" max="17" width="10.42578125" style="54" hidden="1" customWidth="1"/>
    <col min="18" max="18" width="11.28515625" style="54" hidden="1" customWidth="1"/>
    <col min="19" max="22" width="12.140625" style="54" customWidth="1"/>
    <col min="23" max="23" width="14.85546875" style="54" customWidth="1"/>
    <col min="24" max="24" width="13.28515625" style="54" customWidth="1"/>
    <col min="25" max="26" width="13.42578125" style="54" customWidth="1"/>
    <col min="27" max="27" width="15.7109375" style="54" customWidth="1"/>
    <col min="28" max="28" width="15.140625" style="54" customWidth="1"/>
    <col min="29" max="29" width="14.85546875" style="54" customWidth="1"/>
    <col min="30" max="30" width="15.42578125" style="54" customWidth="1"/>
    <col min="31" max="31" width="15" style="54" customWidth="1"/>
    <col min="32" max="32" width="14.7109375" style="54" customWidth="1"/>
    <col min="33" max="33" width="14.28515625" style="54" customWidth="1"/>
    <col min="34" max="34" width="14.7109375" style="54" customWidth="1"/>
    <col min="35" max="35" width="13.5703125" style="54" customWidth="1"/>
    <col min="36" max="36" width="14" style="54" customWidth="1"/>
    <col min="37" max="37" width="14.140625" style="54" customWidth="1"/>
    <col min="38" max="38" width="15" style="54" customWidth="1"/>
    <col min="39" max="39" width="14.28515625" style="54" customWidth="1"/>
    <col min="40" max="40" width="14.140625" style="54" customWidth="1"/>
    <col min="41" max="42" width="14.42578125" style="54" customWidth="1"/>
    <col min="43" max="43" width="14" style="54" customWidth="1"/>
    <col min="44" max="44" width="14.140625" style="54" customWidth="1"/>
    <col min="45" max="45" width="14.42578125" style="54" customWidth="1"/>
    <col min="46" max="46" width="14.85546875" style="54" customWidth="1"/>
    <col min="47" max="47" width="14.42578125" style="54" customWidth="1"/>
    <col min="48" max="48" width="13.42578125" style="54" customWidth="1"/>
    <col min="49" max="49" width="14.85546875" style="54" customWidth="1"/>
    <col min="50" max="50" width="13.5703125" style="54" customWidth="1"/>
    <col min="51" max="51" width="14.42578125" style="54" customWidth="1"/>
    <col min="52" max="52" width="13.85546875" style="84" customWidth="1"/>
    <col min="53" max="61" width="13.85546875" style="54" customWidth="1"/>
    <col min="62" max="62" width="25.28515625" style="54" customWidth="1"/>
    <col min="63" max="64" width="12.42578125" style="54" hidden="1" customWidth="1"/>
    <col min="65" max="65" width="14.5703125" style="54" hidden="1" customWidth="1"/>
    <col min="66" max="66" width="15" style="54" customWidth="1"/>
    <col min="67" max="67" width="16.140625" style="54" customWidth="1"/>
    <col min="68" max="68" width="16.5703125" style="54" customWidth="1"/>
    <col min="69" max="70" width="17.28515625" style="54" customWidth="1"/>
    <col min="71" max="71" width="17.140625" style="54" customWidth="1"/>
    <col min="72" max="72" width="19.42578125" style="54" customWidth="1"/>
    <col min="73" max="73" width="18.42578125" style="54" customWidth="1"/>
    <col min="74" max="74" width="19.5703125" style="54" customWidth="1"/>
    <col min="75" max="75" width="18.140625" style="54" customWidth="1"/>
    <col min="76" max="76" width="18.28515625" style="54" customWidth="1"/>
    <col min="77" max="77" width="17" style="54" customWidth="1"/>
    <col min="78" max="78" width="16.7109375" style="54" customWidth="1"/>
    <col min="79" max="79" width="16.5703125" style="54" customWidth="1"/>
    <col min="80" max="80" width="15.42578125" style="54" customWidth="1"/>
    <col min="81" max="82" width="16.85546875" style="54" customWidth="1"/>
    <col min="83" max="83" width="16.7109375" style="54" customWidth="1"/>
    <col min="84" max="84" width="14.85546875" style="54" customWidth="1"/>
    <col min="85" max="88" width="13" style="54" customWidth="1"/>
    <col min="89" max="108" width="17.85546875" style="54" customWidth="1"/>
    <col min="109" max="109" width="25" style="54" customWidth="1"/>
    <col min="110" max="110" width="18.85546875" style="54" hidden="1" customWidth="1"/>
    <col min="111" max="111" width="16.7109375" style="54" hidden="1" customWidth="1"/>
    <col min="112" max="112" width="20.5703125" style="54" hidden="1" customWidth="1"/>
    <col min="113" max="113" width="25" style="54" customWidth="1"/>
    <col min="114" max="114" width="18.85546875" style="54" customWidth="1"/>
    <col min="115" max="115" width="29.28515625" style="54" customWidth="1"/>
    <col min="116" max="116" width="18.28515625" style="54" customWidth="1"/>
    <col min="117" max="117" width="21.28515625" style="54" customWidth="1"/>
    <col min="118" max="118" width="19.28515625" style="54" customWidth="1"/>
    <col min="119" max="119" width="21.28515625" style="54" customWidth="1"/>
    <col min="120" max="120" width="19.5703125" style="54" customWidth="1"/>
    <col min="121" max="121" width="20.42578125" style="54" customWidth="1"/>
    <col min="122" max="123" width="20.5703125" style="54" customWidth="1"/>
    <col min="124" max="124" width="20.7109375" style="54" customWidth="1"/>
    <col min="125" max="125" width="19.7109375" style="54" customWidth="1"/>
    <col min="126" max="127" width="20.140625" style="54" customWidth="1"/>
    <col min="128" max="128" width="20.42578125" style="54" customWidth="1"/>
    <col min="129" max="129" width="21.7109375" style="54" customWidth="1"/>
    <col min="130" max="130" width="20.7109375" style="54" customWidth="1"/>
    <col min="131" max="131" width="20.42578125" style="54" customWidth="1"/>
    <col min="132" max="143" width="21.85546875" style="54" customWidth="1"/>
    <col min="144" max="144" width="20.5703125" style="54" customWidth="1"/>
    <col min="145" max="145" width="19.28515625" style="54" customWidth="1"/>
    <col min="146" max="155" width="21.5703125" style="54" customWidth="1"/>
    <col min="156" max="156" width="22.140625" style="54" customWidth="1"/>
    <col min="157" max="157" width="13.5703125" style="54" customWidth="1"/>
    <col min="158" max="158" width="16.85546875" style="54" customWidth="1"/>
    <col min="159" max="159" width="23.28515625" style="54" customWidth="1"/>
    <col min="160" max="16384" width="9.140625" style="54"/>
  </cols>
  <sheetData>
    <row r="1" spans="23:23" s="49" customFormat="1" ht="25.5" customHeight="1" collapsed="1" x14ac:dyDescent="0.25">
      <c r="W1" s="82"/>
    </row>
    <row r="2" spans="23:23" s="49" customFormat="1" ht="25.5" hidden="1" customHeight="1" outlineLevel="1" x14ac:dyDescent="0.25">
      <c r="W2" s="82" t="s">
        <v>2410</v>
      </c>
    </row>
    <row r="3" spans="23:23" s="49" customFormat="1" ht="25.5" hidden="1" customHeight="1" outlineLevel="1" x14ac:dyDescent="0.25">
      <c r="W3" s="82" t="s">
        <v>2411</v>
      </c>
    </row>
    <row r="4" spans="23:23" s="49" customFormat="1" ht="25.5" hidden="1" customHeight="1" outlineLevel="1" x14ac:dyDescent="0.25">
      <c r="W4" s="82"/>
    </row>
    <row r="5" spans="23:23" s="49" customFormat="1" ht="25.5" hidden="1" customHeight="1" outlineLevel="1" x14ac:dyDescent="0.25">
      <c r="W5" s="82"/>
    </row>
    <row r="6" spans="23:23" s="49" customFormat="1" ht="25.5" hidden="1" customHeight="1" outlineLevel="1" x14ac:dyDescent="0.25">
      <c r="W6" s="82"/>
    </row>
    <row r="7" spans="23:23" s="49" customFormat="1" ht="25.5" hidden="1" customHeight="1" outlineLevel="1" x14ac:dyDescent="0.25">
      <c r="W7" s="82" t="s">
        <v>2412</v>
      </c>
    </row>
    <row r="8" spans="23:23" s="49" customFormat="1" ht="25.5" hidden="1" customHeight="1" outlineLevel="1" x14ac:dyDescent="0.25">
      <c r="W8" s="82" t="s">
        <v>2413</v>
      </c>
    </row>
    <row r="9" spans="23:23" s="49" customFormat="1" ht="25.5" hidden="1" customHeight="1" outlineLevel="1" x14ac:dyDescent="0.25">
      <c r="W9" s="82" t="s">
        <v>2414</v>
      </c>
    </row>
    <row r="10" spans="23:23" s="49" customFormat="1" ht="25.5" hidden="1" customHeight="1" outlineLevel="1" x14ac:dyDescent="0.25">
      <c r="W10" s="82" t="s">
        <v>2415</v>
      </c>
    </row>
    <row r="11" spans="23:23" s="49" customFormat="1" ht="25.5" hidden="1" customHeight="1" outlineLevel="1" x14ac:dyDescent="0.25">
      <c r="W11" s="82" t="s">
        <v>2416</v>
      </c>
    </row>
    <row r="12" spans="23:23" s="49" customFormat="1" ht="25.5" hidden="1" customHeight="1" outlineLevel="1" x14ac:dyDescent="0.25">
      <c r="W12" s="82" t="s">
        <v>2417</v>
      </c>
    </row>
    <row r="13" spans="23:23" s="49" customFormat="1" ht="25.5" hidden="1" customHeight="1" outlineLevel="1" x14ac:dyDescent="0.25">
      <c r="W13" s="82" t="s">
        <v>2418</v>
      </c>
    </row>
    <row r="14" spans="23:23" s="49" customFormat="1" ht="25.5" hidden="1" customHeight="1" outlineLevel="1" x14ac:dyDescent="0.25">
      <c r="W14" s="82" t="s">
        <v>2419</v>
      </c>
    </row>
    <row r="15" spans="23:23" s="49" customFormat="1" ht="25.5" hidden="1" customHeight="1" outlineLevel="1" x14ac:dyDescent="0.25">
      <c r="W15" s="82" t="s">
        <v>2420</v>
      </c>
    </row>
    <row r="16" spans="23:23" s="49" customFormat="1" ht="25.5" hidden="1" customHeight="1" outlineLevel="1" x14ac:dyDescent="0.25">
      <c r="W16" s="82" t="s">
        <v>2421</v>
      </c>
    </row>
    <row r="17" spans="23:61" s="49" customFormat="1" ht="25.5" hidden="1" customHeight="1" outlineLevel="1" x14ac:dyDescent="0.25">
      <c r="W17" s="82" t="s">
        <v>2422</v>
      </c>
    </row>
    <row r="18" spans="23:61" s="49" customFormat="1" ht="25.5" hidden="1" customHeight="1" outlineLevel="1" x14ac:dyDescent="0.25">
      <c r="W18" s="82" t="s">
        <v>2423</v>
      </c>
    </row>
    <row r="19" spans="23:61" s="49" customFormat="1" ht="25.5" hidden="1" customHeight="1" outlineLevel="1" x14ac:dyDescent="0.25">
      <c r="W19" s="82" t="s">
        <v>2424</v>
      </c>
    </row>
    <row r="20" spans="23:61" s="49" customFormat="1" ht="25.5" hidden="1" customHeight="1" outlineLevel="1" x14ac:dyDescent="0.25">
      <c r="W20" s="82" t="s">
        <v>2425</v>
      </c>
    </row>
    <row r="21" spans="23:61" s="49" customFormat="1" ht="25.5" hidden="1" customHeight="1" outlineLevel="1" x14ac:dyDescent="0.25">
      <c r="W21" s="82" t="s">
        <v>2426</v>
      </c>
    </row>
    <row r="22" spans="23:61" s="49" customFormat="1" ht="25.5" hidden="1" customHeight="1" outlineLevel="1" x14ac:dyDescent="0.25">
      <c r="W22" s="82" t="s">
        <v>2427</v>
      </c>
    </row>
    <row r="23" spans="23:61" s="49" customFormat="1" ht="25.5" hidden="1" customHeight="1" outlineLevel="1" x14ac:dyDescent="0.25">
      <c r="W23" s="82" t="s">
        <v>2428</v>
      </c>
    </row>
    <row r="24" spans="23:61" s="49" customFormat="1" ht="25.5" hidden="1" customHeight="1" outlineLevel="1" x14ac:dyDescent="0.25">
      <c r="W24" s="82" t="s">
        <v>2429</v>
      </c>
    </row>
    <row r="25" spans="23:61" s="49" customFormat="1" ht="25.5" hidden="1" customHeight="1" outlineLevel="1" x14ac:dyDescent="0.25">
      <c r="W25" s="82" t="s">
        <v>2430</v>
      </c>
    </row>
    <row r="26" spans="23:61" s="49" customFormat="1" ht="25.5" hidden="1" customHeight="1" outlineLevel="1" x14ac:dyDescent="0.25">
      <c r="W26" s="82" t="s">
        <v>2431</v>
      </c>
    </row>
    <row r="27" spans="23:61" s="49" customFormat="1" ht="25.5" hidden="1" customHeight="1" outlineLevel="1" x14ac:dyDescent="0.25">
      <c r="W27" s="82" t="s">
        <v>2432</v>
      </c>
    </row>
    <row r="28" spans="23:61" s="49" customFormat="1" ht="25.5" hidden="1" customHeight="1" outlineLevel="1" x14ac:dyDescent="0.25">
      <c r="W28" s="82" t="s">
        <v>2433</v>
      </c>
    </row>
    <row r="29" spans="23:61" s="49" customFormat="1" ht="25.5" hidden="1" customHeight="1" outlineLevel="1" x14ac:dyDescent="0.25">
      <c r="W29" s="82" t="s">
        <v>2434</v>
      </c>
    </row>
    <row r="30" spans="23:61" s="49" customFormat="1" ht="25.5" hidden="1" customHeight="1" outlineLevel="1" x14ac:dyDescent="0.25">
      <c r="W30" s="70" t="s">
        <v>2435</v>
      </c>
      <c r="BA30" s="50"/>
      <c r="BB30" s="50"/>
      <c r="BC30" s="50"/>
      <c r="BD30" s="50"/>
      <c r="BE30" s="50"/>
      <c r="BF30" s="50"/>
      <c r="BG30" s="50"/>
      <c r="BH30" s="50"/>
      <c r="BI30" s="50"/>
    </row>
    <row r="31" spans="23:61" s="49" customFormat="1" ht="25.5" hidden="1" customHeight="1" outlineLevel="1" x14ac:dyDescent="0.25">
      <c r="W31" s="82" t="s">
        <v>2436</v>
      </c>
    </row>
    <row r="32" spans="23:61" s="49" customFormat="1" ht="25.5" hidden="1" customHeight="1" outlineLevel="1" x14ac:dyDescent="0.25">
      <c r="W32" s="82" t="s">
        <v>2454</v>
      </c>
    </row>
    <row r="33" spans="23:61" s="49" customFormat="1" ht="25.5" hidden="1" customHeight="1" outlineLevel="1" x14ac:dyDescent="0.25">
      <c r="W33" s="82" t="s">
        <v>2455</v>
      </c>
    </row>
    <row r="34" spans="23:61" s="49" customFormat="1" ht="25.5" hidden="1" customHeight="1" outlineLevel="1" x14ac:dyDescent="0.25">
      <c r="W34" s="70" t="s">
        <v>2456</v>
      </c>
      <c r="BA34" s="50"/>
      <c r="BB34" s="50"/>
      <c r="BC34" s="50"/>
      <c r="BD34" s="50"/>
      <c r="BE34" s="50"/>
      <c r="BF34" s="50"/>
      <c r="BG34" s="50"/>
      <c r="BH34" s="50"/>
      <c r="BI34" s="50"/>
    </row>
    <row r="35" spans="23:61" s="49" customFormat="1" ht="25.5" hidden="1" customHeight="1" outlineLevel="1" x14ac:dyDescent="0.25">
      <c r="W35" s="83" t="s">
        <v>2457</v>
      </c>
      <c r="BA35" s="51"/>
      <c r="BB35" s="51"/>
      <c r="BC35" s="51"/>
      <c r="BD35" s="51"/>
      <c r="BE35" s="51"/>
      <c r="BF35" s="51"/>
      <c r="BG35" s="51"/>
      <c r="BH35" s="51"/>
      <c r="BI35" s="51"/>
    </row>
    <row r="36" spans="23:61" s="49" customFormat="1" ht="25.5" hidden="1" customHeight="1" outlineLevel="1" x14ac:dyDescent="0.25">
      <c r="W36" s="83" t="s">
        <v>3073</v>
      </c>
      <c r="BA36" s="51"/>
      <c r="BB36" s="51"/>
      <c r="BC36" s="51"/>
      <c r="BD36" s="51"/>
      <c r="BE36" s="51"/>
      <c r="BF36" s="51"/>
      <c r="BG36" s="51"/>
      <c r="BH36" s="51"/>
      <c r="BI36" s="51"/>
    </row>
    <row r="37" spans="23:61" s="49" customFormat="1" ht="25.5" hidden="1" customHeight="1" outlineLevel="1" x14ac:dyDescent="0.25">
      <c r="W37" s="83" t="s">
        <v>3074</v>
      </c>
      <c r="BA37" s="51"/>
      <c r="BB37" s="51"/>
      <c r="BC37" s="51"/>
      <c r="BD37" s="51"/>
      <c r="BE37" s="51"/>
      <c r="BF37" s="51"/>
      <c r="BG37" s="51"/>
      <c r="BH37" s="51"/>
      <c r="BI37" s="51"/>
    </row>
    <row r="38" spans="23:61" s="49" customFormat="1" ht="25.5" hidden="1" customHeight="1" outlineLevel="1" x14ac:dyDescent="0.25">
      <c r="W38" s="83" t="s">
        <v>3075</v>
      </c>
      <c r="BA38" s="51"/>
      <c r="BB38" s="51"/>
      <c r="BC38" s="51"/>
      <c r="BD38" s="51"/>
      <c r="BE38" s="51"/>
      <c r="BF38" s="51"/>
      <c r="BG38" s="51"/>
      <c r="BH38" s="51"/>
      <c r="BI38" s="51"/>
    </row>
    <row r="39" spans="23:61" s="49" customFormat="1" ht="25.5" hidden="1" customHeight="1" outlineLevel="1" x14ac:dyDescent="0.25">
      <c r="W39" s="83" t="s">
        <v>3075</v>
      </c>
      <c r="BA39" s="51"/>
      <c r="BB39" s="51"/>
      <c r="BC39" s="51"/>
      <c r="BD39" s="51"/>
      <c r="BE39" s="51"/>
      <c r="BF39" s="51"/>
      <c r="BG39" s="51"/>
      <c r="BH39" s="51"/>
      <c r="BI39" s="51"/>
    </row>
    <row r="40" spans="23:61" s="49" customFormat="1" ht="25.5" hidden="1" customHeight="1" outlineLevel="1" x14ac:dyDescent="0.25">
      <c r="W40" s="83" t="s">
        <v>3076</v>
      </c>
      <c r="BA40" s="51"/>
      <c r="BB40" s="51"/>
      <c r="BC40" s="51"/>
      <c r="BD40" s="51"/>
      <c r="BE40" s="51"/>
      <c r="BF40" s="51"/>
      <c r="BG40" s="51"/>
      <c r="BH40" s="51"/>
      <c r="BI40" s="51"/>
    </row>
    <row r="41" spans="23:61" s="49" customFormat="1" ht="25.5" hidden="1" customHeight="1" outlineLevel="1" x14ac:dyDescent="0.25">
      <c r="W41" s="82" t="s">
        <v>3077</v>
      </c>
    </row>
    <row r="42" spans="23:61" s="49" customFormat="1" ht="25.5" hidden="1" customHeight="1" outlineLevel="1" x14ac:dyDescent="0.25">
      <c r="W42" s="82" t="s">
        <v>3128</v>
      </c>
    </row>
    <row r="43" spans="23:61" s="49" customFormat="1" ht="25.5" hidden="1" customHeight="1" outlineLevel="1" x14ac:dyDescent="0.25">
      <c r="W43" s="82" t="s">
        <v>3129</v>
      </c>
    </row>
    <row r="44" spans="23:61" s="49" customFormat="1" ht="25.5" hidden="1" customHeight="1" outlineLevel="1" x14ac:dyDescent="0.25">
      <c r="W44" s="82" t="s">
        <v>3198</v>
      </c>
    </row>
    <row r="45" spans="23:61" s="49" customFormat="1" ht="25.5" hidden="1" customHeight="1" outlineLevel="1" x14ac:dyDescent="0.25">
      <c r="W45" s="82" t="s">
        <v>3199</v>
      </c>
    </row>
    <row r="46" spans="23:61" s="49" customFormat="1" ht="25.5" hidden="1" customHeight="1" outlineLevel="1" x14ac:dyDescent="0.25">
      <c r="W46" s="82" t="s">
        <v>3224</v>
      </c>
    </row>
    <row r="47" spans="23:61" s="49" customFormat="1" ht="25.5" hidden="1" customHeight="1" outlineLevel="1" x14ac:dyDescent="0.25">
      <c r="W47" s="82" t="s">
        <v>3263</v>
      </c>
    </row>
    <row r="48" spans="23:61" s="49" customFormat="1" ht="25.5" hidden="1" customHeight="1" outlineLevel="1" x14ac:dyDescent="0.25">
      <c r="W48" s="82" t="s">
        <v>3275</v>
      </c>
    </row>
    <row r="49" spans="23:23" s="49" customFormat="1" ht="25.5" hidden="1" customHeight="1" outlineLevel="1" x14ac:dyDescent="0.25">
      <c r="W49" s="82" t="s">
        <v>3281</v>
      </c>
    </row>
    <row r="50" spans="23:23" s="49" customFormat="1" ht="25.5" hidden="1" customHeight="1" outlineLevel="1" x14ac:dyDescent="0.25">
      <c r="W50" s="82" t="s">
        <v>3282</v>
      </c>
    </row>
    <row r="51" spans="23:23" s="49" customFormat="1" ht="25.5" hidden="1" customHeight="1" outlineLevel="1" x14ac:dyDescent="0.25">
      <c r="W51" s="82" t="s">
        <v>3304</v>
      </c>
    </row>
    <row r="52" spans="23:23" s="49" customFormat="1" ht="25.5" hidden="1" customHeight="1" outlineLevel="1" x14ac:dyDescent="0.25">
      <c r="W52" s="82" t="s">
        <v>3338</v>
      </c>
    </row>
    <row r="53" spans="23:23" s="49" customFormat="1" ht="25.5" hidden="1" customHeight="1" outlineLevel="1" x14ac:dyDescent="0.25">
      <c r="W53" s="82" t="s">
        <v>3383</v>
      </c>
    </row>
    <row r="54" spans="23:23" s="49" customFormat="1" ht="25.5" hidden="1" customHeight="1" outlineLevel="1" x14ac:dyDescent="0.25">
      <c r="W54" s="82" t="s">
        <v>3383</v>
      </c>
    </row>
    <row r="55" spans="23:23" s="49" customFormat="1" ht="25.5" hidden="1" customHeight="1" outlineLevel="1" x14ac:dyDescent="0.25">
      <c r="W55" s="82" t="s">
        <v>3392</v>
      </c>
    </row>
    <row r="56" spans="23:23" s="49" customFormat="1" ht="25.5" hidden="1" customHeight="1" outlineLevel="1" x14ac:dyDescent="0.25">
      <c r="W56" s="82" t="s">
        <v>3712</v>
      </c>
    </row>
    <row r="57" spans="23:23" s="49" customFormat="1" ht="25.5" hidden="1" customHeight="1" outlineLevel="1" x14ac:dyDescent="0.25">
      <c r="W57" s="82" t="s">
        <v>3713</v>
      </c>
    </row>
    <row r="58" spans="23:23" s="49" customFormat="1" ht="25.5" hidden="1" customHeight="1" outlineLevel="1" x14ac:dyDescent="0.25">
      <c r="W58" s="82" t="s">
        <v>3714</v>
      </c>
    </row>
    <row r="59" spans="23:23" s="49" customFormat="1" ht="25.5" hidden="1" customHeight="1" outlineLevel="1" x14ac:dyDescent="0.25">
      <c r="W59" s="82" t="s">
        <v>3716</v>
      </c>
    </row>
    <row r="60" spans="23:23" s="49" customFormat="1" ht="25.5" hidden="1" customHeight="1" outlineLevel="1" x14ac:dyDescent="0.25">
      <c r="W60" s="82" t="s">
        <v>3715</v>
      </c>
    </row>
    <row r="61" spans="23:23" s="49" customFormat="1" ht="25.5" hidden="1" customHeight="1" outlineLevel="1" x14ac:dyDescent="0.25">
      <c r="W61" s="82" t="s">
        <v>3717</v>
      </c>
    </row>
    <row r="62" spans="23:23" s="49" customFormat="1" ht="25.5" hidden="1" customHeight="1" outlineLevel="1" x14ac:dyDescent="0.25">
      <c r="W62" s="82" t="s">
        <v>3718</v>
      </c>
    </row>
    <row r="63" spans="23:23" s="49" customFormat="1" ht="25.5" hidden="1" customHeight="1" outlineLevel="1" x14ac:dyDescent="0.25">
      <c r="W63" s="82" t="s">
        <v>3719</v>
      </c>
    </row>
    <row r="64" spans="23:23" s="49" customFormat="1" ht="25.5" hidden="1" customHeight="1" outlineLevel="1" x14ac:dyDescent="0.25">
      <c r="W64" s="82" t="s">
        <v>3720</v>
      </c>
    </row>
    <row r="65" spans="23:52" s="49" customFormat="1" ht="25.5" hidden="1" customHeight="1" outlineLevel="1" x14ac:dyDescent="0.25">
      <c r="W65" s="82" t="s">
        <v>3721</v>
      </c>
    </row>
    <row r="66" spans="23:52" s="49" customFormat="1" ht="25.5" hidden="1" customHeight="1" outlineLevel="1" x14ac:dyDescent="0.25">
      <c r="W66" s="82" t="s">
        <v>3722</v>
      </c>
    </row>
    <row r="67" spans="23:52" s="49" customFormat="1" ht="25.5" hidden="1" customHeight="1" outlineLevel="1" x14ac:dyDescent="0.25">
      <c r="W67" s="82" t="s">
        <v>3723</v>
      </c>
    </row>
    <row r="68" spans="23:52" s="49" customFormat="1" ht="25.5" hidden="1" customHeight="1" outlineLevel="1" x14ac:dyDescent="0.25">
      <c r="W68" s="82" t="s">
        <v>3724</v>
      </c>
    </row>
    <row r="69" spans="23:52" s="49" customFormat="1" ht="25.5" hidden="1" customHeight="1" outlineLevel="1" x14ac:dyDescent="0.25">
      <c r="W69" s="82" t="s">
        <v>3725</v>
      </c>
    </row>
    <row r="70" spans="23:52" s="49" customFormat="1" ht="25.5" hidden="1" customHeight="1" outlineLevel="1" x14ac:dyDescent="0.25">
      <c r="W70" s="82" t="s">
        <v>3726</v>
      </c>
    </row>
    <row r="71" spans="23:52" s="49" customFormat="1" ht="25.5" hidden="1" customHeight="1" outlineLevel="1" x14ac:dyDescent="0.25">
      <c r="W71" s="82" t="s">
        <v>3727</v>
      </c>
    </row>
    <row r="72" spans="23:52" s="49" customFormat="1" ht="25.5" hidden="1" customHeight="1" outlineLevel="1" x14ac:dyDescent="0.25">
      <c r="W72" s="82" t="s">
        <v>3728</v>
      </c>
    </row>
    <row r="73" spans="23:52" s="49" customFormat="1" ht="25.5" hidden="1" customHeight="1" outlineLevel="1" x14ac:dyDescent="0.25">
      <c r="W73" s="82" t="s">
        <v>3731</v>
      </c>
    </row>
    <row r="74" spans="23:52" s="49" customFormat="1" ht="25.5" hidden="1" customHeight="1" outlineLevel="1" x14ac:dyDescent="0.25">
      <c r="W74" s="82" t="s">
        <v>3758</v>
      </c>
      <c r="AZ74" s="82"/>
    </row>
    <row r="75" spans="23:52" s="49" customFormat="1" ht="25.5" hidden="1" customHeight="1" outlineLevel="1" x14ac:dyDescent="0.25">
      <c r="W75" s="82" t="s">
        <v>3765</v>
      </c>
      <c r="AZ75" s="82"/>
    </row>
    <row r="76" spans="23:52" s="49" customFormat="1" ht="25.5" hidden="1" customHeight="1" outlineLevel="1" x14ac:dyDescent="0.25">
      <c r="W76" s="82" t="s">
        <v>3767</v>
      </c>
      <c r="AZ76" s="82"/>
    </row>
    <row r="77" spans="23:52" s="49" customFormat="1" ht="25.5" hidden="1" customHeight="1" outlineLevel="1" x14ac:dyDescent="0.25">
      <c r="W77" s="82" t="s">
        <v>3837</v>
      </c>
      <c r="AZ77" s="82"/>
    </row>
    <row r="78" spans="23:52" s="49" customFormat="1" ht="25.5" hidden="1" customHeight="1" outlineLevel="1" x14ac:dyDescent="0.25">
      <c r="W78" s="82" t="s">
        <v>3846</v>
      </c>
      <c r="AZ78" s="82"/>
    </row>
    <row r="79" spans="23:52" s="49" customFormat="1" ht="25.5" hidden="1" customHeight="1" outlineLevel="1" x14ac:dyDescent="0.25">
      <c r="W79" s="82" t="s">
        <v>3884</v>
      </c>
      <c r="AZ79" s="82"/>
    </row>
    <row r="80" spans="23:52" s="49" customFormat="1" ht="25.5" hidden="1" customHeight="1" outlineLevel="1" x14ac:dyDescent="0.25">
      <c r="AZ80" s="82"/>
    </row>
    <row r="81" spans="1:159" s="49" customFormat="1" ht="25.5" hidden="1" customHeight="1" outlineLevel="1" x14ac:dyDescent="0.25">
      <c r="AZ81" s="82"/>
    </row>
    <row r="82" spans="1:159" s="49" customFormat="1" ht="25.5" hidden="1" customHeight="1" outlineLevel="1" x14ac:dyDescent="0.25">
      <c r="AZ82" s="82"/>
    </row>
    <row r="83" spans="1:159" s="49" customFormat="1" ht="25.5" hidden="1" customHeight="1" outlineLevel="1" x14ac:dyDescent="0.25">
      <c r="AZ83" s="82"/>
    </row>
    <row r="84" spans="1:159" s="49" customFormat="1" ht="25.5" hidden="1" customHeight="1" outlineLevel="1" x14ac:dyDescent="0.25">
      <c r="AZ84" s="82"/>
    </row>
    <row r="85" spans="1:159" s="49" customFormat="1" ht="25.5" hidden="1" customHeight="1" outlineLevel="1" x14ac:dyDescent="0.25">
      <c r="AZ85" s="82"/>
    </row>
    <row r="86" spans="1:159" s="49" customFormat="1" ht="25.5" hidden="1" customHeight="1" outlineLevel="1" x14ac:dyDescent="0.25">
      <c r="AZ86" s="82"/>
    </row>
    <row r="87" spans="1:159" s="49" customFormat="1" ht="25.5" hidden="1" customHeight="1" outlineLevel="1" x14ac:dyDescent="0.25">
      <c r="AZ87" s="82"/>
    </row>
    <row r="88" spans="1:159" s="50" customFormat="1" ht="25.5" customHeight="1" x14ac:dyDescent="0.25">
      <c r="C88" s="70" t="s">
        <v>3885</v>
      </c>
      <c r="AZ88" s="70"/>
    </row>
    <row r="89" spans="1:159" s="49" customFormat="1" ht="25.5" customHeight="1" x14ac:dyDescent="0.25">
      <c r="AZ89" s="82"/>
      <c r="DE89" s="52"/>
    </row>
    <row r="90" spans="1:159" s="49" customFormat="1" ht="25.5" customHeight="1" x14ac:dyDescent="0.25">
      <c r="AZ90" s="82"/>
      <c r="DF90" s="49">
        <f>DF91-DF92</f>
        <v>0</v>
      </c>
      <c r="DG90" s="49">
        <f t="shared" ref="DG90:EP90" si="0">DG91-DG92</f>
        <v>0</v>
      </c>
      <c r="DH90" s="49" t="e">
        <f t="shared" si="0"/>
        <v>#REF!</v>
      </c>
      <c r="DI90" s="49" t="e">
        <f t="shared" si="0"/>
        <v>#REF!</v>
      </c>
      <c r="DJ90" s="49" t="e">
        <f t="shared" si="0"/>
        <v>#REF!</v>
      </c>
      <c r="DK90" s="49" t="e">
        <f t="shared" si="0"/>
        <v>#REF!</v>
      </c>
      <c r="DL90" s="49" t="e">
        <f t="shared" si="0"/>
        <v>#REF!</v>
      </c>
      <c r="DM90" s="49" t="e">
        <f t="shared" si="0"/>
        <v>#REF!</v>
      </c>
      <c r="DN90" s="49" t="e">
        <f t="shared" si="0"/>
        <v>#REF!</v>
      </c>
      <c r="DO90" s="49" t="e">
        <f t="shared" si="0"/>
        <v>#REF!</v>
      </c>
      <c r="DP90" s="49" t="e">
        <f t="shared" si="0"/>
        <v>#REF!</v>
      </c>
      <c r="DQ90" s="49" t="e">
        <f t="shared" si="0"/>
        <v>#REF!</v>
      </c>
      <c r="DR90" s="49" t="e">
        <f t="shared" si="0"/>
        <v>#REF!</v>
      </c>
      <c r="DS90" s="49" t="e">
        <f t="shared" si="0"/>
        <v>#REF!</v>
      </c>
      <c r="DT90" s="49" t="e">
        <f t="shared" si="0"/>
        <v>#REF!</v>
      </c>
      <c r="DU90" s="49" t="e">
        <f t="shared" si="0"/>
        <v>#REF!</v>
      </c>
      <c r="DV90" s="49" t="e">
        <f t="shared" si="0"/>
        <v>#REF!</v>
      </c>
      <c r="DW90" s="49" t="e">
        <f t="shared" si="0"/>
        <v>#REF!</v>
      </c>
      <c r="DX90" s="49" t="e">
        <f t="shared" si="0"/>
        <v>#REF!</v>
      </c>
      <c r="DY90" s="49" t="e">
        <f t="shared" si="0"/>
        <v>#REF!</v>
      </c>
      <c r="DZ90" s="49" t="e">
        <f t="shared" si="0"/>
        <v>#REF!</v>
      </c>
      <c r="EA90" s="49">
        <f t="shared" si="0"/>
        <v>0</v>
      </c>
      <c r="EB90" s="49">
        <f t="shared" si="0"/>
        <v>0</v>
      </c>
      <c r="EC90" s="49">
        <f t="shared" si="0"/>
        <v>0</v>
      </c>
      <c r="ED90" s="49">
        <f t="shared" si="0"/>
        <v>0</v>
      </c>
      <c r="EE90" s="49">
        <f t="shared" si="0"/>
        <v>0</v>
      </c>
      <c r="EF90" s="49">
        <f t="shared" si="0"/>
        <v>0</v>
      </c>
      <c r="EG90" s="49">
        <f t="shared" si="0"/>
        <v>0</v>
      </c>
      <c r="EH90" s="49">
        <f t="shared" si="0"/>
        <v>0</v>
      </c>
      <c r="EI90" s="49">
        <f t="shared" si="0"/>
        <v>0</v>
      </c>
      <c r="EJ90" s="49">
        <f t="shared" si="0"/>
        <v>0</v>
      </c>
      <c r="EK90" s="49">
        <f t="shared" si="0"/>
        <v>0</v>
      </c>
      <c r="EL90" s="49">
        <f t="shared" si="0"/>
        <v>0</v>
      </c>
      <c r="EM90" s="49">
        <f t="shared" si="0"/>
        <v>0</v>
      </c>
      <c r="EN90" s="49">
        <f t="shared" si="0"/>
        <v>0</v>
      </c>
      <c r="EO90" s="49">
        <f t="shared" si="0"/>
        <v>0</v>
      </c>
      <c r="EP90" s="49">
        <f t="shared" si="0"/>
        <v>0</v>
      </c>
      <c r="EZ90" s="98"/>
    </row>
    <row r="91" spans="1:159" s="49" customFormat="1" ht="25.5" customHeight="1" x14ac:dyDescent="0.25">
      <c r="AZ91" s="82"/>
      <c r="DH91" s="49" t="e">
        <f t="array" ref="DH91:DZ91">[1]!'!ПДЗ!R15C5:R15C23'</f>
        <v>#REF!</v>
      </c>
      <c r="DI91" s="49" t="e">
        <v>#REF!</v>
      </c>
      <c r="DJ91" s="49" t="e">
        <v>#REF!</v>
      </c>
      <c r="DK91" s="49" t="e">
        <v>#REF!</v>
      </c>
      <c r="DL91" s="49" t="e">
        <v>#REF!</v>
      </c>
      <c r="DM91" s="49" t="e">
        <v>#REF!</v>
      </c>
      <c r="DN91" s="49" t="e">
        <v>#REF!</v>
      </c>
      <c r="DO91" s="49" t="e">
        <v>#REF!</v>
      </c>
      <c r="DP91" s="49" t="e">
        <v>#REF!</v>
      </c>
      <c r="DQ91" s="49" t="e">
        <v>#REF!</v>
      </c>
      <c r="DR91" s="49" t="e">
        <v>#REF!</v>
      </c>
      <c r="DS91" s="49" t="e">
        <v>#REF!</v>
      </c>
      <c r="DT91" s="49" t="e">
        <v>#REF!</v>
      </c>
      <c r="DU91" s="49" t="e">
        <v>#REF!</v>
      </c>
      <c r="DV91" s="49" t="e">
        <v>#REF!</v>
      </c>
      <c r="DW91" s="49" t="e">
        <v>#REF!</v>
      </c>
      <c r="DX91" s="49" t="e">
        <v>#REF!</v>
      </c>
      <c r="DY91" s="49" t="e">
        <v>#REF!</v>
      </c>
      <c r="DZ91" s="49" t="e">
        <v>#REF!</v>
      </c>
      <c r="EZ91" s="98"/>
    </row>
    <row r="92" spans="1:159" s="50" customFormat="1" ht="25.5" customHeight="1" x14ac:dyDescent="0.25">
      <c r="AZ92" s="70"/>
      <c r="DE92" s="53"/>
      <c r="DF92" s="53">
        <f>DF93/1000</f>
        <v>0</v>
      </c>
      <c r="DG92" s="53">
        <f t="shared" ref="DG92:EP92" si="1">DG93/1000</f>
        <v>0</v>
      </c>
      <c r="DH92" s="53">
        <f t="shared" si="1"/>
        <v>0</v>
      </c>
      <c r="DI92" s="53"/>
      <c r="DJ92" s="53"/>
      <c r="DK92" s="53">
        <f t="shared" si="1"/>
        <v>0</v>
      </c>
      <c r="DL92" s="53">
        <f t="shared" si="1"/>
        <v>0</v>
      </c>
      <c r="DM92" s="53"/>
      <c r="DN92" s="53"/>
      <c r="DO92" s="53"/>
      <c r="DP92" s="53">
        <f t="shared" si="1"/>
        <v>0</v>
      </c>
      <c r="DQ92" s="53">
        <f t="shared" si="1"/>
        <v>0</v>
      </c>
      <c r="DR92" s="53">
        <f t="shared" si="1"/>
        <v>0</v>
      </c>
      <c r="DS92" s="53">
        <f t="shared" si="1"/>
        <v>0</v>
      </c>
      <c r="DT92" s="53">
        <f t="shared" si="1"/>
        <v>0</v>
      </c>
      <c r="DU92" s="53">
        <f t="shared" si="1"/>
        <v>0</v>
      </c>
      <c r="DV92" s="53">
        <f t="shared" si="1"/>
        <v>0</v>
      </c>
      <c r="DW92" s="53">
        <f t="shared" si="1"/>
        <v>0</v>
      </c>
      <c r="DX92" s="53">
        <f t="shared" si="1"/>
        <v>0</v>
      </c>
      <c r="DY92" s="53">
        <f t="shared" si="1"/>
        <v>0</v>
      </c>
      <c r="DZ92" s="53">
        <f t="shared" si="1"/>
        <v>0</v>
      </c>
      <c r="EA92" s="53">
        <f t="shared" si="1"/>
        <v>0</v>
      </c>
      <c r="EB92" s="53">
        <f t="shared" si="1"/>
        <v>0</v>
      </c>
      <c r="EC92" s="53">
        <f t="shared" si="1"/>
        <v>0</v>
      </c>
      <c r="ED92" s="53">
        <f t="shared" si="1"/>
        <v>0</v>
      </c>
      <c r="EE92" s="53">
        <f t="shared" si="1"/>
        <v>0</v>
      </c>
      <c r="EF92" s="53">
        <f t="shared" si="1"/>
        <v>0</v>
      </c>
      <c r="EG92" s="53">
        <f t="shared" si="1"/>
        <v>0</v>
      </c>
      <c r="EH92" s="53">
        <f t="shared" si="1"/>
        <v>0</v>
      </c>
      <c r="EI92" s="53">
        <f t="shared" si="1"/>
        <v>0</v>
      </c>
      <c r="EJ92" s="53">
        <f t="shared" si="1"/>
        <v>0</v>
      </c>
      <c r="EK92" s="53">
        <f t="shared" si="1"/>
        <v>0</v>
      </c>
      <c r="EL92" s="53">
        <f t="shared" si="1"/>
        <v>0</v>
      </c>
      <c r="EM92" s="53">
        <f t="shared" si="1"/>
        <v>0</v>
      </c>
      <c r="EN92" s="53">
        <f t="shared" si="1"/>
        <v>0</v>
      </c>
      <c r="EO92" s="53">
        <f t="shared" si="1"/>
        <v>0</v>
      </c>
      <c r="EP92" s="53">
        <f t="shared" si="1"/>
        <v>0</v>
      </c>
      <c r="EQ92" s="53"/>
      <c r="ER92" s="53"/>
      <c r="ES92" s="53"/>
      <c r="ET92" s="53"/>
      <c r="EU92" s="53"/>
      <c r="EV92" s="53"/>
      <c r="EW92" s="53"/>
      <c r="EX92" s="53"/>
      <c r="EY92" s="53"/>
      <c r="EZ92" s="99"/>
    </row>
    <row r="93" spans="1:159" s="49" customFormat="1" ht="25.5" customHeight="1" x14ac:dyDescent="0.25">
      <c r="AZ93" s="8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98"/>
    </row>
    <row r="94" spans="1:159" ht="25.5" customHeight="1" x14ac:dyDescent="0.25">
      <c r="DM94" s="54">
        <v>169501554.07999998</v>
      </c>
      <c r="DN94" s="54">
        <v>226002074</v>
      </c>
      <c r="DO94" s="54">
        <v>226002074</v>
      </c>
      <c r="DP94" s="54">
        <v>226002074</v>
      </c>
      <c r="DQ94" s="54">
        <v>225653212</v>
      </c>
    </row>
    <row r="95" spans="1:159" s="50" customFormat="1" ht="25.5" customHeight="1" x14ac:dyDescent="0.25">
      <c r="A95" s="111" t="s">
        <v>0</v>
      </c>
      <c r="B95" s="111" t="s">
        <v>1</v>
      </c>
      <c r="C95" s="111" t="s">
        <v>2</v>
      </c>
      <c r="D95" s="111" t="s">
        <v>3</v>
      </c>
      <c r="E95" s="111"/>
      <c r="F95" s="111" t="s">
        <v>4</v>
      </c>
      <c r="G95" s="111"/>
      <c r="H95" s="111" t="s">
        <v>5</v>
      </c>
      <c r="I95" s="111" t="s">
        <v>6</v>
      </c>
      <c r="J95" s="111" t="s">
        <v>7</v>
      </c>
      <c r="K95" s="111" t="s">
        <v>8</v>
      </c>
      <c r="L95" s="111" t="s">
        <v>9</v>
      </c>
      <c r="M95" s="111" t="s">
        <v>10</v>
      </c>
      <c r="N95" s="111" t="s">
        <v>11</v>
      </c>
      <c r="O95" s="111" t="s">
        <v>12</v>
      </c>
      <c r="P95" s="118" t="s">
        <v>2407</v>
      </c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3"/>
      <c r="BA95" s="104"/>
      <c r="BB95" s="104"/>
      <c r="BC95" s="104"/>
      <c r="BD95" s="104"/>
      <c r="BE95" s="104"/>
      <c r="BF95" s="104"/>
      <c r="BG95" s="104"/>
      <c r="BH95" s="104"/>
      <c r="BI95" s="104"/>
      <c r="BJ95" s="111" t="s">
        <v>13</v>
      </c>
      <c r="BK95" s="118" t="s">
        <v>2406</v>
      </c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3"/>
      <c r="CV95" s="104"/>
      <c r="CW95" s="104"/>
      <c r="CX95" s="104"/>
      <c r="CY95" s="104"/>
      <c r="CZ95" s="104"/>
      <c r="DA95" s="104"/>
      <c r="DB95" s="104"/>
      <c r="DC95" s="104"/>
      <c r="DD95" s="104"/>
      <c r="DE95" s="111" t="s">
        <v>14</v>
      </c>
      <c r="DF95" s="107"/>
      <c r="DG95" s="112" t="s">
        <v>2408</v>
      </c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  <c r="EG95" s="112"/>
      <c r="EH95" s="112"/>
      <c r="EI95" s="112"/>
      <c r="EJ95" s="112"/>
      <c r="EK95" s="112"/>
      <c r="EL95" s="112"/>
      <c r="EM95" s="112"/>
      <c r="EN95" s="112"/>
      <c r="EO95" s="112"/>
      <c r="EP95" s="113"/>
      <c r="EQ95" s="104"/>
      <c r="ER95" s="104"/>
      <c r="ES95" s="104"/>
      <c r="ET95" s="104"/>
      <c r="EU95" s="104"/>
      <c r="EV95" s="104"/>
      <c r="EW95" s="104"/>
      <c r="EX95" s="104"/>
      <c r="EY95" s="104"/>
      <c r="EZ95" s="111" t="s">
        <v>15</v>
      </c>
      <c r="FA95" s="111" t="s">
        <v>16</v>
      </c>
      <c r="FB95" s="111" t="s">
        <v>17</v>
      </c>
      <c r="FC95" s="111" t="s">
        <v>18</v>
      </c>
    </row>
    <row r="96" spans="1:159" s="50" customFormat="1" ht="25.5" customHeight="1" x14ac:dyDescent="0.25">
      <c r="A96" s="111"/>
      <c r="B96" s="111"/>
      <c r="C96" s="111"/>
      <c r="D96" s="103"/>
      <c r="E96" s="103"/>
      <c r="F96" s="103"/>
      <c r="G96" s="103"/>
      <c r="H96" s="111"/>
      <c r="I96" s="111"/>
      <c r="J96" s="111"/>
      <c r="K96" s="111"/>
      <c r="L96" s="111"/>
      <c r="M96" s="111"/>
      <c r="N96" s="111"/>
      <c r="O96" s="111"/>
      <c r="P96" s="119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5"/>
      <c r="BA96" s="105"/>
      <c r="BB96" s="105"/>
      <c r="BC96" s="105"/>
      <c r="BD96" s="105"/>
      <c r="BE96" s="105"/>
      <c r="BF96" s="105"/>
      <c r="BG96" s="105"/>
      <c r="BH96" s="105"/>
      <c r="BI96" s="105"/>
      <c r="BJ96" s="111"/>
      <c r="BK96" s="119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5"/>
      <c r="CV96" s="105"/>
      <c r="CW96" s="105"/>
      <c r="CX96" s="105"/>
      <c r="CY96" s="105"/>
      <c r="CZ96" s="105"/>
      <c r="DA96" s="105"/>
      <c r="DB96" s="105"/>
      <c r="DC96" s="105"/>
      <c r="DD96" s="105"/>
      <c r="DE96" s="111"/>
      <c r="DF96" s="108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5"/>
      <c r="EQ96" s="105"/>
      <c r="ER96" s="105"/>
      <c r="ES96" s="105"/>
      <c r="ET96" s="105"/>
      <c r="EU96" s="105"/>
      <c r="EV96" s="105"/>
      <c r="EW96" s="105"/>
      <c r="EX96" s="105"/>
      <c r="EY96" s="105"/>
      <c r="EZ96" s="111"/>
      <c r="FA96" s="111"/>
      <c r="FB96" s="111"/>
      <c r="FC96" s="111"/>
    </row>
    <row r="97" spans="1:159" s="50" customFormat="1" ht="25.5" customHeight="1" x14ac:dyDescent="0.25">
      <c r="A97" s="111"/>
      <c r="B97" s="111"/>
      <c r="C97" s="111"/>
      <c r="D97" s="111" t="s">
        <v>33</v>
      </c>
      <c r="E97" s="111" t="s">
        <v>34</v>
      </c>
      <c r="F97" s="111" t="s">
        <v>33</v>
      </c>
      <c r="G97" s="111" t="s">
        <v>35</v>
      </c>
      <c r="H97" s="111"/>
      <c r="I97" s="111"/>
      <c r="J97" s="111"/>
      <c r="K97" s="111"/>
      <c r="L97" s="111"/>
      <c r="M97" s="111"/>
      <c r="N97" s="111"/>
      <c r="O97" s="111"/>
      <c r="P97" s="120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7"/>
      <c r="BA97" s="106"/>
      <c r="BB97" s="106"/>
      <c r="BC97" s="106"/>
      <c r="BD97" s="106"/>
      <c r="BE97" s="106"/>
      <c r="BF97" s="106"/>
      <c r="BG97" s="106"/>
      <c r="BH97" s="106"/>
      <c r="BI97" s="106"/>
      <c r="BJ97" s="111"/>
      <c r="BK97" s="120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7"/>
      <c r="CV97" s="106"/>
      <c r="CW97" s="106"/>
      <c r="CX97" s="106"/>
      <c r="CY97" s="106"/>
      <c r="CZ97" s="106"/>
      <c r="DA97" s="106"/>
      <c r="DB97" s="106"/>
      <c r="DC97" s="106"/>
      <c r="DD97" s="106"/>
      <c r="DE97" s="111"/>
      <c r="DF97" s="109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7"/>
      <c r="EQ97" s="106"/>
      <c r="ER97" s="106"/>
      <c r="ES97" s="106"/>
      <c r="ET97" s="106"/>
      <c r="EU97" s="106"/>
      <c r="EV97" s="106"/>
      <c r="EW97" s="106"/>
      <c r="EX97" s="106"/>
      <c r="EY97" s="106"/>
      <c r="EZ97" s="111"/>
      <c r="FA97" s="111"/>
      <c r="FB97" s="111"/>
      <c r="FC97" s="111"/>
    </row>
    <row r="98" spans="1:159" s="50" customFormat="1" ht="25.5" customHeight="1" x14ac:dyDescent="0.25">
      <c r="A98" s="121"/>
      <c r="B98" s="121"/>
      <c r="C98" s="121"/>
      <c r="D98" s="121"/>
      <c r="E98" s="12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03" t="s">
        <v>1670</v>
      </c>
      <c r="Q98" s="103" t="s">
        <v>1671</v>
      </c>
      <c r="R98" s="103" t="s">
        <v>1672</v>
      </c>
      <c r="S98" s="103" t="s">
        <v>41</v>
      </c>
      <c r="T98" s="103" t="s">
        <v>42</v>
      </c>
      <c r="U98" s="103" t="s">
        <v>43</v>
      </c>
      <c r="V98" s="103" t="s">
        <v>44</v>
      </c>
      <c r="W98" s="103" t="s">
        <v>45</v>
      </c>
      <c r="X98" s="103" t="s">
        <v>46</v>
      </c>
      <c r="Y98" s="103" t="s">
        <v>47</v>
      </c>
      <c r="Z98" s="103" t="s">
        <v>48</v>
      </c>
      <c r="AA98" s="103" t="s">
        <v>49</v>
      </c>
      <c r="AB98" s="103" t="s">
        <v>50</v>
      </c>
      <c r="AC98" s="103" t="s">
        <v>51</v>
      </c>
      <c r="AD98" s="103" t="s">
        <v>1673</v>
      </c>
      <c r="AE98" s="103" t="s">
        <v>1674</v>
      </c>
      <c r="AF98" s="103" t="s">
        <v>1675</v>
      </c>
      <c r="AG98" s="103" t="s">
        <v>1676</v>
      </c>
      <c r="AH98" s="103" t="s">
        <v>1677</v>
      </c>
      <c r="AI98" s="103" t="s">
        <v>1678</v>
      </c>
      <c r="AJ98" s="103" t="s">
        <v>1679</v>
      </c>
      <c r="AK98" s="103" t="s">
        <v>1680</v>
      </c>
      <c r="AL98" s="103" t="s">
        <v>1681</v>
      </c>
      <c r="AM98" s="103" t="s">
        <v>1682</v>
      </c>
      <c r="AN98" s="103" t="s">
        <v>1683</v>
      </c>
      <c r="AO98" s="103" t="s">
        <v>1684</v>
      </c>
      <c r="AP98" s="103" t="s">
        <v>1685</v>
      </c>
      <c r="AQ98" s="103" t="s">
        <v>1686</v>
      </c>
      <c r="AR98" s="103" t="s">
        <v>1687</v>
      </c>
      <c r="AS98" s="103" t="s">
        <v>1688</v>
      </c>
      <c r="AT98" s="103" t="s">
        <v>1689</v>
      </c>
      <c r="AU98" s="103" t="s">
        <v>1690</v>
      </c>
      <c r="AV98" s="103" t="s">
        <v>1691</v>
      </c>
      <c r="AW98" s="103" t="s">
        <v>1692</v>
      </c>
      <c r="AX98" s="103" t="s">
        <v>1693</v>
      </c>
      <c r="AY98" s="103" t="s">
        <v>1694</v>
      </c>
      <c r="AZ98" s="85" t="s">
        <v>1695</v>
      </c>
      <c r="BA98" s="103" t="s">
        <v>3456</v>
      </c>
      <c r="BB98" s="103" t="s">
        <v>3457</v>
      </c>
      <c r="BC98" s="103" t="s">
        <v>3458</v>
      </c>
      <c r="BD98" s="103" t="s">
        <v>3459</v>
      </c>
      <c r="BE98" s="103" t="s">
        <v>3460</v>
      </c>
      <c r="BF98" s="103" t="s">
        <v>3461</v>
      </c>
      <c r="BG98" s="103" t="s">
        <v>3462</v>
      </c>
      <c r="BH98" s="103" t="s">
        <v>3463</v>
      </c>
      <c r="BI98" s="103" t="s">
        <v>3464</v>
      </c>
      <c r="BJ98" s="111"/>
      <c r="BK98" s="103" t="s">
        <v>1670</v>
      </c>
      <c r="BL98" s="103" t="s">
        <v>1671</v>
      </c>
      <c r="BM98" s="103" t="s">
        <v>1672</v>
      </c>
      <c r="BN98" s="103" t="s">
        <v>41</v>
      </c>
      <c r="BO98" s="103" t="s">
        <v>42</v>
      </c>
      <c r="BP98" s="103" t="s">
        <v>43</v>
      </c>
      <c r="BQ98" s="103" t="s">
        <v>44</v>
      </c>
      <c r="BR98" s="103" t="s">
        <v>45</v>
      </c>
      <c r="BS98" s="103" t="s">
        <v>46</v>
      </c>
      <c r="BT98" s="103" t="s">
        <v>47</v>
      </c>
      <c r="BU98" s="103" t="s">
        <v>48</v>
      </c>
      <c r="BV98" s="103" t="s">
        <v>49</v>
      </c>
      <c r="BW98" s="103" t="s">
        <v>50</v>
      </c>
      <c r="BX98" s="103" t="s">
        <v>51</v>
      </c>
      <c r="BY98" s="103" t="s">
        <v>1673</v>
      </c>
      <c r="BZ98" s="103" t="s">
        <v>1674</v>
      </c>
      <c r="CA98" s="103" t="s">
        <v>1675</v>
      </c>
      <c r="CB98" s="103" t="s">
        <v>1676</v>
      </c>
      <c r="CC98" s="103" t="s">
        <v>1677</v>
      </c>
      <c r="CD98" s="103" t="s">
        <v>1678</v>
      </c>
      <c r="CE98" s="103" t="s">
        <v>1679</v>
      </c>
      <c r="CF98" s="103" t="s">
        <v>1680</v>
      </c>
      <c r="CG98" s="103" t="s">
        <v>1681</v>
      </c>
      <c r="CH98" s="103" t="s">
        <v>1682</v>
      </c>
      <c r="CI98" s="103" t="s">
        <v>1683</v>
      </c>
      <c r="CJ98" s="103" t="s">
        <v>1684</v>
      </c>
      <c r="CK98" s="103" t="s">
        <v>1685</v>
      </c>
      <c r="CL98" s="103" t="s">
        <v>1686</v>
      </c>
      <c r="CM98" s="103" t="s">
        <v>1687</v>
      </c>
      <c r="CN98" s="103" t="s">
        <v>1688</v>
      </c>
      <c r="CO98" s="103" t="s">
        <v>1689</v>
      </c>
      <c r="CP98" s="103" t="s">
        <v>1690</v>
      </c>
      <c r="CQ98" s="103" t="s">
        <v>1691</v>
      </c>
      <c r="CR98" s="103" t="s">
        <v>1692</v>
      </c>
      <c r="CS98" s="103" t="s">
        <v>1693</v>
      </c>
      <c r="CT98" s="103" t="s">
        <v>1694</v>
      </c>
      <c r="CU98" s="103" t="s">
        <v>1695</v>
      </c>
      <c r="CV98" s="103" t="s">
        <v>3456</v>
      </c>
      <c r="CW98" s="103" t="s">
        <v>3457</v>
      </c>
      <c r="CX98" s="103" t="s">
        <v>3458</v>
      </c>
      <c r="CY98" s="103" t="s">
        <v>3459</v>
      </c>
      <c r="CZ98" s="103" t="s">
        <v>3460</v>
      </c>
      <c r="DA98" s="103" t="s">
        <v>3461</v>
      </c>
      <c r="DB98" s="103" t="s">
        <v>3462</v>
      </c>
      <c r="DC98" s="103" t="s">
        <v>3463</v>
      </c>
      <c r="DD98" s="103" t="s">
        <v>3464</v>
      </c>
      <c r="DE98" s="111"/>
      <c r="DF98" s="103" t="s">
        <v>1670</v>
      </c>
      <c r="DG98" s="103" t="s">
        <v>1671</v>
      </c>
      <c r="DH98" s="103" t="s">
        <v>1672</v>
      </c>
      <c r="DI98" s="103" t="s">
        <v>41</v>
      </c>
      <c r="DJ98" s="103" t="s">
        <v>42</v>
      </c>
      <c r="DK98" s="103" t="s">
        <v>43</v>
      </c>
      <c r="DL98" s="103" t="s">
        <v>44</v>
      </c>
      <c r="DM98" s="103" t="s">
        <v>45</v>
      </c>
      <c r="DN98" s="103" t="s">
        <v>46</v>
      </c>
      <c r="DO98" s="103" t="s">
        <v>47</v>
      </c>
      <c r="DP98" s="103" t="s">
        <v>48</v>
      </c>
      <c r="DQ98" s="103" t="s">
        <v>49</v>
      </c>
      <c r="DR98" s="103" t="s">
        <v>50</v>
      </c>
      <c r="DS98" s="103" t="s">
        <v>51</v>
      </c>
      <c r="DT98" s="103" t="s">
        <v>1673</v>
      </c>
      <c r="DU98" s="103" t="s">
        <v>1674</v>
      </c>
      <c r="DV98" s="103" t="s">
        <v>1675</v>
      </c>
      <c r="DW98" s="103" t="s">
        <v>1676</v>
      </c>
      <c r="DX98" s="103" t="s">
        <v>1677</v>
      </c>
      <c r="DY98" s="103" t="s">
        <v>1678</v>
      </c>
      <c r="DZ98" s="103" t="s">
        <v>1679</v>
      </c>
      <c r="EA98" s="103" t="s">
        <v>1680</v>
      </c>
      <c r="EB98" s="103" t="s">
        <v>1681</v>
      </c>
      <c r="EC98" s="103" t="s">
        <v>1682</v>
      </c>
      <c r="ED98" s="103" t="s">
        <v>1683</v>
      </c>
      <c r="EE98" s="103" t="s">
        <v>1684</v>
      </c>
      <c r="EF98" s="103" t="s">
        <v>1685</v>
      </c>
      <c r="EG98" s="103" t="s">
        <v>1686</v>
      </c>
      <c r="EH98" s="103" t="s">
        <v>1687</v>
      </c>
      <c r="EI98" s="103" t="s">
        <v>1688</v>
      </c>
      <c r="EJ98" s="103" t="s">
        <v>1689</v>
      </c>
      <c r="EK98" s="103" t="s">
        <v>1690</v>
      </c>
      <c r="EL98" s="103" t="s">
        <v>1691</v>
      </c>
      <c r="EM98" s="103" t="s">
        <v>1692</v>
      </c>
      <c r="EN98" s="103" t="s">
        <v>1693</v>
      </c>
      <c r="EO98" s="103" t="s">
        <v>1694</v>
      </c>
      <c r="EP98" s="103" t="s">
        <v>1695</v>
      </c>
      <c r="EQ98" s="103" t="s">
        <v>3456</v>
      </c>
      <c r="ER98" s="103" t="s">
        <v>3457</v>
      </c>
      <c r="ES98" s="103" t="s">
        <v>3458</v>
      </c>
      <c r="ET98" s="103" t="s">
        <v>3459</v>
      </c>
      <c r="EU98" s="103" t="s">
        <v>3460</v>
      </c>
      <c r="EV98" s="103" t="s">
        <v>3461</v>
      </c>
      <c r="EW98" s="103" t="s">
        <v>3462</v>
      </c>
      <c r="EX98" s="103" t="s">
        <v>3463</v>
      </c>
      <c r="EY98" s="103" t="s">
        <v>3464</v>
      </c>
      <c r="EZ98" s="111"/>
      <c r="FA98" s="111"/>
      <c r="FB98" s="111"/>
      <c r="FC98" s="111"/>
    </row>
    <row r="99" spans="1:159" s="58" customFormat="1" ht="25.5" customHeight="1" x14ac:dyDescent="0.25">
      <c r="A99" s="55">
        <v>1</v>
      </c>
      <c r="B99" s="55">
        <v>2</v>
      </c>
      <c r="C99" s="55">
        <v>3</v>
      </c>
      <c r="D99" s="55">
        <v>4</v>
      </c>
      <c r="E99" s="55">
        <v>5</v>
      </c>
      <c r="F99" s="55" t="s">
        <v>52</v>
      </c>
      <c r="G99" s="55">
        <v>6</v>
      </c>
      <c r="H99" s="55">
        <v>7</v>
      </c>
      <c r="I99" s="55">
        <v>8</v>
      </c>
      <c r="J99" s="55">
        <v>9</v>
      </c>
      <c r="K99" s="55">
        <v>10</v>
      </c>
      <c r="L99" s="55">
        <v>11</v>
      </c>
      <c r="M99" s="55">
        <v>12</v>
      </c>
      <c r="N99" s="55">
        <v>13</v>
      </c>
      <c r="O99" s="55">
        <v>14</v>
      </c>
      <c r="P99" s="55"/>
      <c r="Q99" s="55"/>
      <c r="R99" s="55"/>
      <c r="S99" s="55">
        <v>14</v>
      </c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86"/>
      <c r="BA99" s="55"/>
      <c r="BB99" s="55"/>
      <c r="BC99" s="55"/>
      <c r="BD99" s="55"/>
      <c r="BE99" s="55"/>
      <c r="BF99" s="55"/>
      <c r="BG99" s="55"/>
      <c r="BH99" s="55"/>
      <c r="BI99" s="55"/>
      <c r="BJ99" s="55">
        <v>15</v>
      </c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6"/>
      <c r="CW99" s="56"/>
      <c r="CX99" s="56"/>
      <c r="CY99" s="56"/>
      <c r="CZ99" s="56"/>
      <c r="DA99" s="56"/>
      <c r="DB99" s="56"/>
      <c r="DC99" s="56"/>
      <c r="DD99" s="56"/>
      <c r="DE99" s="56">
        <v>16</v>
      </c>
      <c r="DF99" s="55"/>
      <c r="DG99" s="55"/>
      <c r="DH99" s="55"/>
      <c r="DI99" s="55">
        <v>16</v>
      </c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>
        <v>17</v>
      </c>
      <c r="FA99" s="57">
        <v>18</v>
      </c>
      <c r="FB99" s="55">
        <v>19</v>
      </c>
      <c r="FC99" s="55">
        <v>20</v>
      </c>
    </row>
    <row r="100" spans="1:159" s="49" customFormat="1" ht="25.5" customHeight="1" x14ac:dyDescent="0.25">
      <c r="A100" s="59"/>
      <c r="B100" s="110" t="s">
        <v>53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8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>
        <f t="shared" ref="DF100:DF105" si="2">P101*BJ101</f>
        <v>0</v>
      </c>
      <c r="DG100" s="46">
        <f t="shared" ref="DG100:DG105" si="3">BJ101*Q101</f>
        <v>0</v>
      </c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59"/>
      <c r="FB100" s="59"/>
      <c r="FC100" s="59"/>
    </row>
    <row r="101" spans="1:159" s="49" customFormat="1" ht="25.5" customHeight="1" x14ac:dyDescent="0.25">
      <c r="A101" s="59" t="s">
        <v>54</v>
      </c>
      <c r="B101" s="59" t="s">
        <v>55</v>
      </c>
      <c r="C101" s="59" t="s">
        <v>56</v>
      </c>
      <c r="D101" s="59" t="s">
        <v>57</v>
      </c>
      <c r="E101" s="59" t="s">
        <v>58</v>
      </c>
      <c r="F101" s="59"/>
      <c r="G101" s="59" t="s">
        <v>1326</v>
      </c>
      <c r="H101" s="59" t="s">
        <v>1327</v>
      </c>
      <c r="I101" s="59">
        <v>20</v>
      </c>
      <c r="J101" s="59" t="s">
        <v>1328</v>
      </c>
      <c r="K101" s="59" t="s">
        <v>1329</v>
      </c>
      <c r="L101" s="59" t="s">
        <v>1330</v>
      </c>
      <c r="M101" s="59">
        <v>75</v>
      </c>
      <c r="N101" s="59" t="s">
        <v>1331</v>
      </c>
      <c r="O101" s="46">
        <f t="shared" ref="O101:O115" si="4">P101+Q101+R101+S101+T101+U101+V101+W101+X101+Y101+Z101+AA101+AB101+AC101+AD101+AE101+AF101+AG101+AH101+AI101+AJ101+AK101+AL101+AM101+AN101+AO101+AP101+AQ101+AR101+AS101+AT101+AU101+AV101+AW101+AX101+AY101+AZ101</f>
        <v>110</v>
      </c>
      <c r="P101" s="46"/>
      <c r="Q101" s="46"/>
      <c r="R101" s="46"/>
      <c r="S101" s="46"/>
      <c r="T101" s="46"/>
      <c r="U101" s="46">
        <v>2</v>
      </c>
      <c r="V101" s="46">
        <v>25</v>
      </c>
      <c r="W101" s="46">
        <v>27</v>
      </c>
      <c r="X101" s="46">
        <v>27</v>
      </c>
      <c r="Y101" s="46">
        <v>27</v>
      </c>
      <c r="Z101" s="46">
        <v>2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8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>
        <v>648476037</v>
      </c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>
        <v>0</v>
      </c>
      <c r="DF101" s="46">
        <f t="shared" si="2"/>
        <v>0</v>
      </c>
      <c r="DG101" s="46">
        <f t="shared" si="3"/>
        <v>0</v>
      </c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>
        <v>0</v>
      </c>
      <c r="FA101" s="59" t="s">
        <v>1696</v>
      </c>
      <c r="FB101" s="59">
        <v>2012</v>
      </c>
      <c r="FC101" s="59"/>
    </row>
    <row r="102" spans="1:159" s="49" customFormat="1" ht="25.5" customHeight="1" x14ac:dyDescent="0.25">
      <c r="A102" s="59" t="s">
        <v>59</v>
      </c>
      <c r="B102" s="59" t="s">
        <v>55</v>
      </c>
      <c r="C102" s="59" t="s">
        <v>56</v>
      </c>
      <c r="D102" s="59" t="s">
        <v>57</v>
      </c>
      <c r="E102" s="59" t="s">
        <v>58</v>
      </c>
      <c r="F102" s="59"/>
      <c r="G102" s="59" t="s">
        <v>1326</v>
      </c>
      <c r="H102" s="59" t="s">
        <v>1327</v>
      </c>
      <c r="I102" s="59">
        <v>20</v>
      </c>
      <c r="J102" s="59" t="s">
        <v>1332</v>
      </c>
      <c r="K102" s="59" t="s">
        <v>1329</v>
      </c>
      <c r="L102" s="59" t="s">
        <v>1330</v>
      </c>
      <c r="M102" s="59">
        <v>75</v>
      </c>
      <c r="N102" s="59" t="s">
        <v>1331</v>
      </c>
      <c r="O102" s="46">
        <f t="shared" si="4"/>
        <v>110</v>
      </c>
      <c r="P102" s="46"/>
      <c r="Q102" s="46"/>
      <c r="R102" s="46"/>
      <c r="S102" s="46"/>
      <c r="T102" s="46"/>
      <c r="U102" s="46">
        <v>2</v>
      </c>
      <c r="V102" s="46">
        <v>25</v>
      </c>
      <c r="W102" s="46">
        <v>27</v>
      </c>
      <c r="X102" s="46">
        <v>27</v>
      </c>
      <c r="Y102" s="46">
        <v>27</v>
      </c>
      <c r="Z102" s="46">
        <v>2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8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>
        <v>666992959</v>
      </c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>
        <v>0</v>
      </c>
      <c r="DF102" s="46">
        <f t="shared" si="2"/>
        <v>0</v>
      </c>
      <c r="DG102" s="46">
        <f t="shared" si="3"/>
        <v>0</v>
      </c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>
        <v>0</v>
      </c>
      <c r="FA102" s="59" t="s">
        <v>1696</v>
      </c>
      <c r="FB102" s="59" t="s">
        <v>1697</v>
      </c>
      <c r="FC102" s="59" t="s">
        <v>1698</v>
      </c>
    </row>
    <row r="103" spans="1:159" s="49" customFormat="1" ht="25.5" customHeight="1" x14ac:dyDescent="0.25">
      <c r="A103" s="59" t="s">
        <v>60</v>
      </c>
      <c r="B103" s="59" t="s">
        <v>55</v>
      </c>
      <c r="C103" s="59" t="s">
        <v>56</v>
      </c>
      <c r="D103" s="59" t="s">
        <v>57</v>
      </c>
      <c r="E103" s="59" t="s">
        <v>58</v>
      </c>
      <c r="F103" s="59"/>
      <c r="G103" s="59" t="s">
        <v>1326</v>
      </c>
      <c r="H103" s="59" t="s">
        <v>1327</v>
      </c>
      <c r="I103" s="59">
        <v>20</v>
      </c>
      <c r="J103" s="59" t="s">
        <v>1333</v>
      </c>
      <c r="K103" s="59" t="s">
        <v>1329</v>
      </c>
      <c r="L103" s="59" t="s">
        <v>1330</v>
      </c>
      <c r="M103" s="59">
        <v>75</v>
      </c>
      <c r="N103" s="59" t="s">
        <v>1331</v>
      </c>
      <c r="O103" s="46">
        <f t="shared" si="4"/>
        <v>110</v>
      </c>
      <c r="P103" s="46"/>
      <c r="Q103" s="46"/>
      <c r="R103" s="46"/>
      <c r="S103" s="46"/>
      <c r="T103" s="46"/>
      <c r="U103" s="46">
        <v>2</v>
      </c>
      <c r="V103" s="46">
        <v>25</v>
      </c>
      <c r="W103" s="46">
        <v>27</v>
      </c>
      <c r="X103" s="46">
        <v>27</v>
      </c>
      <c r="Y103" s="46">
        <v>27</v>
      </c>
      <c r="Z103" s="46">
        <v>2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8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>
        <v>666992959</v>
      </c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>
        <v>0</v>
      </c>
      <c r="DF103" s="46">
        <f t="shared" si="2"/>
        <v>0</v>
      </c>
      <c r="DG103" s="46">
        <f t="shared" si="3"/>
        <v>0</v>
      </c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>
        <v>0</v>
      </c>
      <c r="FA103" s="59" t="s">
        <v>1696</v>
      </c>
      <c r="FB103" s="59" t="s">
        <v>1697</v>
      </c>
      <c r="FC103" s="59">
        <v>9</v>
      </c>
    </row>
    <row r="104" spans="1:159" s="49" customFormat="1" ht="25.5" customHeight="1" x14ac:dyDescent="0.25">
      <c r="A104" s="59" t="s">
        <v>61</v>
      </c>
      <c r="B104" s="59" t="s">
        <v>55</v>
      </c>
      <c r="C104" s="59" t="s">
        <v>56</v>
      </c>
      <c r="D104" s="59" t="s">
        <v>57</v>
      </c>
      <c r="E104" s="59" t="s">
        <v>58</v>
      </c>
      <c r="F104" s="59"/>
      <c r="G104" s="59" t="s">
        <v>1326</v>
      </c>
      <c r="H104" s="59" t="s">
        <v>1327</v>
      </c>
      <c r="I104" s="59">
        <v>20</v>
      </c>
      <c r="J104" s="59" t="s">
        <v>1334</v>
      </c>
      <c r="K104" s="59" t="s">
        <v>1329</v>
      </c>
      <c r="L104" s="59" t="s">
        <v>1330</v>
      </c>
      <c r="M104" s="59">
        <v>75</v>
      </c>
      <c r="N104" s="59" t="s">
        <v>1335</v>
      </c>
      <c r="O104" s="46">
        <f t="shared" si="4"/>
        <v>110</v>
      </c>
      <c r="P104" s="46"/>
      <c r="Q104" s="46"/>
      <c r="R104" s="46"/>
      <c r="S104" s="46"/>
      <c r="T104" s="46"/>
      <c r="U104" s="46">
        <v>2</v>
      </c>
      <c r="V104" s="46">
        <v>0</v>
      </c>
      <c r="W104" s="46">
        <v>27</v>
      </c>
      <c r="X104" s="46">
        <v>27</v>
      </c>
      <c r="Y104" s="46">
        <v>27</v>
      </c>
      <c r="Z104" s="46">
        <v>27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8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>
        <v>666992959</v>
      </c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>
        <v>0</v>
      </c>
      <c r="DF104" s="46">
        <f t="shared" si="2"/>
        <v>0</v>
      </c>
      <c r="DG104" s="46">
        <f t="shared" si="3"/>
        <v>0</v>
      </c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>
        <v>0</v>
      </c>
      <c r="FA104" s="59" t="s">
        <v>1696</v>
      </c>
      <c r="FB104" s="59" t="s">
        <v>1699</v>
      </c>
      <c r="FC104" s="59" t="s">
        <v>1700</v>
      </c>
    </row>
    <row r="105" spans="1:159" s="49" customFormat="1" ht="25.5" customHeight="1" x14ac:dyDescent="0.25">
      <c r="A105" s="59" t="s">
        <v>62</v>
      </c>
      <c r="B105" s="59" t="s">
        <v>55</v>
      </c>
      <c r="C105" s="59" t="s">
        <v>56</v>
      </c>
      <c r="D105" s="59" t="s">
        <v>57</v>
      </c>
      <c r="E105" s="59" t="s">
        <v>58</v>
      </c>
      <c r="F105" s="59"/>
      <c r="G105" s="59" t="s">
        <v>1326</v>
      </c>
      <c r="H105" s="59" t="s">
        <v>1327</v>
      </c>
      <c r="I105" s="59">
        <v>20</v>
      </c>
      <c r="J105" s="59" t="s">
        <v>1336</v>
      </c>
      <c r="K105" s="59" t="s">
        <v>1329</v>
      </c>
      <c r="L105" s="59" t="s">
        <v>1330</v>
      </c>
      <c r="M105" s="59">
        <v>75</v>
      </c>
      <c r="N105" s="59" t="s">
        <v>1335</v>
      </c>
      <c r="O105" s="46">
        <f t="shared" si="4"/>
        <v>110</v>
      </c>
      <c r="P105" s="46"/>
      <c r="Q105" s="46"/>
      <c r="R105" s="46"/>
      <c r="S105" s="46"/>
      <c r="T105" s="46"/>
      <c r="U105" s="46">
        <v>2</v>
      </c>
      <c r="V105" s="46">
        <v>0</v>
      </c>
      <c r="W105" s="46">
        <v>0</v>
      </c>
      <c r="X105" s="46">
        <v>27</v>
      </c>
      <c r="Y105" s="46">
        <v>27</v>
      </c>
      <c r="Z105" s="46">
        <v>54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8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>
        <v>666992959</v>
      </c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>
        <v>0</v>
      </c>
      <c r="DF105" s="46">
        <f t="shared" si="2"/>
        <v>0</v>
      </c>
      <c r="DG105" s="46">
        <f t="shared" si="3"/>
        <v>0</v>
      </c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>
        <v>0</v>
      </c>
      <c r="FA105" s="59" t="s">
        <v>1696</v>
      </c>
      <c r="FB105" s="59" t="s">
        <v>1701</v>
      </c>
      <c r="FC105" s="59" t="s">
        <v>1702</v>
      </c>
    </row>
    <row r="106" spans="1:159" s="49" customFormat="1" ht="25.5" customHeight="1" x14ac:dyDescent="0.25">
      <c r="A106" s="59" t="s">
        <v>63</v>
      </c>
      <c r="B106" s="59" t="s">
        <v>55</v>
      </c>
      <c r="C106" s="59" t="s">
        <v>56</v>
      </c>
      <c r="D106" s="59" t="s">
        <v>57</v>
      </c>
      <c r="E106" s="59" t="s">
        <v>58</v>
      </c>
      <c r="F106" s="59"/>
      <c r="G106" s="59" t="s">
        <v>1326</v>
      </c>
      <c r="H106" s="59" t="s">
        <v>1327</v>
      </c>
      <c r="I106" s="59">
        <v>20</v>
      </c>
      <c r="J106" s="59" t="s">
        <v>1337</v>
      </c>
      <c r="K106" s="59" t="s">
        <v>1329</v>
      </c>
      <c r="L106" s="59" t="s">
        <v>1330</v>
      </c>
      <c r="M106" s="59">
        <v>75</v>
      </c>
      <c r="N106" s="59" t="s">
        <v>1335</v>
      </c>
      <c r="O106" s="46">
        <f t="shared" si="4"/>
        <v>110</v>
      </c>
      <c r="P106" s="46"/>
      <c r="Q106" s="46"/>
      <c r="R106" s="46"/>
      <c r="S106" s="46"/>
      <c r="T106" s="46"/>
      <c r="U106" s="46">
        <v>2</v>
      </c>
      <c r="V106" s="46">
        <v>0</v>
      </c>
      <c r="W106" s="46">
        <v>0</v>
      </c>
      <c r="X106" s="46">
        <v>6</v>
      </c>
      <c r="Y106" s="46">
        <v>48</v>
      </c>
      <c r="Z106" s="46">
        <v>54</v>
      </c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8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>
        <v>1658521923.9312727</v>
      </c>
      <c r="BK106" s="46"/>
      <c r="BL106" s="46"/>
      <c r="BM106" s="46"/>
      <c r="BN106" s="46"/>
      <c r="BO106" s="46"/>
      <c r="BP106" s="46">
        <f>BJ106</f>
        <v>1658521923.9312727</v>
      </c>
      <c r="BQ106" s="46">
        <f>BJ106</f>
        <v>1658521923.9312727</v>
      </c>
      <c r="BR106" s="46">
        <v>1658521923.9312727</v>
      </c>
      <c r="BS106" s="46">
        <v>1658521923.9312727</v>
      </c>
      <c r="BT106" s="46">
        <v>1658521923.9312727</v>
      </c>
      <c r="BU106" s="46">
        <v>1658521923.9312727</v>
      </c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>
        <v>0</v>
      </c>
      <c r="DF106" s="46">
        <f>P110*BJ110</f>
        <v>0</v>
      </c>
      <c r="DG106" s="46">
        <f>BJ110*Q110</f>
        <v>0</v>
      </c>
      <c r="DH106" s="46">
        <f>R106*BM106</f>
        <v>0</v>
      </c>
      <c r="DI106" s="46">
        <f t="shared" ref="DI106:DQ106" si="5">BN106*S106</f>
        <v>0</v>
      </c>
      <c r="DJ106" s="46">
        <f t="shared" si="5"/>
        <v>0</v>
      </c>
      <c r="DK106" s="46">
        <f t="shared" si="5"/>
        <v>3317043847.8625455</v>
      </c>
      <c r="DL106" s="46">
        <f t="shared" si="5"/>
        <v>0</v>
      </c>
      <c r="DM106" s="46">
        <f t="shared" si="5"/>
        <v>0</v>
      </c>
      <c r="DN106" s="46">
        <f t="shared" si="5"/>
        <v>9951131543.5876369</v>
      </c>
      <c r="DO106" s="46">
        <f t="shared" si="5"/>
        <v>79609052348.701096</v>
      </c>
      <c r="DP106" s="46">
        <f t="shared" si="5"/>
        <v>89560183892.288727</v>
      </c>
      <c r="DQ106" s="46">
        <f t="shared" si="5"/>
        <v>0</v>
      </c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>
        <v>0</v>
      </c>
      <c r="FA106" s="59" t="s">
        <v>1696</v>
      </c>
      <c r="FB106" s="59" t="s">
        <v>1701</v>
      </c>
      <c r="FC106" s="59" t="s">
        <v>1703</v>
      </c>
    </row>
    <row r="107" spans="1:159" s="49" customFormat="1" ht="25.5" customHeight="1" x14ac:dyDescent="0.25">
      <c r="A107" s="59" t="s">
        <v>3055</v>
      </c>
      <c r="B107" s="59" t="s">
        <v>55</v>
      </c>
      <c r="C107" s="59" t="s">
        <v>56</v>
      </c>
      <c r="D107" s="59" t="s">
        <v>57</v>
      </c>
      <c r="E107" s="59" t="s">
        <v>58</v>
      </c>
      <c r="F107" s="59"/>
      <c r="G107" s="59" t="s">
        <v>1326</v>
      </c>
      <c r="H107" s="59" t="s">
        <v>1327</v>
      </c>
      <c r="I107" s="59">
        <v>20</v>
      </c>
      <c r="J107" s="59" t="s">
        <v>3056</v>
      </c>
      <c r="K107" s="59" t="s">
        <v>1329</v>
      </c>
      <c r="L107" s="59" t="s">
        <v>1330</v>
      </c>
      <c r="M107" s="59">
        <v>75</v>
      </c>
      <c r="N107" s="59" t="s">
        <v>1335</v>
      </c>
      <c r="O107" s="46">
        <f t="shared" si="4"/>
        <v>110</v>
      </c>
      <c r="P107" s="46"/>
      <c r="Q107" s="46"/>
      <c r="R107" s="46"/>
      <c r="S107" s="46"/>
      <c r="T107" s="46"/>
      <c r="U107" s="46">
        <v>2</v>
      </c>
      <c r="V107" s="46">
        <v>0</v>
      </c>
      <c r="W107" s="46">
        <v>0</v>
      </c>
      <c r="X107" s="46">
        <v>18</v>
      </c>
      <c r="Y107" s="46">
        <v>36</v>
      </c>
      <c r="Z107" s="46">
        <v>54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8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>
        <v>1658521923.9312727</v>
      </c>
      <c r="BK107" s="46"/>
      <c r="BL107" s="46"/>
      <c r="BM107" s="46"/>
      <c r="BN107" s="46"/>
      <c r="BO107" s="46"/>
      <c r="BP107" s="46">
        <v>1658521923.9312727</v>
      </c>
      <c r="BQ107" s="46">
        <v>1658521923.9312727</v>
      </c>
      <c r="BR107" s="46">
        <v>1658521923.9312727</v>
      </c>
      <c r="BS107" s="46">
        <v>1658521923.9312727</v>
      </c>
      <c r="BT107" s="46">
        <v>1658521923.9312727</v>
      </c>
      <c r="BU107" s="46">
        <v>1658521923.9312727</v>
      </c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3317043847.8625455</v>
      </c>
      <c r="DL107" s="46">
        <v>0</v>
      </c>
      <c r="DM107" s="46">
        <v>0</v>
      </c>
      <c r="DN107" s="46">
        <f>BS107*X107</f>
        <v>29853394630.762909</v>
      </c>
      <c r="DO107" s="46">
        <f>BT107*Y107</f>
        <v>59706789261.525818</v>
      </c>
      <c r="DP107" s="46">
        <v>89560183892.288727</v>
      </c>
      <c r="DQ107" s="46">
        <v>0</v>
      </c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>
        <v>0</v>
      </c>
      <c r="FA107" s="59" t="s">
        <v>1696</v>
      </c>
      <c r="FB107" s="59" t="s">
        <v>1701</v>
      </c>
      <c r="FC107" s="59" t="s">
        <v>1703</v>
      </c>
    </row>
    <row r="108" spans="1:159" s="49" customFormat="1" ht="25.5" customHeight="1" x14ac:dyDescent="0.25">
      <c r="A108" s="59" t="s">
        <v>3071</v>
      </c>
      <c r="B108" s="59" t="s">
        <v>55</v>
      </c>
      <c r="C108" s="59" t="s">
        <v>56</v>
      </c>
      <c r="D108" s="59" t="s">
        <v>57</v>
      </c>
      <c r="E108" s="59" t="s">
        <v>58</v>
      </c>
      <c r="F108" s="59"/>
      <c r="G108" s="59" t="s">
        <v>1326</v>
      </c>
      <c r="H108" s="59" t="s">
        <v>1327</v>
      </c>
      <c r="I108" s="59">
        <v>20</v>
      </c>
      <c r="J108" s="59" t="s">
        <v>3056</v>
      </c>
      <c r="K108" s="59" t="s">
        <v>1329</v>
      </c>
      <c r="L108" s="59" t="s">
        <v>1330</v>
      </c>
      <c r="M108" s="59">
        <v>75</v>
      </c>
      <c r="N108" s="59" t="s">
        <v>1335</v>
      </c>
      <c r="O108" s="46">
        <f t="shared" si="4"/>
        <v>20</v>
      </c>
      <c r="P108" s="46"/>
      <c r="Q108" s="46"/>
      <c r="R108" s="46"/>
      <c r="S108" s="46"/>
      <c r="T108" s="46"/>
      <c r="U108" s="46">
        <v>2</v>
      </c>
      <c r="V108" s="46">
        <v>0</v>
      </c>
      <c r="W108" s="46">
        <v>0</v>
      </c>
      <c r="X108" s="46">
        <v>18</v>
      </c>
      <c r="Y108" s="46">
        <v>0</v>
      </c>
      <c r="Z108" s="46"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8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>
        <v>1575894510.1900001</v>
      </c>
      <c r="BK108" s="46"/>
      <c r="BL108" s="46"/>
      <c r="BM108" s="46"/>
      <c r="BN108" s="46"/>
      <c r="BO108" s="46"/>
      <c r="BP108" s="46"/>
      <c r="BQ108" s="46"/>
      <c r="BR108" s="46"/>
      <c r="BS108" s="46">
        <v>1575894510.1900001</v>
      </c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f>BJ108*U108</f>
        <v>3151789020.3800001</v>
      </c>
      <c r="DL108" s="46">
        <v>0</v>
      </c>
      <c r="DM108" s="46">
        <v>0</v>
      </c>
      <c r="DN108" s="46">
        <f>BJ108*X108</f>
        <v>28366101183.420002</v>
      </c>
      <c r="DO108" s="46">
        <v>0</v>
      </c>
      <c r="DP108" s="46">
        <v>0</v>
      </c>
      <c r="DQ108" s="46">
        <v>0</v>
      </c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>
        <f>DE108*1.12</f>
        <v>0</v>
      </c>
      <c r="FA108" s="59" t="s">
        <v>1696</v>
      </c>
      <c r="FB108" s="59" t="s">
        <v>1701</v>
      </c>
      <c r="FC108" s="59" t="s">
        <v>3072</v>
      </c>
    </row>
    <row r="109" spans="1:159" s="49" customFormat="1" ht="25.5" customHeight="1" x14ac:dyDescent="0.25">
      <c r="A109" s="59" t="s">
        <v>3572</v>
      </c>
      <c r="B109" s="59" t="s">
        <v>55</v>
      </c>
      <c r="C109" s="59" t="s">
        <v>56</v>
      </c>
      <c r="D109" s="59" t="s">
        <v>57</v>
      </c>
      <c r="E109" s="59" t="s">
        <v>58</v>
      </c>
      <c r="F109" s="59"/>
      <c r="G109" s="59" t="s">
        <v>1326</v>
      </c>
      <c r="H109" s="59" t="s">
        <v>1327</v>
      </c>
      <c r="I109" s="59">
        <v>20</v>
      </c>
      <c r="J109" s="59" t="s">
        <v>3573</v>
      </c>
      <c r="K109" s="59" t="s">
        <v>1329</v>
      </c>
      <c r="L109" s="59" t="s">
        <v>1330</v>
      </c>
      <c r="M109" s="59">
        <v>75</v>
      </c>
      <c r="N109" s="59" t="s">
        <v>1335</v>
      </c>
      <c r="O109" s="46">
        <f t="shared" si="4"/>
        <v>20</v>
      </c>
      <c r="P109" s="46"/>
      <c r="Q109" s="46"/>
      <c r="R109" s="46"/>
      <c r="S109" s="46"/>
      <c r="T109" s="46"/>
      <c r="U109" s="46">
        <v>2</v>
      </c>
      <c r="V109" s="46">
        <v>0</v>
      </c>
      <c r="W109" s="46">
        <v>0</v>
      </c>
      <c r="X109" s="46">
        <v>6</v>
      </c>
      <c r="Y109" s="46">
        <v>12</v>
      </c>
      <c r="Z109" s="46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8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>
        <f>DE109/O109</f>
        <v>1575894510.1869998</v>
      </c>
      <c r="BK109" s="46"/>
      <c r="BL109" s="46"/>
      <c r="BM109" s="46"/>
      <c r="BN109" s="46"/>
      <c r="BO109" s="46"/>
      <c r="BP109" s="46">
        <v>666992959</v>
      </c>
      <c r="BQ109" s="46"/>
      <c r="BR109" s="46"/>
      <c r="BS109" s="46">
        <v>1676883571.4300001</v>
      </c>
      <c r="BT109" s="46">
        <v>1676883571.4300001</v>
      </c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>
        <f>DK109+DN109+DL109+DM109+DO109</f>
        <v>31517890203.739998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f t="shared" ref="DK109:DQ109" si="6">U109*BP109</f>
        <v>1333985918</v>
      </c>
      <c r="DL109" s="46">
        <f t="shared" si="6"/>
        <v>0</v>
      </c>
      <c r="DM109" s="46">
        <f t="shared" si="6"/>
        <v>0</v>
      </c>
      <c r="DN109" s="46">
        <f t="shared" si="6"/>
        <v>10061301428.58</v>
      </c>
      <c r="DO109" s="46">
        <f t="shared" si="6"/>
        <v>20122602857.16</v>
      </c>
      <c r="DP109" s="46">
        <f t="shared" si="6"/>
        <v>0</v>
      </c>
      <c r="DQ109" s="46">
        <f t="shared" si="6"/>
        <v>0</v>
      </c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>
        <f>DE109*1.12</f>
        <v>35300037028.188805</v>
      </c>
      <c r="FA109" s="59" t="s">
        <v>1696</v>
      </c>
      <c r="FB109" s="59" t="s">
        <v>3574</v>
      </c>
      <c r="FC109" s="59" t="s">
        <v>3575</v>
      </c>
    </row>
    <row r="110" spans="1:159" s="49" customFormat="1" ht="25.5" customHeight="1" x14ac:dyDescent="0.25">
      <c r="A110" s="59" t="s">
        <v>64</v>
      </c>
      <c r="B110" s="59" t="s">
        <v>55</v>
      </c>
      <c r="C110" s="59" t="s">
        <v>65</v>
      </c>
      <c r="D110" s="59" t="s">
        <v>66</v>
      </c>
      <c r="E110" s="59" t="s">
        <v>67</v>
      </c>
      <c r="F110" s="59"/>
      <c r="G110" s="59" t="s">
        <v>1338</v>
      </c>
      <c r="H110" s="59" t="s">
        <v>1339</v>
      </c>
      <c r="I110" s="59">
        <v>57.3</v>
      </c>
      <c r="J110" s="59" t="s">
        <v>1340</v>
      </c>
      <c r="K110" s="59" t="s">
        <v>1341</v>
      </c>
      <c r="L110" s="59" t="s">
        <v>1330</v>
      </c>
      <c r="M110" s="59">
        <v>50</v>
      </c>
      <c r="N110" s="59" t="s">
        <v>1342</v>
      </c>
      <c r="O110" s="46">
        <f t="shared" si="4"/>
        <v>26458</v>
      </c>
      <c r="P110" s="46"/>
      <c r="Q110" s="46"/>
      <c r="R110" s="46"/>
      <c r="S110" s="46"/>
      <c r="T110" s="46"/>
      <c r="U110" s="46">
        <v>6464</v>
      </c>
      <c r="V110" s="46">
        <v>6612</v>
      </c>
      <c r="W110" s="46">
        <v>6691</v>
      </c>
      <c r="X110" s="46">
        <v>6691</v>
      </c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8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>
        <v>797501.2</v>
      </c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>
        <v>0</v>
      </c>
      <c r="DF110" s="46">
        <f>P111*BJ111</f>
        <v>0</v>
      </c>
      <c r="DG110" s="46">
        <f>BJ111*Q111</f>
        <v>0</v>
      </c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>
        <v>0</v>
      </c>
      <c r="FA110" s="59" t="s">
        <v>1704</v>
      </c>
      <c r="FB110" s="59">
        <v>2013</v>
      </c>
      <c r="FC110" s="59"/>
    </row>
    <row r="111" spans="1:159" s="49" customFormat="1" ht="25.5" customHeight="1" x14ac:dyDescent="0.25">
      <c r="A111" s="59" t="s">
        <v>68</v>
      </c>
      <c r="B111" s="59" t="s">
        <v>55</v>
      </c>
      <c r="C111" s="59" t="s">
        <v>65</v>
      </c>
      <c r="D111" s="59" t="s">
        <v>66</v>
      </c>
      <c r="E111" s="59" t="s">
        <v>67</v>
      </c>
      <c r="F111" s="59"/>
      <c r="G111" s="59" t="s">
        <v>1338</v>
      </c>
      <c r="H111" s="59" t="s">
        <v>1327</v>
      </c>
      <c r="I111" s="59">
        <v>57.3</v>
      </c>
      <c r="J111" s="59" t="s">
        <v>1343</v>
      </c>
      <c r="K111" s="59" t="s">
        <v>1341</v>
      </c>
      <c r="L111" s="59" t="s">
        <v>1344</v>
      </c>
      <c r="M111" s="59">
        <v>50</v>
      </c>
      <c r="N111" s="59" t="s">
        <v>1342</v>
      </c>
      <c r="O111" s="46">
        <f t="shared" si="4"/>
        <v>26458</v>
      </c>
      <c r="P111" s="46"/>
      <c r="Q111" s="46"/>
      <c r="R111" s="46"/>
      <c r="S111" s="46"/>
      <c r="T111" s="46"/>
      <c r="U111" s="46">
        <v>6464</v>
      </c>
      <c r="V111" s="46">
        <v>6612</v>
      </c>
      <c r="W111" s="46">
        <v>6691</v>
      </c>
      <c r="X111" s="46">
        <v>6691</v>
      </c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87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>
        <v>797501.19822150725</v>
      </c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>
        <v>0</v>
      </c>
      <c r="DF111" s="46">
        <f>P112*BJ112</f>
        <v>0</v>
      </c>
      <c r="DG111" s="46">
        <f>BJ112*Q112</f>
        <v>0</v>
      </c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>
        <v>0</v>
      </c>
      <c r="FA111" s="59" t="s">
        <v>1704</v>
      </c>
      <c r="FB111" s="59">
        <v>2013</v>
      </c>
      <c r="FC111" s="59">
        <v>7.9</v>
      </c>
    </row>
    <row r="112" spans="1:159" s="49" customFormat="1" ht="25.5" customHeight="1" x14ac:dyDescent="0.25">
      <c r="A112" s="59" t="s">
        <v>69</v>
      </c>
      <c r="B112" s="59" t="s">
        <v>55</v>
      </c>
      <c r="C112" s="59" t="s">
        <v>65</v>
      </c>
      <c r="D112" s="59" t="s">
        <v>66</v>
      </c>
      <c r="E112" s="59" t="s">
        <v>67</v>
      </c>
      <c r="F112" s="59"/>
      <c r="G112" s="59" t="s">
        <v>1338</v>
      </c>
      <c r="H112" s="59" t="s">
        <v>1327</v>
      </c>
      <c r="I112" s="59">
        <v>57.3</v>
      </c>
      <c r="J112" s="59" t="s">
        <v>1345</v>
      </c>
      <c r="K112" s="59" t="s">
        <v>1341</v>
      </c>
      <c r="L112" s="59" t="s">
        <v>1346</v>
      </c>
      <c r="M112" s="59">
        <v>50</v>
      </c>
      <c r="N112" s="59" t="s">
        <v>1342</v>
      </c>
      <c r="O112" s="46">
        <f t="shared" si="4"/>
        <v>26458</v>
      </c>
      <c r="P112" s="46"/>
      <c r="Q112" s="46"/>
      <c r="R112" s="46"/>
      <c r="S112" s="46"/>
      <c r="T112" s="46"/>
      <c r="U112" s="46">
        <v>6464</v>
      </c>
      <c r="V112" s="46">
        <v>6612</v>
      </c>
      <c r="W112" s="46">
        <v>6691</v>
      </c>
      <c r="X112" s="46">
        <v>6691</v>
      </c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87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>
        <v>569643</v>
      </c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>
        <v>0</v>
      </c>
      <c r="DF112" s="46">
        <f>P113*BJ113</f>
        <v>0</v>
      </c>
      <c r="DG112" s="46">
        <f>BJ113*Q113</f>
        <v>0</v>
      </c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>
        <v>0</v>
      </c>
      <c r="FA112" s="59" t="s">
        <v>1704</v>
      </c>
      <c r="FB112" s="59">
        <v>2013</v>
      </c>
      <c r="FC112" s="59" t="s">
        <v>1705</v>
      </c>
    </row>
    <row r="113" spans="1:159" s="49" customFormat="1" ht="25.5" customHeight="1" x14ac:dyDescent="0.25">
      <c r="A113" s="59" t="s">
        <v>70</v>
      </c>
      <c r="B113" s="59" t="s">
        <v>55</v>
      </c>
      <c r="C113" s="59" t="s">
        <v>65</v>
      </c>
      <c r="D113" s="59" t="s">
        <v>66</v>
      </c>
      <c r="E113" s="59" t="s">
        <v>67</v>
      </c>
      <c r="F113" s="59"/>
      <c r="G113" s="59" t="s">
        <v>1338</v>
      </c>
      <c r="H113" s="59" t="s">
        <v>1327</v>
      </c>
      <c r="I113" s="59">
        <v>57.3</v>
      </c>
      <c r="J113" s="59" t="s">
        <v>1347</v>
      </c>
      <c r="K113" s="59" t="s">
        <v>1341</v>
      </c>
      <c r="L113" s="59" t="s">
        <v>1346</v>
      </c>
      <c r="M113" s="59">
        <v>50</v>
      </c>
      <c r="N113" s="59" t="s">
        <v>1342</v>
      </c>
      <c r="O113" s="46">
        <f t="shared" si="4"/>
        <v>24471.918000000001</v>
      </c>
      <c r="P113" s="46"/>
      <c r="Q113" s="46"/>
      <c r="R113" s="46"/>
      <c r="S113" s="46"/>
      <c r="T113" s="46"/>
      <c r="U113" s="46">
        <v>4139.558</v>
      </c>
      <c r="V113" s="46">
        <v>5653.5420000000004</v>
      </c>
      <c r="W113" s="46">
        <v>7213.8180000000002</v>
      </c>
      <c r="X113" s="46">
        <v>7465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87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>
        <v>615873.69655117102</v>
      </c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>
        <v>0</v>
      </c>
      <c r="DF113" s="46">
        <f>P114*BJ114</f>
        <v>0</v>
      </c>
      <c r="DG113" s="46">
        <f>BJ114*Q114</f>
        <v>0</v>
      </c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>
        <v>0</v>
      </c>
      <c r="FA113" s="59" t="s">
        <v>1704</v>
      </c>
      <c r="FB113" s="59" t="s">
        <v>1706</v>
      </c>
      <c r="FC113" s="59" t="s">
        <v>1707</v>
      </c>
    </row>
    <row r="114" spans="1:159" s="49" customFormat="1" ht="25.5" customHeight="1" x14ac:dyDescent="0.25">
      <c r="A114" s="59" t="s">
        <v>71</v>
      </c>
      <c r="B114" s="59" t="s">
        <v>55</v>
      </c>
      <c r="C114" s="59" t="s">
        <v>65</v>
      </c>
      <c r="D114" s="59" t="s">
        <v>66</v>
      </c>
      <c r="E114" s="59" t="s">
        <v>67</v>
      </c>
      <c r="F114" s="59"/>
      <c r="G114" s="59" t="s">
        <v>1338</v>
      </c>
      <c r="H114" s="59" t="s">
        <v>1327</v>
      </c>
      <c r="I114" s="59">
        <v>57.3</v>
      </c>
      <c r="J114" s="59" t="s">
        <v>1332</v>
      </c>
      <c r="K114" s="59" t="s">
        <v>1341</v>
      </c>
      <c r="L114" s="59" t="s">
        <v>1346</v>
      </c>
      <c r="M114" s="59">
        <v>50</v>
      </c>
      <c r="N114" s="59" t="s">
        <v>1342</v>
      </c>
      <c r="O114" s="46">
        <f t="shared" si="4"/>
        <v>32158.299999999996</v>
      </c>
      <c r="P114" s="46"/>
      <c r="Q114" s="46"/>
      <c r="R114" s="46"/>
      <c r="S114" s="46"/>
      <c r="T114" s="46"/>
      <c r="U114" s="46">
        <v>4139.558</v>
      </c>
      <c r="V114" s="46">
        <v>5653.5420000000004</v>
      </c>
      <c r="W114" s="46">
        <v>5677</v>
      </c>
      <c r="X114" s="46">
        <v>5677</v>
      </c>
      <c r="Y114" s="46">
        <v>5619.8</v>
      </c>
      <c r="Z114" s="46">
        <v>5391.4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8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>
        <v>618439.17322402005</v>
      </c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>
        <v>0</v>
      </c>
      <c r="DF114" s="46">
        <f>P115*BJ115</f>
        <v>0</v>
      </c>
      <c r="DG114" s="46">
        <f>BJ115*Q115</f>
        <v>0</v>
      </c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>
        <v>0</v>
      </c>
      <c r="FA114" s="59" t="s">
        <v>1704</v>
      </c>
      <c r="FB114" s="59" t="s">
        <v>1706</v>
      </c>
      <c r="FC114" s="59" t="s">
        <v>1708</v>
      </c>
    </row>
    <row r="115" spans="1:159" s="49" customFormat="1" ht="25.5" customHeight="1" x14ac:dyDescent="0.25">
      <c r="A115" s="59" t="s">
        <v>72</v>
      </c>
      <c r="B115" s="59" t="s">
        <v>55</v>
      </c>
      <c r="C115" s="59" t="s">
        <v>65</v>
      </c>
      <c r="D115" s="59" t="s">
        <v>66</v>
      </c>
      <c r="E115" s="59" t="s">
        <v>67</v>
      </c>
      <c r="F115" s="59"/>
      <c r="G115" s="59" t="s">
        <v>1338</v>
      </c>
      <c r="H115" s="59" t="s">
        <v>1327</v>
      </c>
      <c r="I115" s="59">
        <v>57.3</v>
      </c>
      <c r="J115" s="59" t="s">
        <v>1328</v>
      </c>
      <c r="K115" s="59" t="s">
        <v>1341</v>
      </c>
      <c r="L115" s="59" t="s">
        <v>1346</v>
      </c>
      <c r="M115" s="59">
        <v>50</v>
      </c>
      <c r="N115" s="59" t="s">
        <v>1342</v>
      </c>
      <c r="O115" s="46">
        <f t="shared" si="4"/>
        <v>32158.299999999996</v>
      </c>
      <c r="P115" s="46"/>
      <c r="Q115" s="46"/>
      <c r="R115" s="46"/>
      <c r="S115" s="46"/>
      <c r="T115" s="46"/>
      <c r="U115" s="46">
        <v>4139.558</v>
      </c>
      <c r="V115" s="46">
        <v>5653.5420000000004</v>
      </c>
      <c r="W115" s="46">
        <v>5677</v>
      </c>
      <c r="X115" s="46">
        <v>5677</v>
      </c>
      <c r="Y115" s="46">
        <v>5619.8</v>
      </c>
      <c r="Z115" s="46">
        <v>5391.4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8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>
        <v>618439.17322402005</v>
      </c>
      <c r="BK115" s="46"/>
      <c r="BL115" s="46"/>
      <c r="BM115" s="46"/>
      <c r="BN115" s="46"/>
      <c r="BO115" s="46"/>
      <c r="BP115" s="46">
        <v>618439.17322402005</v>
      </c>
      <c r="BQ115" s="46">
        <v>618439.17322402005</v>
      </c>
      <c r="BR115" s="46">
        <v>618439.17322402005</v>
      </c>
      <c r="BS115" s="46">
        <v>618439.17322402005</v>
      </c>
      <c r="BT115" s="46">
        <v>618439.17322402005</v>
      </c>
      <c r="BU115" s="46">
        <v>618439.17322402005</v>
      </c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>
        <v>0</v>
      </c>
      <c r="DF115" s="46">
        <f>P117*BJ117</f>
        <v>0</v>
      </c>
      <c r="DG115" s="46">
        <f>BJ117*Q117</f>
        <v>0</v>
      </c>
      <c r="DH115" s="46">
        <f>R115*BM115</f>
        <v>0</v>
      </c>
      <c r="DI115" s="46">
        <f t="shared" ref="DI115:DQ115" si="7">BN115*S115</f>
        <v>0</v>
      </c>
      <c r="DJ115" s="46">
        <f t="shared" si="7"/>
        <v>0</v>
      </c>
      <c r="DK115" s="46">
        <f t="shared" si="7"/>
        <v>2560064827.0328779</v>
      </c>
      <c r="DL115" s="46">
        <f t="shared" si="7"/>
        <v>3496371840.2672729</v>
      </c>
      <c r="DM115" s="46">
        <f t="shared" si="7"/>
        <v>3510879186.3927617</v>
      </c>
      <c r="DN115" s="46">
        <f t="shared" si="7"/>
        <v>3510879186.3927617</v>
      </c>
      <c r="DO115" s="46">
        <f t="shared" si="7"/>
        <v>3475504465.6843481</v>
      </c>
      <c r="DP115" s="46">
        <f t="shared" si="7"/>
        <v>3334252958.5199814</v>
      </c>
      <c r="DQ115" s="46">
        <f t="shared" si="7"/>
        <v>0</v>
      </c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>
        <v>0</v>
      </c>
      <c r="FA115" s="59" t="s">
        <v>1704</v>
      </c>
      <c r="FB115" s="59" t="s">
        <v>1706</v>
      </c>
      <c r="FC115" s="59">
        <v>9</v>
      </c>
    </row>
    <row r="116" spans="1:159" s="59" customFormat="1" ht="25.5" customHeight="1" x14ac:dyDescent="0.25">
      <c r="A116" s="59" t="s">
        <v>3386</v>
      </c>
      <c r="B116" s="59" t="s">
        <v>55</v>
      </c>
      <c r="C116" s="59" t="s">
        <v>65</v>
      </c>
      <c r="D116" s="59" t="s">
        <v>66</v>
      </c>
      <c r="E116" s="59" t="s">
        <v>67</v>
      </c>
      <c r="F116" s="59" t="s">
        <v>178</v>
      </c>
      <c r="G116" s="59" t="s">
        <v>1338</v>
      </c>
      <c r="H116" s="59" t="s">
        <v>1327</v>
      </c>
      <c r="I116" s="59">
        <v>57.3</v>
      </c>
      <c r="J116" s="59" t="s">
        <v>3387</v>
      </c>
      <c r="K116" s="59" t="s">
        <v>1341</v>
      </c>
      <c r="L116" s="59" t="s">
        <v>1346</v>
      </c>
      <c r="M116" s="59">
        <v>50</v>
      </c>
      <c r="N116" s="59" t="s">
        <v>1342</v>
      </c>
      <c r="O116" s="46">
        <f>U116+V116+W116+X116+Y116+Z116+AA116+AB116</f>
        <v>45751.650999999998</v>
      </c>
      <c r="P116" s="46"/>
      <c r="Q116" s="46"/>
      <c r="R116" s="46"/>
      <c r="S116" s="46"/>
      <c r="T116" s="46"/>
      <c r="U116" s="71">
        <v>4139.558</v>
      </c>
      <c r="V116" s="71">
        <v>5653.5420000000004</v>
      </c>
      <c r="W116" s="71">
        <v>5677</v>
      </c>
      <c r="X116" s="71">
        <v>5743.143</v>
      </c>
      <c r="Y116" s="71">
        <v>6019.9369999999999</v>
      </c>
      <c r="Z116" s="71">
        <v>6057.6890000000003</v>
      </c>
      <c r="AA116" s="71">
        <v>6057.6890000000003</v>
      </c>
      <c r="AB116" s="71">
        <v>6403.0929999999998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8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>
        <f>DE116/O116</f>
        <v>620865.97260173189</v>
      </c>
      <c r="BK116" s="46"/>
      <c r="BL116" s="46"/>
      <c r="BM116" s="46"/>
      <c r="BN116" s="46"/>
      <c r="BO116" s="46"/>
      <c r="BP116" s="46">
        <v>569642.85714285704</v>
      </c>
      <c r="BQ116" s="46">
        <v>621855.95268038497</v>
      </c>
      <c r="BR116" s="46">
        <v>626607.14285714284</v>
      </c>
      <c r="BS116" s="46">
        <v>626607.14285714284</v>
      </c>
      <c r="BT116" s="46">
        <v>626607.14285714284</v>
      </c>
      <c r="BU116" s="46">
        <v>626607.14285714284</v>
      </c>
      <c r="BV116" s="46">
        <v>626607.14285714284</v>
      </c>
      <c r="BW116" s="46">
        <v>626607.14285714284</v>
      </c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>
        <f>DK116+DL116+DM116+DN116+DO116+DP116+DQ116+DR116</f>
        <v>28405643296.249996</v>
      </c>
      <c r="DF116" s="46"/>
      <c r="DG116" s="46"/>
      <c r="DH116" s="46"/>
      <c r="DI116" s="46"/>
      <c r="DJ116" s="46"/>
      <c r="DK116" s="46">
        <v>2358069646.4285712</v>
      </c>
      <c r="DL116" s="46">
        <v>3515688746.4285693</v>
      </c>
      <c r="DM116" s="46">
        <v>3557248750</v>
      </c>
      <c r="DN116" s="46">
        <v>3598694426.25</v>
      </c>
      <c r="DO116" s="46">
        <v>3772135523.75</v>
      </c>
      <c r="DP116" s="46">
        <v>3795791196.6071429</v>
      </c>
      <c r="DQ116" s="46">
        <v>3795791196.6071429</v>
      </c>
      <c r="DR116" s="46">
        <v>4012223810.1785712</v>
      </c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>
        <f>DE116*1.12</f>
        <v>31814320491.799999</v>
      </c>
      <c r="FA116" s="59" t="s">
        <v>1704</v>
      </c>
      <c r="FB116" s="59" t="s">
        <v>3388</v>
      </c>
      <c r="FC116" s="59" t="s">
        <v>3114</v>
      </c>
    </row>
    <row r="117" spans="1:159" s="49" customFormat="1" ht="25.5" customHeight="1" x14ac:dyDescent="0.25">
      <c r="A117" s="59" t="s">
        <v>73</v>
      </c>
      <c r="B117" s="59" t="s">
        <v>55</v>
      </c>
      <c r="C117" s="59" t="s">
        <v>56</v>
      </c>
      <c r="D117" s="59" t="s">
        <v>57</v>
      </c>
      <c r="E117" s="59" t="s">
        <v>58</v>
      </c>
      <c r="F117" s="59"/>
      <c r="G117" s="59" t="s">
        <v>1348</v>
      </c>
      <c r="H117" s="59" t="s">
        <v>1327</v>
      </c>
      <c r="I117" s="59">
        <v>20</v>
      </c>
      <c r="J117" s="59" t="s">
        <v>1349</v>
      </c>
      <c r="K117" s="59" t="s">
        <v>1329</v>
      </c>
      <c r="L117" s="59" t="s">
        <v>1330</v>
      </c>
      <c r="M117" s="59">
        <v>75</v>
      </c>
      <c r="N117" s="59" t="s">
        <v>1335</v>
      </c>
      <c r="O117" s="46">
        <f t="shared" ref="O117:O148" si="8">P117+Q117+R117+S117+T117+U117+V117+W117+X117+Y117+Z117+AA117+AB117+AC117+AD117+AE117+AF117+AG117+AH117+AI117+AJ117+AK117+AL117+AM117+AN117+AO117+AP117+AQ117+AR117+AS117+AT117+AU117+AV117+AW117+AX117+AY117+AZ117</f>
        <v>34</v>
      </c>
      <c r="P117" s="46"/>
      <c r="Q117" s="46"/>
      <c r="R117" s="46"/>
      <c r="S117" s="46"/>
      <c r="T117" s="46"/>
      <c r="U117" s="46">
        <v>17</v>
      </c>
      <c r="V117" s="46">
        <v>17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8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>
        <v>674676435.88</v>
      </c>
      <c r="BK117" s="46"/>
      <c r="BL117" s="46"/>
      <c r="BM117" s="46"/>
      <c r="BN117" s="46"/>
      <c r="BO117" s="46"/>
      <c r="BP117" s="46">
        <v>674676435.88</v>
      </c>
      <c r="BQ117" s="46">
        <v>674676435.88</v>
      </c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>
        <v>22938998820</v>
      </c>
      <c r="DF117" s="46">
        <f t="shared" ref="DF117:DF163" si="9">P118*BJ118</f>
        <v>0</v>
      </c>
      <c r="DG117" s="46">
        <f t="shared" ref="DG117:DG163" si="10">BJ118*Q118</f>
        <v>0</v>
      </c>
      <c r="DH117" s="46">
        <f>R117*BM117</f>
        <v>0</v>
      </c>
      <c r="DI117" s="46">
        <f t="shared" ref="DI117:DQ117" si="11">BN117*S117</f>
        <v>0</v>
      </c>
      <c r="DJ117" s="46">
        <f t="shared" si="11"/>
        <v>0</v>
      </c>
      <c r="DK117" s="46">
        <f t="shared" si="11"/>
        <v>11469499409.959999</v>
      </c>
      <c r="DL117" s="46">
        <f t="shared" si="11"/>
        <v>11469499409.959999</v>
      </c>
      <c r="DM117" s="46">
        <f t="shared" si="11"/>
        <v>0</v>
      </c>
      <c r="DN117" s="46">
        <f t="shared" si="11"/>
        <v>0</v>
      </c>
      <c r="DO117" s="46">
        <f t="shared" si="11"/>
        <v>0</v>
      </c>
      <c r="DP117" s="46">
        <f t="shared" si="11"/>
        <v>0</v>
      </c>
      <c r="DQ117" s="46">
        <f t="shared" si="11"/>
        <v>0</v>
      </c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>
        <v>25691678678.400002</v>
      </c>
      <c r="FA117" s="59" t="s">
        <v>1696</v>
      </c>
      <c r="FB117" s="59">
        <v>2013</v>
      </c>
      <c r="FC117" s="59"/>
    </row>
    <row r="118" spans="1:159" s="49" customFormat="1" ht="25.5" customHeight="1" x14ac:dyDescent="0.25">
      <c r="A118" s="59" t="s">
        <v>74</v>
      </c>
      <c r="B118" s="59" t="s">
        <v>55</v>
      </c>
      <c r="C118" s="59" t="s">
        <v>75</v>
      </c>
      <c r="D118" s="59" t="s">
        <v>76</v>
      </c>
      <c r="E118" s="59" t="s">
        <v>77</v>
      </c>
      <c r="F118" s="59"/>
      <c r="G118" s="59" t="s">
        <v>1350</v>
      </c>
      <c r="H118" s="59" t="s">
        <v>1327</v>
      </c>
      <c r="I118" s="59">
        <v>0</v>
      </c>
      <c r="J118" s="59" t="s">
        <v>1351</v>
      </c>
      <c r="K118" s="59" t="s">
        <v>1352</v>
      </c>
      <c r="L118" s="59" t="s">
        <v>1330</v>
      </c>
      <c r="M118" s="59">
        <v>30</v>
      </c>
      <c r="N118" s="59" t="s">
        <v>1335</v>
      </c>
      <c r="O118" s="46">
        <f t="shared" si="8"/>
        <v>10285</v>
      </c>
      <c r="P118" s="46"/>
      <c r="Q118" s="46"/>
      <c r="R118" s="46"/>
      <c r="S118" s="46">
        <v>1285</v>
      </c>
      <c r="T118" s="46">
        <v>3000</v>
      </c>
      <c r="U118" s="46">
        <v>3000</v>
      </c>
      <c r="V118" s="46">
        <v>3000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8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>
        <v>4196.43</v>
      </c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>
        <v>0</v>
      </c>
      <c r="DF118" s="46">
        <f t="shared" si="9"/>
        <v>0</v>
      </c>
      <c r="DG118" s="46">
        <f t="shared" si="10"/>
        <v>0</v>
      </c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>
        <v>0</v>
      </c>
      <c r="FA118" s="59" t="s">
        <v>1704</v>
      </c>
      <c r="FB118" s="59">
        <v>2012</v>
      </c>
      <c r="FC118" s="59"/>
    </row>
    <row r="119" spans="1:159" s="49" customFormat="1" ht="25.5" customHeight="1" x14ac:dyDescent="0.25">
      <c r="A119" s="59" t="s">
        <v>78</v>
      </c>
      <c r="B119" s="59" t="s">
        <v>55</v>
      </c>
      <c r="C119" s="59" t="s">
        <v>75</v>
      </c>
      <c r="D119" s="59" t="s">
        <v>76</v>
      </c>
      <c r="E119" s="59" t="s">
        <v>77</v>
      </c>
      <c r="F119" s="59"/>
      <c r="G119" s="59" t="s">
        <v>1350</v>
      </c>
      <c r="H119" s="59" t="s">
        <v>1327</v>
      </c>
      <c r="I119" s="59">
        <v>53</v>
      </c>
      <c r="J119" s="59" t="s">
        <v>1351</v>
      </c>
      <c r="K119" s="59" t="s">
        <v>1352</v>
      </c>
      <c r="L119" s="59" t="s">
        <v>1330</v>
      </c>
      <c r="M119" s="59">
        <v>30</v>
      </c>
      <c r="N119" s="59" t="s">
        <v>1335</v>
      </c>
      <c r="O119" s="46">
        <f t="shared" si="8"/>
        <v>16285</v>
      </c>
      <c r="P119" s="46"/>
      <c r="Q119" s="46"/>
      <c r="R119" s="46"/>
      <c r="S119" s="46">
        <v>1285</v>
      </c>
      <c r="T119" s="46">
        <v>3000</v>
      </c>
      <c r="U119" s="46">
        <v>3000</v>
      </c>
      <c r="V119" s="46">
        <v>3000</v>
      </c>
      <c r="W119" s="46">
        <v>3000</v>
      </c>
      <c r="X119" s="46">
        <v>3000</v>
      </c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87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>
        <v>4196.43</v>
      </c>
      <c r="BK119" s="46"/>
      <c r="BL119" s="46"/>
      <c r="BM119" s="46"/>
      <c r="BN119" s="46">
        <v>4196.43</v>
      </c>
      <c r="BO119" s="46">
        <v>4196.43</v>
      </c>
      <c r="BP119" s="46">
        <v>4196.43</v>
      </c>
      <c r="BQ119" s="46">
        <v>4196.43</v>
      </c>
      <c r="BR119" s="46">
        <v>4196.43</v>
      </c>
      <c r="BS119" s="46">
        <v>4196.43</v>
      </c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>
        <v>68338862.550000012</v>
      </c>
      <c r="DF119" s="46">
        <f t="shared" si="9"/>
        <v>0</v>
      </c>
      <c r="DG119" s="46">
        <f t="shared" si="10"/>
        <v>0</v>
      </c>
      <c r="DH119" s="46">
        <f>R119*BM119</f>
        <v>0</v>
      </c>
      <c r="DI119" s="46">
        <f t="shared" ref="DI119:DQ119" si="12">BN119*S119</f>
        <v>5392412.5500000007</v>
      </c>
      <c r="DJ119" s="46">
        <f t="shared" si="12"/>
        <v>12589290</v>
      </c>
      <c r="DK119" s="46">
        <f t="shared" si="12"/>
        <v>12589290</v>
      </c>
      <c r="DL119" s="46">
        <f t="shared" si="12"/>
        <v>12589290</v>
      </c>
      <c r="DM119" s="46">
        <f t="shared" si="12"/>
        <v>12589290</v>
      </c>
      <c r="DN119" s="46">
        <f t="shared" si="12"/>
        <v>12589290</v>
      </c>
      <c r="DO119" s="46">
        <f t="shared" si="12"/>
        <v>0</v>
      </c>
      <c r="DP119" s="46">
        <f t="shared" si="12"/>
        <v>0</v>
      </c>
      <c r="DQ119" s="46">
        <f t="shared" si="12"/>
        <v>0</v>
      </c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>
        <v>76539526.056000024</v>
      </c>
      <c r="FA119" s="59" t="s">
        <v>1704</v>
      </c>
      <c r="FB119" s="59" t="s">
        <v>1697</v>
      </c>
      <c r="FC119" s="59" t="s">
        <v>1709</v>
      </c>
    </row>
    <row r="120" spans="1:159" s="49" customFormat="1" ht="25.5" customHeight="1" x14ac:dyDescent="0.25">
      <c r="A120" s="59" t="s">
        <v>79</v>
      </c>
      <c r="B120" s="59" t="s">
        <v>55</v>
      </c>
      <c r="C120" s="59" t="s">
        <v>75</v>
      </c>
      <c r="D120" s="59" t="s">
        <v>76</v>
      </c>
      <c r="E120" s="59" t="s">
        <v>77</v>
      </c>
      <c r="F120" s="59"/>
      <c r="G120" s="59" t="s">
        <v>1353</v>
      </c>
      <c r="H120" s="59" t="s">
        <v>1327</v>
      </c>
      <c r="I120" s="59">
        <v>0</v>
      </c>
      <c r="J120" s="59" t="s">
        <v>1351</v>
      </c>
      <c r="K120" s="59" t="s">
        <v>1354</v>
      </c>
      <c r="L120" s="59" t="s">
        <v>1330</v>
      </c>
      <c r="M120" s="59">
        <v>30</v>
      </c>
      <c r="N120" s="59" t="s">
        <v>1335</v>
      </c>
      <c r="O120" s="46">
        <f t="shared" si="8"/>
        <v>6635</v>
      </c>
      <c r="P120" s="46"/>
      <c r="Q120" s="46"/>
      <c r="R120" s="46"/>
      <c r="S120" s="46">
        <v>635</v>
      </c>
      <c r="T120" s="46">
        <v>2000</v>
      </c>
      <c r="U120" s="46">
        <v>2000</v>
      </c>
      <c r="V120" s="46">
        <v>2000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87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>
        <v>9999.9999999999982</v>
      </c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>
        <v>0</v>
      </c>
      <c r="DF120" s="46">
        <f t="shared" si="9"/>
        <v>0</v>
      </c>
      <c r="DG120" s="46">
        <f t="shared" si="10"/>
        <v>0</v>
      </c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>
        <v>0</v>
      </c>
      <c r="FA120" s="59" t="s">
        <v>1704</v>
      </c>
      <c r="FB120" s="59">
        <v>2012</v>
      </c>
      <c r="FC120" s="59"/>
    </row>
    <row r="121" spans="1:159" s="49" customFormat="1" ht="25.5" customHeight="1" x14ac:dyDescent="0.25">
      <c r="A121" s="59" t="s">
        <v>80</v>
      </c>
      <c r="B121" s="59" t="s">
        <v>55</v>
      </c>
      <c r="C121" s="59" t="s">
        <v>75</v>
      </c>
      <c r="D121" s="59" t="s">
        <v>76</v>
      </c>
      <c r="E121" s="59" t="s">
        <v>77</v>
      </c>
      <c r="F121" s="59"/>
      <c r="G121" s="59" t="s">
        <v>1353</v>
      </c>
      <c r="H121" s="59" t="s">
        <v>1327</v>
      </c>
      <c r="I121" s="59">
        <v>50</v>
      </c>
      <c r="J121" s="59" t="s">
        <v>1351</v>
      </c>
      <c r="K121" s="59" t="s">
        <v>1354</v>
      </c>
      <c r="L121" s="59" t="s">
        <v>1330</v>
      </c>
      <c r="M121" s="59">
        <v>30</v>
      </c>
      <c r="N121" s="59" t="s">
        <v>1335</v>
      </c>
      <c r="O121" s="46">
        <f t="shared" si="8"/>
        <v>10635</v>
      </c>
      <c r="P121" s="46"/>
      <c r="Q121" s="46"/>
      <c r="R121" s="46"/>
      <c r="S121" s="46">
        <v>635</v>
      </c>
      <c r="T121" s="46">
        <v>2000</v>
      </c>
      <c r="U121" s="46">
        <v>2000</v>
      </c>
      <c r="V121" s="46">
        <v>2000</v>
      </c>
      <c r="W121" s="46">
        <v>2000</v>
      </c>
      <c r="X121" s="46">
        <v>2000</v>
      </c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87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>
        <v>9999.9999999999982</v>
      </c>
      <c r="BK121" s="46"/>
      <c r="BL121" s="46"/>
      <c r="BM121" s="46"/>
      <c r="BN121" s="46">
        <v>9999.9999999999982</v>
      </c>
      <c r="BO121" s="46">
        <v>9999.9999999999982</v>
      </c>
      <c r="BP121" s="46">
        <v>9999.9999999999982</v>
      </c>
      <c r="BQ121" s="46">
        <v>9999.9999999999982</v>
      </c>
      <c r="BR121" s="46">
        <v>9999.9999999999982</v>
      </c>
      <c r="BS121" s="46">
        <v>9999.9999999999982</v>
      </c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>
        <v>106349999.99999999</v>
      </c>
      <c r="DF121" s="46">
        <f t="shared" si="9"/>
        <v>0</v>
      </c>
      <c r="DG121" s="46">
        <f t="shared" si="10"/>
        <v>0</v>
      </c>
      <c r="DH121" s="46">
        <f>R121*BM121</f>
        <v>0</v>
      </c>
      <c r="DI121" s="46">
        <f t="shared" ref="DI121:DQ121" si="13">BN121*S121</f>
        <v>6349999.9999999991</v>
      </c>
      <c r="DJ121" s="46">
        <f t="shared" si="13"/>
        <v>19999999.999999996</v>
      </c>
      <c r="DK121" s="46">
        <f t="shared" si="13"/>
        <v>19999999.999999996</v>
      </c>
      <c r="DL121" s="46">
        <f t="shared" si="13"/>
        <v>19999999.999999996</v>
      </c>
      <c r="DM121" s="46">
        <f t="shared" si="13"/>
        <v>19999999.999999996</v>
      </c>
      <c r="DN121" s="46">
        <f t="shared" si="13"/>
        <v>19999999.999999996</v>
      </c>
      <c r="DO121" s="46">
        <f t="shared" si="13"/>
        <v>0</v>
      </c>
      <c r="DP121" s="46">
        <f t="shared" si="13"/>
        <v>0</v>
      </c>
      <c r="DQ121" s="46">
        <f t="shared" si="13"/>
        <v>0</v>
      </c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>
        <v>119112000</v>
      </c>
      <c r="FA121" s="59" t="s">
        <v>1704</v>
      </c>
      <c r="FB121" s="59" t="s">
        <v>1697</v>
      </c>
      <c r="FC121" s="59" t="s">
        <v>1709</v>
      </c>
    </row>
    <row r="122" spans="1:159" s="49" customFormat="1" ht="25.5" customHeight="1" x14ac:dyDescent="0.25">
      <c r="A122" s="59" t="s">
        <v>81</v>
      </c>
      <c r="B122" s="59" t="s">
        <v>55</v>
      </c>
      <c r="C122" s="59" t="s">
        <v>82</v>
      </c>
      <c r="D122" s="59" t="s">
        <v>83</v>
      </c>
      <c r="E122" s="59" t="s">
        <v>84</v>
      </c>
      <c r="F122" s="59"/>
      <c r="G122" s="59" t="s">
        <v>1355</v>
      </c>
      <c r="H122" s="59" t="s">
        <v>1327</v>
      </c>
      <c r="I122" s="59">
        <v>91</v>
      </c>
      <c r="J122" s="59" t="s">
        <v>1356</v>
      </c>
      <c r="K122" s="59" t="s">
        <v>1354</v>
      </c>
      <c r="L122" s="59" t="s">
        <v>1330</v>
      </c>
      <c r="M122" s="59">
        <v>30</v>
      </c>
      <c r="N122" s="59" t="s">
        <v>1335</v>
      </c>
      <c r="O122" s="46">
        <f t="shared" si="8"/>
        <v>205</v>
      </c>
      <c r="P122" s="46"/>
      <c r="Q122" s="46"/>
      <c r="R122" s="46"/>
      <c r="S122" s="46">
        <v>55</v>
      </c>
      <c r="T122" s="46">
        <v>50</v>
      </c>
      <c r="U122" s="46">
        <v>50</v>
      </c>
      <c r="V122" s="46">
        <v>50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87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>
        <v>53013.78</v>
      </c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>
        <v>0</v>
      </c>
      <c r="DF122" s="46">
        <f t="shared" si="9"/>
        <v>0</v>
      </c>
      <c r="DG122" s="46">
        <f t="shared" si="10"/>
        <v>0</v>
      </c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>
        <v>0</v>
      </c>
      <c r="FA122" s="59" t="s">
        <v>1704</v>
      </c>
      <c r="FB122" s="59">
        <v>2012</v>
      </c>
      <c r="FC122" s="59"/>
    </row>
    <row r="123" spans="1:159" s="49" customFormat="1" ht="25.5" customHeight="1" x14ac:dyDescent="0.25">
      <c r="A123" s="59" t="s">
        <v>85</v>
      </c>
      <c r="B123" s="59" t="s">
        <v>55</v>
      </c>
      <c r="C123" s="59" t="s">
        <v>82</v>
      </c>
      <c r="D123" s="59" t="s">
        <v>83</v>
      </c>
      <c r="E123" s="59" t="s">
        <v>84</v>
      </c>
      <c r="F123" s="59"/>
      <c r="G123" s="59" t="s">
        <v>1355</v>
      </c>
      <c r="H123" s="59" t="s">
        <v>1327</v>
      </c>
      <c r="I123" s="59">
        <v>91</v>
      </c>
      <c r="J123" s="59" t="s">
        <v>1351</v>
      </c>
      <c r="K123" s="59" t="s">
        <v>1354</v>
      </c>
      <c r="L123" s="59" t="s">
        <v>1330</v>
      </c>
      <c r="M123" s="59">
        <v>30</v>
      </c>
      <c r="N123" s="59" t="s">
        <v>1335</v>
      </c>
      <c r="O123" s="46">
        <f t="shared" si="8"/>
        <v>305</v>
      </c>
      <c r="P123" s="46"/>
      <c r="Q123" s="46"/>
      <c r="R123" s="46"/>
      <c r="S123" s="46">
        <v>55</v>
      </c>
      <c r="T123" s="46">
        <v>50</v>
      </c>
      <c r="U123" s="46">
        <v>50</v>
      </c>
      <c r="V123" s="46">
        <v>50</v>
      </c>
      <c r="W123" s="46">
        <v>50</v>
      </c>
      <c r="X123" s="46">
        <v>50</v>
      </c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87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>
        <v>14220</v>
      </c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>
        <v>0</v>
      </c>
      <c r="DF123" s="46">
        <f t="shared" si="9"/>
        <v>0</v>
      </c>
      <c r="DG123" s="46">
        <f t="shared" si="10"/>
        <v>0</v>
      </c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>
        <v>0</v>
      </c>
      <c r="FA123" s="59" t="s">
        <v>1704</v>
      </c>
      <c r="FB123" s="59" t="s">
        <v>1697</v>
      </c>
      <c r="FC123" s="59" t="s">
        <v>1709</v>
      </c>
    </row>
    <row r="124" spans="1:159" s="49" customFormat="1" ht="25.5" customHeight="1" x14ac:dyDescent="0.25">
      <c r="A124" s="59" t="s">
        <v>86</v>
      </c>
      <c r="B124" s="59" t="s">
        <v>55</v>
      </c>
      <c r="C124" s="59" t="s">
        <v>82</v>
      </c>
      <c r="D124" s="59" t="s">
        <v>87</v>
      </c>
      <c r="E124" s="59" t="s">
        <v>88</v>
      </c>
      <c r="F124" s="59"/>
      <c r="G124" s="59" t="s">
        <v>88</v>
      </c>
      <c r="H124" s="59" t="s">
        <v>1327</v>
      </c>
      <c r="I124" s="59">
        <v>91</v>
      </c>
      <c r="J124" s="59" t="s">
        <v>1357</v>
      </c>
      <c r="K124" s="59" t="s">
        <v>1354</v>
      </c>
      <c r="L124" s="59" t="s">
        <v>1330</v>
      </c>
      <c r="M124" s="59">
        <v>30</v>
      </c>
      <c r="N124" s="59" t="s">
        <v>1335</v>
      </c>
      <c r="O124" s="46">
        <f t="shared" si="8"/>
        <v>105</v>
      </c>
      <c r="P124" s="46"/>
      <c r="Q124" s="46"/>
      <c r="R124" s="46"/>
      <c r="S124" s="46">
        <v>55</v>
      </c>
      <c r="T124" s="46">
        <v>50</v>
      </c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8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>
        <v>14220</v>
      </c>
      <c r="BK124" s="46"/>
      <c r="BL124" s="46"/>
      <c r="BM124" s="46"/>
      <c r="BN124" s="46">
        <v>14220</v>
      </c>
      <c r="BO124" s="46">
        <v>14220</v>
      </c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>
        <v>1493100</v>
      </c>
      <c r="DF124" s="46">
        <f t="shared" si="9"/>
        <v>0</v>
      </c>
      <c r="DG124" s="46">
        <f t="shared" si="10"/>
        <v>0</v>
      </c>
      <c r="DH124" s="46">
        <f>R124*BM124</f>
        <v>0</v>
      </c>
      <c r="DI124" s="46">
        <f t="shared" ref="DI124:DQ124" si="14">BN124*S124</f>
        <v>782100</v>
      </c>
      <c r="DJ124" s="46">
        <f t="shared" si="14"/>
        <v>711000</v>
      </c>
      <c r="DK124" s="46">
        <f t="shared" si="14"/>
        <v>0</v>
      </c>
      <c r="DL124" s="46">
        <f t="shared" si="14"/>
        <v>0</v>
      </c>
      <c r="DM124" s="46">
        <f t="shared" si="14"/>
        <v>0</v>
      </c>
      <c r="DN124" s="46">
        <f t="shared" si="14"/>
        <v>0</v>
      </c>
      <c r="DO124" s="46">
        <f t="shared" si="14"/>
        <v>0</v>
      </c>
      <c r="DP124" s="46">
        <f t="shared" si="14"/>
        <v>0</v>
      </c>
      <c r="DQ124" s="46">
        <f t="shared" si="14"/>
        <v>0</v>
      </c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>
        <v>1672272.0000000002</v>
      </c>
      <c r="FA124" s="59" t="s">
        <v>1704</v>
      </c>
      <c r="FB124" s="59" t="s">
        <v>1710</v>
      </c>
      <c r="FC124" s="59" t="s">
        <v>1711</v>
      </c>
    </row>
    <row r="125" spans="1:159" s="49" customFormat="1" ht="25.5" customHeight="1" x14ac:dyDescent="0.25">
      <c r="A125" s="59" t="s">
        <v>89</v>
      </c>
      <c r="B125" s="59" t="s">
        <v>55</v>
      </c>
      <c r="C125" s="59" t="s">
        <v>90</v>
      </c>
      <c r="D125" s="59" t="s">
        <v>91</v>
      </c>
      <c r="E125" s="59" t="s">
        <v>92</v>
      </c>
      <c r="F125" s="59"/>
      <c r="G125" s="59" t="s">
        <v>1358</v>
      </c>
      <c r="H125" s="59" t="s">
        <v>1327</v>
      </c>
      <c r="I125" s="59">
        <v>94</v>
      </c>
      <c r="J125" s="59" t="s">
        <v>1356</v>
      </c>
      <c r="K125" s="59" t="s">
        <v>1354</v>
      </c>
      <c r="L125" s="59" t="s">
        <v>1330</v>
      </c>
      <c r="M125" s="59">
        <v>30</v>
      </c>
      <c r="N125" s="59" t="s">
        <v>1335</v>
      </c>
      <c r="O125" s="46">
        <f t="shared" si="8"/>
        <v>172940</v>
      </c>
      <c r="P125" s="46"/>
      <c r="Q125" s="46"/>
      <c r="R125" s="46"/>
      <c r="S125" s="46">
        <v>67940</v>
      </c>
      <c r="T125" s="46">
        <v>35000</v>
      </c>
      <c r="U125" s="46">
        <v>35000</v>
      </c>
      <c r="V125" s="46">
        <v>35000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87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>
        <v>704.56</v>
      </c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>
        <v>0</v>
      </c>
      <c r="DF125" s="46">
        <f t="shared" si="9"/>
        <v>0</v>
      </c>
      <c r="DG125" s="46">
        <f t="shared" si="10"/>
        <v>0</v>
      </c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>
        <v>0</v>
      </c>
      <c r="FA125" s="59" t="s">
        <v>1704</v>
      </c>
      <c r="FB125" s="59">
        <v>2012</v>
      </c>
      <c r="FC125" s="59"/>
    </row>
    <row r="126" spans="1:159" s="49" customFormat="1" ht="25.5" customHeight="1" x14ac:dyDescent="0.25">
      <c r="A126" s="59" t="s">
        <v>93</v>
      </c>
      <c r="B126" s="59" t="s">
        <v>55</v>
      </c>
      <c r="C126" s="59" t="s">
        <v>90</v>
      </c>
      <c r="D126" s="59" t="s">
        <v>91</v>
      </c>
      <c r="E126" s="59" t="s">
        <v>92</v>
      </c>
      <c r="F126" s="59"/>
      <c r="G126" s="59" t="s">
        <v>1358</v>
      </c>
      <c r="H126" s="59" t="s">
        <v>1327</v>
      </c>
      <c r="I126" s="59">
        <v>96</v>
      </c>
      <c r="J126" s="59" t="s">
        <v>1351</v>
      </c>
      <c r="K126" s="59" t="s">
        <v>1354</v>
      </c>
      <c r="L126" s="59" t="s">
        <v>1330</v>
      </c>
      <c r="M126" s="59">
        <v>30</v>
      </c>
      <c r="N126" s="59" t="s">
        <v>1335</v>
      </c>
      <c r="O126" s="46">
        <f t="shared" si="8"/>
        <v>122940</v>
      </c>
      <c r="P126" s="46"/>
      <c r="Q126" s="46"/>
      <c r="R126" s="46"/>
      <c r="S126" s="46">
        <v>67940</v>
      </c>
      <c r="T126" s="46">
        <v>15000</v>
      </c>
      <c r="U126" s="46">
        <v>13000</v>
      </c>
      <c r="V126" s="46">
        <v>11000</v>
      </c>
      <c r="W126" s="46">
        <v>9000</v>
      </c>
      <c r="X126" s="46">
        <v>7000</v>
      </c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87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275.89</v>
      </c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>
        <v>0</v>
      </c>
      <c r="DF126" s="46">
        <f t="shared" si="9"/>
        <v>0</v>
      </c>
      <c r="DG126" s="46">
        <f t="shared" si="10"/>
        <v>0</v>
      </c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>
        <v>0</v>
      </c>
      <c r="FA126" s="59" t="s">
        <v>1704</v>
      </c>
      <c r="FB126" s="59" t="s">
        <v>1697</v>
      </c>
      <c r="FC126" s="59" t="s">
        <v>1709</v>
      </c>
    </row>
    <row r="127" spans="1:159" s="49" customFormat="1" ht="25.5" customHeight="1" x14ac:dyDescent="0.25">
      <c r="A127" s="59" t="s">
        <v>94</v>
      </c>
      <c r="B127" s="59" t="s">
        <v>55</v>
      </c>
      <c r="C127" s="59" t="s">
        <v>90</v>
      </c>
      <c r="D127" s="59" t="s">
        <v>91</v>
      </c>
      <c r="E127" s="59" t="s">
        <v>92</v>
      </c>
      <c r="F127" s="59"/>
      <c r="G127" s="59" t="s">
        <v>1358</v>
      </c>
      <c r="H127" s="59" t="s">
        <v>1327</v>
      </c>
      <c r="I127" s="59">
        <v>96</v>
      </c>
      <c r="J127" s="59" t="s">
        <v>1343</v>
      </c>
      <c r="K127" s="59" t="s">
        <v>1354</v>
      </c>
      <c r="L127" s="59" t="s">
        <v>1330</v>
      </c>
      <c r="M127" s="59">
        <v>30</v>
      </c>
      <c r="N127" s="59" t="s">
        <v>1335</v>
      </c>
      <c r="O127" s="46">
        <f t="shared" si="8"/>
        <v>122940</v>
      </c>
      <c r="P127" s="46"/>
      <c r="Q127" s="46"/>
      <c r="R127" s="46"/>
      <c r="S127" s="46">
        <v>67940</v>
      </c>
      <c r="T127" s="46">
        <v>15000</v>
      </c>
      <c r="U127" s="46">
        <v>13000</v>
      </c>
      <c r="V127" s="46">
        <v>11000</v>
      </c>
      <c r="W127" s="46">
        <v>9000</v>
      </c>
      <c r="X127" s="46">
        <v>7000</v>
      </c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8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>
        <v>275.89</v>
      </c>
      <c r="BK127" s="46"/>
      <c r="BL127" s="46"/>
      <c r="BM127" s="46"/>
      <c r="BN127" s="46">
        <v>275.89</v>
      </c>
      <c r="BO127" s="46">
        <v>275.89</v>
      </c>
      <c r="BP127" s="46">
        <v>275.89</v>
      </c>
      <c r="BQ127" s="46">
        <v>275.89</v>
      </c>
      <c r="BR127" s="46">
        <v>275.89</v>
      </c>
      <c r="BS127" s="46">
        <v>275.89</v>
      </c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>
        <v>33918267.857142851</v>
      </c>
      <c r="DF127" s="46">
        <f t="shared" si="9"/>
        <v>0</v>
      </c>
      <c r="DG127" s="46">
        <f t="shared" si="10"/>
        <v>0</v>
      </c>
      <c r="DH127" s="46">
        <f>R127*BM127</f>
        <v>0</v>
      </c>
      <c r="DI127" s="46">
        <f t="shared" ref="DI127:DQ127" si="15">BN127*S127</f>
        <v>18743966.599999998</v>
      </c>
      <c r="DJ127" s="46">
        <f t="shared" si="15"/>
        <v>4138350</v>
      </c>
      <c r="DK127" s="46">
        <f t="shared" si="15"/>
        <v>3586570</v>
      </c>
      <c r="DL127" s="46">
        <f t="shared" si="15"/>
        <v>3034790</v>
      </c>
      <c r="DM127" s="46">
        <f t="shared" si="15"/>
        <v>2483010</v>
      </c>
      <c r="DN127" s="46">
        <f t="shared" si="15"/>
        <v>1931230</v>
      </c>
      <c r="DO127" s="46">
        <f t="shared" si="15"/>
        <v>0</v>
      </c>
      <c r="DP127" s="46">
        <f t="shared" si="15"/>
        <v>0</v>
      </c>
      <c r="DQ127" s="46">
        <f t="shared" si="15"/>
        <v>0</v>
      </c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>
        <v>37988460</v>
      </c>
      <c r="FA127" s="59" t="s">
        <v>1704</v>
      </c>
      <c r="FB127" s="59" t="s">
        <v>1697</v>
      </c>
      <c r="FC127" s="59" t="s">
        <v>1712</v>
      </c>
    </row>
    <row r="128" spans="1:159" s="49" customFormat="1" ht="25.5" customHeight="1" x14ac:dyDescent="0.25">
      <c r="A128" s="59" t="s">
        <v>95</v>
      </c>
      <c r="B128" s="59" t="s">
        <v>55</v>
      </c>
      <c r="C128" s="59" t="s">
        <v>90</v>
      </c>
      <c r="D128" s="59" t="s">
        <v>91</v>
      </c>
      <c r="E128" s="59" t="s">
        <v>92</v>
      </c>
      <c r="F128" s="59"/>
      <c r="G128" s="59" t="s">
        <v>1359</v>
      </c>
      <c r="H128" s="59" t="s">
        <v>1327</v>
      </c>
      <c r="I128" s="59">
        <v>97</v>
      </c>
      <c r="J128" s="59" t="s">
        <v>1356</v>
      </c>
      <c r="K128" s="59" t="s">
        <v>1354</v>
      </c>
      <c r="L128" s="59" t="s">
        <v>1330</v>
      </c>
      <c r="M128" s="59">
        <v>30</v>
      </c>
      <c r="N128" s="59" t="s">
        <v>1335</v>
      </c>
      <c r="O128" s="46">
        <f t="shared" si="8"/>
        <v>60000</v>
      </c>
      <c r="P128" s="46"/>
      <c r="Q128" s="46"/>
      <c r="R128" s="46"/>
      <c r="S128" s="46">
        <v>15000</v>
      </c>
      <c r="T128" s="46">
        <v>15000</v>
      </c>
      <c r="U128" s="46">
        <v>15000</v>
      </c>
      <c r="V128" s="46">
        <v>15000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87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>
        <v>1357.2</v>
      </c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>
        <v>0</v>
      </c>
      <c r="DF128" s="46">
        <f t="shared" si="9"/>
        <v>0</v>
      </c>
      <c r="DG128" s="46">
        <f t="shared" si="10"/>
        <v>0</v>
      </c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>
        <v>0</v>
      </c>
      <c r="FA128" s="59" t="s">
        <v>1704</v>
      </c>
      <c r="FB128" s="59">
        <v>2012</v>
      </c>
      <c r="FC128" s="59"/>
    </row>
    <row r="129" spans="1:159" s="49" customFormat="1" ht="25.5" customHeight="1" x14ac:dyDescent="0.25">
      <c r="A129" s="59" t="s">
        <v>96</v>
      </c>
      <c r="B129" s="59" t="s">
        <v>55</v>
      </c>
      <c r="C129" s="59" t="s">
        <v>90</v>
      </c>
      <c r="D129" s="59" t="s">
        <v>91</v>
      </c>
      <c r="E129" s="59" t="s">
        <v>92</v>
      </c>
      <c r="F129" s="59"/>
      <c r="G129" s="59" t="s">
        <v>1359</v>
      </c>
      <c r="H129" s="59" t="s">
        <v>1327</v>
      </c>
      <c r="I129" s="59">
        <v>97</v>
      </c>
      <c r="J129" s="59" t="s">
        <v>1351</v>
      </c>
      <c r="K129" s="59" t="s">
        <v>1354</v>
      </c>
      <c r="L129" s="59" t="s">
        <v>1330</v>
      </c>
      <c r="M129" s="59">
        <v>30</v>
      </c>
      <c r="N129" s="59" t="s">
        <v>1335</v>
      </c>
      <c r="O129" s="46">
        <f t="shared" si="8"/>
        <v>255000</v>
      </c>
      <c r="P129" s="46"/>
      <c r="Q129" s="46"/>
      <c r="R129" s="46"/>
      <c r="S129" s="46">
        <v>150000</v>
      </c>
      <c r="T129" s="46">
        <v>25000</v>
      </c>
      <c r="U129" s="46">
        <v>23000</v>
      </c>
      <c r="V129" s="46">
        <v>21000</v>
      </c>
      <c r="W129" s="46">
        <v>19000</v>
      </c>
      <c r="X129" s="46">
        <v>17000</v>
      </c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87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>
        <v>33.04</v>
      </c>
      <c r="BK129" s="46"/>
      <c r="BL129" s="46"/>
      <c r="BM129" s="46"/>
      <c r="BN129" s="46">
        <v>33.04</v>
      </c>
      <c r="BO129" s="46">
        <v>33.04</v>
      </c>
      <c r="BP129" s="46">
        <v>33.04</v>
      </c>
      <c r="BQ129" s="46">
        <v>33.04</v>
      </c>
      <c r="BR129" s="46">
        <v>33.04</v>
      </c>
      <c r="BS129" s="46">
        <v>33.04</v>
      </c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>
        <v>8425200</v>
      </c>
      <c r="DF129" s="46">
        <f t="shared" si="9"/>
        <v>0</v>
      </c>
      <c r="DG129" s="46">
        <f t="shared" si="10"/>
        <v>0</v>
      </c>
      <c r="DH129" s="46">
        <f>R129*BM129</f>
        <v>0</v>
      </c>
      <c r="DI129" s="46">
        <f t="shared" ref="DI129:DQ129" si="16">BN129*S129</f>
        <v>4956000</v>
      </c>
      <c r="DJ129" s="46">
        <f t="shared" si="16"/>
        <v>826000</v>
      </c>
      <c r="DK129" s="46">
        <f t="shared" si="16"/>
        <v>759920</v>
      </c>
      <c r="DL129" s="46">
        <f t="shared" si="16"/>
        <v>693840</v>
      </c>
      <c r="DM129" s="46">
        <f t="shared" si="16"/>
        <v>627760</v>
      </c>
      <c r="DN129" s="46">
        <f t="shared" si="16"/>
        <v>561680</v>
      </c>
      <c r="DO129" s="46">
        <f t="shared" si="16"/>
        <v>0</v>
      </c>
      <c r="DP129" s="46">
        <f t="shared" si="16"/>
        <v>0</v>
      </c>
      <c r="DQ129" s="46">
        <f t="shared" si="16"/>
        <v>0</v>
      </c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>
        <v>9436224</v>
      </c>
      <c r="FA129" s="59" t="s">
        <v>1704</v>
      </c>
      <c r="FB129" s="59" t="s">
        <v>1697</v>
      </c>
      <c r="FC129" s="59" t="s">
        <v>1709</v>
      </c>
    </row>
    <row r="130" spans="1:159" s="49" customFormat="1" ht="25.5" customHeight="1" x14ac:dyDescent="0.25">
      <c r="A130" s="59" t="s">
        <v>97</v>
      </c>
      <c r="B130" s="59" t="s">
        <v>55</v>
      </c>
      <c r="C130" s="59" t="s">
        <v>98</v>
      </c>
      <c r="D130" s="59" t="s">
        <v>99</v>
      </c>
      <c r="E130" s="59" t="s">
        <v>100</v>
      </c>
      <c r="F130" s="59"/>
      <c r="G130" s="59" t="s">
        <v>1360</v>
      </c>
      <c r="H130" s="59" t="s">
        <v>1327</v>
      </c>
      <c r="I130" s="59">
        <v>99</v>
      </c>
      <c r="J130" s="59" t="s">
        <v>1361</v>
      </c>
      <c r="K130" s="59" t="s">
        <v>1352</v>
      </c>
      <c r="L130" s="59" t="s">
        <v>1330</v>
      </c>
      <c r="M130" s="59">
        <v>30</v>
      </c>
      <c r="N130" s="59" t="s">
        <v>1335</v>
      </c>
      <c r="O130" s="46">
        <f t="shared" si="8"/>
        <v>644</v>
      </c>
      <c r="P130" s="46"/>
      <c r="Q130" s="46"/>
      <c r="R130" s="46"/>
      <c r="S130" s="46">
        <v>161</v>
      </c>
      <c r="T130" s="46">
        <v>161</v>
      </c>
      <c r="U130" s="46">
        <v>161</v>
      </c>
      <c r="V130" s="46">
        <v>161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87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>
        <v>6785.72</v>
      </c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>
        <v>0</v>
      </c>
      <c r="DF130" s="46">
        <f t="shared" si="9"/>
        <v>0</v>
      </c>
      <c r="DG130" s="46">
        <f t="shared" si="10"/>
        <v>0</v>
      </c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>
        <v>0</v>
      </c>
      <c r="FA130" s="59" t="s">
        <v>1704</v>
      </c>
      <c r="FB130" s="59">
        <v>2012</v>
      </c>
      <c r="FC130" s="59"/>
    </row>
    <row r="131" spans="1:159" s="49" customFormat="1" ht="25.5" customHeight="1" x14ac:dyDescent="0.25">
      <c r="A131" s="59" t="s">
        <v>101</v>
      </c>
      <c r="B131" s="59" t="s">
        <v>55</v>
      </c>
      <c r="C131" s="59" t="s">
        <v>98</v>
      </c>
      <c r="D131" s="59" t="s">
        <v>99</v>
      </c>
      <c r="E131" s="59" t="s">
        <v>100</v>
      </c>
      <c r="F131" s="59"/>
      <c r="G131" s="59" t="s">
        <v>1360</v>
      </c>
      <c r="H131" s="59" t="s">
        <v>1327</v>
      </c>
      <c r="I131" s="59">
        <v>95</v>
      </c>
      <c r="J131" s="59" t="s">
        <v>1351</v>
      </c>
      <c r="K131" s="59" t="s">
        <v>1352</v>
      </c>
      <c r="L131" s="59" t="s">
        <v>1330</v>
      </c>
      <c r="M131" s="59">
        <v>30</v>
      </c>
      <c r="N131" s="59" t="s">
        <v>1335</v>
      </c>
      <c r="O131" s="46">
        <f t="shared" si="8"/>
        <v>760</v>
      </c>
      <c r="P131" s="46"/>
      <c r="Q131" s="46"/>
      <c r="R131" s="46"/>
      <c r="S131" s="46">
        <v>161</v>
      </c>
      <c r="T131" s="46">
        <v>160</v>
      </c>
      <c r="U131" s="46">
        <v>140</v>
      </c>
      <c r="V131" s="46">
        <v>120</v>
      </c>
      <c r="W131" s="46">
        <v>100</v>
      </c>
      <c r="X131" s="46">
        <v>79</v>
      </c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87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>
        <v>1696.43</v>
      </c>
      <c r="BK131" s="46"/>
      <c r="BL131" s="46"/>
      <c r="BM131" s="46"/>
      <c r="BN131" s="46">
        <v>1696.43</v>
      </c>
      <c r="BO131" s="46">
        <v>1696.43</v>
      </c>
      <c r="BP131" s="46">
        <v>1696.43</v>
      </c>
      <c r="BQ131" s="46">
        <v>1696.43</v>
      </c>
      <c r="BR131" s="46">
        <v>1696.43</v>
      </c>
      <c r="BS131" s="46">
        <v>1696.43</v>
      </c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>
        <v>1289286.8</v>
      </c>
      <c r="DF131" s="46">
        <f t="shared" si="9"/>
        <v>0</v>
      </c>
      <c r="DG131" s="46">
        <f t="shared" si="10"/>
        <v>0</v>
      </c>
      <c r="DH131" s="46">
        <f>R131*BM131</f>
        <v>0</v>
      </c>
      <c r="DI131" s="46">
        <f t="shared" ref="DI131:DQ131" si="17">BN131*S131</f>
        <v>273125.23</v>
      </c>
      <c r="DJ131" s="46">
        <f t="shared" si="17"/>
        <v>271428.8</v>
      </c>
      <c r="DK131" s="46">
        <f t="shared" si="17"/>
        <v>237500.2</v>
      </c>
      <c r="DL131" s="46">
        <f t="shared" si="17"/>
        <v>203571.6</v>
      </c>
      <c r="DM131" s="46">
        <f t="shared" si="17"/>
        <v>169643</v>
      </c>
      <c r="DN131" s="46">
        <f t="shared" si="17"/>
        <v>134017.97</v>
      </c>
      <c r="DO131" s="46">
        <f t="shared" si="17"/>
        <v>0</v>
      </c>
      <c r="DP131" s="46">
        <f t="shared" si="17"/>
        <v>0</v>
      </c>
      <c r="DQ131" s="46">
        <f t="shared" si="17"/>
        <v>0</v>
      </c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>
        <v>1444001.2160000002</v>
      </c>
      <c r="FA131" s="59" t="s">
        <v>1704</v>
      </c>
      <c r="FB131" s="59" t="s">
        <v>1697</v>
      </c>
      <c r="FC131" s="59" t="s">
        <v>1709</v>
      </c>
    </row>
    <row r="132" spans="1:159" s="49" customFormat="1" ht="25.5" customHeight="1" x14ac:dyDescent="0.25">
      <c r="A132" s="59" t="s">
        <v>102</v>
      </c>
      <c r="B132" s="59" t="s">
        <v>55</v>
      </c>
      <c r="C132" s="59" t="s">
        <v>103</v>
      </c>
      <c r="D132" s="59" t="s">
        <v>104</v>
      </c>
      <c r="E132" s="59" t="s">
        <v>105</v>
      </c>
      <c r="F132" s="59"/>
      <c r="G132" s="59" t="s">
        <v>1362</v>
      </c>
      <c r="H132" s="59" t="s">
        <v>1339</v>
      </c>
      <c r="I132" s="59" t="s">
        <v>1363</v>
      </c>
      <c r="J132" s="59" t="s">
        <v>1364</v>
      </c>
      <c r="K132" s="59" t="s">
        <v>1365</v>
      </c>
      <c r="L132" s="59" t="s">
        <v>1366</v>
      </c>
      <c r="M132" s="59">
        <v>70</v>
      </c>
      <c r="N132" s="59" t="s">
        <v>1342</v>
      </c>
      <c r="O132" s="46">
        <f t="shared" si="8"/>
        <v>194.72</v>
      </c>
      <c r="P132" s="46"/>
      <c r="Q132" s="46"/>
      <c r="R132" s="46"/>
      <c r="S132" s="46">
        <v>48.68</v>
      </c>
      <c r="T132" s="46">
        <v>48.68</v>
      </c>
      <c r="U132" s="46">
        <v>48.68</v>
      </c>
      <c r="V132" s="46">
        <v>48.68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87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>
        <v>440220</v>
      </c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>
        <v>0</v>
      </c>
      <c r="DF132" s="46">
        <f t="shared" si="9"/>
        <v>0</v>
      </c>
      <c r="DG132" s="46">
        <f t="shared" si="10"/>
        <v>0</v>
      </c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>
        <v>0</v>
      </c>
      <c r="FA132" s="59" t="s">
        <v>1704</v>
      </c>
      <c r="FB132" s="59">
        <v>2012</v>
      </c>
      <c r="FC132" s="59"/>
    </row>
    <row r="133" spans="1:159" s="49" customFormat="1" ht="25.5" customHeight="1" x14ac:dyDescent="0.25">
      <c r="A133" s="59" t="s">
        <v>106</v>
      </c>
      <c r="B133" s="59" t="s">
        <v>55</v>
      </c>
      <c r="C133" s="59" t="s">
        <v>103</v>
      </c>
      <c r="D133" s="59" t="s">
        <v>104</v>
      </c>
      <c r="E133" s="59" t="s">
        <v>105</v>
      </c>
      <c r="F133" s="59"/>
      <c r="G133" s="59" t="s">
        <v>1362</v>
      </c>
      <c r="H133" s="59" t="s">
        <v>1339</v>
      </c>
      <c r="I133" s="59" t="s">
        <v>1363</v>
      </c>
      <c r="J133" s="59" t="s">
        <v>1328</v>
      </c>
      <c r="K133" s="59" t="s">
        <v>1365</v>
      </c>
      <c r="L133" s="59" t="s">
        <v>1366</v>
      </c>
      <c r="M133" s="59">
        <v>70</v>
      </c>
      <c r="N133" s="59" t="s">
        <v>1342</v>
      </c>
      <c r="O133" s="46">
        <f t="shared" si="8"/>
        <v>97.36</v>
      </c>
      <c r="P133" s="46"/>
      <c r="Q133" s="46"/>
      <c r="R133" s="46"/>
      <c r="S133" s="46">
        <v>48.68</v>
      </c>
      <c r="T133" s="46">
        <v>48.68</v>
      </c>
      <c r="U133" s="46">
        <v>0</v>
      </c>
      <c r="V133" s="46">
        <v>0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87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>
        <v>440220</v>
      </c>
      <c r="BK133" s="46"/>
      <c r="BL133" s="46"/>
      <c r="BM133" s="46"/>
      <c r="BN133" s="46">
        <v>440220</v>
      </c>
      <c r="BO133" s="46">
        <v>440220</v>
      </c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>
        <v>42859819.200000003</v>
      </c>
      <c r="DF133" s="46">
        <f t="shared" si="9"/>
        <v>0</v>
      </c>
      <c r="DG133" s="46">
        <f t="shared" si="10"/>
        <v>0</v>
      </c>
      <c r="DH133" s="46">
        <f>R133*BM133</f>
        <v>0</v>
      </c>
      <c r="DI133" s="46">
        <f t="shared" ref="DI133:DQ133" si="18">BN133*S133</f>
        <v>21429909.600000001</v>
      </c>
      <c r="DJ133" s="46">
        <f t="shared" si="18"/>
        <v>21429909.600000001</v>
      </c>
      <c r="DK133" s="46">
        <f t="shared" si="18"/>
        <v>0</v>
      </c>
      <c r="DL133" s="46">
        <f t="shared" si="18"/>
        <v>0</v>
      </c>
      <c r="DM133" s="46">
        <f t="shared" si="18"/>
        <v>0</v>
      </c>
      <c r="DN133" s="46">
        <f t="shared" si="18"/>
        <v>0</v>
      </c>
      <c r="DO133" s="46">
        <f t="shared" si="18"/>
        <v>0</v>
      </c>
      <c r="DP133" s="46">
        <f t="shared" si="18"/>
        <v>0</v>
      </c>
      <c r="DQ133" s="46">
        <f t="shared" si="18"/>
        <v>0</v>
      </c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>
        <v>48002997.504000008</v>
      </c>
      <c r="FA133" s="59" t="s">
        <v>1704</v>
      </c>
      <c r="FB133" s="59" t="s">
        <v>1713</v>
      </c>
      <c r="FC133" s="59" t="s">
        <v>1714</v>
      </c>
    </row>
    <row r="134" spans="1:159" s="49" customFormat="1" ht="25.5" customHeight="1" x14ac:dyDescent="0.25">
      <c r="A134" s="59" t="s">
        <v>107</v>
      </c>
      <c r="B134" s="59" t="s">
        <v>55</v>
      </c>
      <c r="C134" s="59" t="s">
        <v>108</v>
      </c>
      <c r="D134" s="59" t="s">
        <v>104</v>
      </c>
      <c r="E134" s="59" t="s">
        <v>109</v>
      </c>
      <c r="F134" s="59"/>
      <c r="G134" s="59" t="s">
        <v>1367</v>
      </c>
      <c r="H134" s="59" t="s">
        <v>1339</v>
      </c>
      <c r="I134" s="59" t="s">
        <v>1368</v>
      </c>
      <c r="J134" s="59" t="s">
        <v>1364</v>
      </c>
      <c r="K134" s="59" t="s">
        <v>1369</v>
      </c>
      <c r="L134" s="59" t="s">
        <v>1366</v>
      </c>
      <c r="M134" s="59">
        <v>70</v>
      </c>
      <c r="N134" s="59" t="s">
        <v>1342</v>
      </c>
      <c r="O134" s="46">
        <f t="shared" si="8"/>
        <v>169.6</v>
      </c>
      <c r="P134" s="46"/>
      <c r="Q134" s="46"/>
      <c r="R134" s="46"/>
      <c r="S134" s="46">
        <v>42.4</v>
      </c>
      <c r="T134" s="46">
        <v>42.4</v>
      </c>
      <c r="U134" s="46">
        <v>42.4</v>
      </c>
      <c r="V134" s="46">
        <v>42.4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87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>
        <v>850700</v>
      </c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>
        <v>0</v>
      </c>
      <c r="DF134" s="46">
        <f t="shared" si="9"/>
        <v>0</v>
      </c>
      <c r="DG134" s="46">
        <f t="shared" si="10"/>
        <v>0</v>
      </c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>
        <v>0</v>
      </c>
      <c r="FA134" s="59" t="s">
        <v>1704</v>
      </c>
      <c r="FB134" s="59">
        <v>2012</v>
      </c>
      <c r="FC134" s="59"/>
    </row>
    <row r="135" spans="1:159" s="49" customFormat="1" ht="25.5" customHeight="1" x14ac:dyDescent="0.25">
      <c r="A135" s="59" t="s">
        <v>110</v>
      </c>
      <c r="B135" s="59" t="s">
        <v>55</v>
      </c>
      <c r="C135" s="59" t="s">
        <v>108</v>
      </c>
      <c r="D135" s="59" t="s">
        <v>104</v>
      </c>
      <c r="E135" s="59" t="s">
        <v>109</v>
      </c>
      <c r="F135" s="59"/>
      <c r="G135" s="59" t="s">
        <v>1367</v>
      </c>
      <c r="H135" s="59" t="s">
        <v>1339</v>
      </c>
      <c r="I135" s="59" t="s">
        <v>1368</v>
      </c>
      <c r="J135" s="59" t="s">
        <v>1370</v>
      </c>
      <c r="K135" s="59" t="s">
        <v>1369</v>
      </c>
      <c r="L135" s="59" t="s">
        <v>1366</v>
      </c>
      <c r="M135" s="59">
        <v>70</v>
      </c>
      <c r="N135" s="59" t="s">
        <v>1342</v>
      </c>
      <c r="O135" s="46">
        <f t="shared" si="8"/>
        <v>149.16999999999999</v>
      </c>
      <c r="P135" s="46"/>
      <c r="Q135" s="46"/>
      <c r="R135" s="46"/>
      <c r="S135" s="46">
        <v>40.634</v>
      </c>
      <c r="T135" s="46">
        <v>42.411999999999999</v>
      </c>
      <c r="U135" s="46">
        <v>26.524000000000001</v>
      </c>
      <c r="V135" s="46">
        <v>39.6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87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>
        <v>850700</v>
      </c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>
        <v>0</v>
      </c>
      <c r="DF135" s="46">
        <f t="shared" si="9"/>
        <v>0</v>
      </c>
      <c r="DG135" s="46">
        <f t="shared" si="10"/>
        <v>0</v>
      </c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>
        <v>0</v>
      </c>
      <c r="FA135" s="59" t="s">
        <v>1704</v>
      </c>
      <c r="FB135" s="59" t="s">
        <v>1713</v>
      </c>
      <c r="FC135" s="59" t="s">
        <v>1714</v>
      </c>
    </row>
    <row r="136" spans="1:159" s="49" customFormat="1" ht="25.5" customHeight="1" x14ac:dyDescent="0.25">
      <c r="A136" s="59" t="s">
        <v>111</v>
      </c>
      <c r="B136" s="59" t="s">
        <v>55</v>
      </c>
      <c r="C136" s="59" t="s">
        <v>108</v>
      </c>
      <c r="D136" s="59" t="s">
        <v>104</v>
      </c>
      <c r="E136" s="59" t="s">
        <v>109</v>
      </c>
      <c r="F136" s="59"/>
      <c r="G136" s="59" t="s">
        <v>1367</v>
      </c>
      <c r="H136" s="59" t="s">
        <v>1339</v>
      </c>
      <c r="I136" s="59" t="s">
        <v>1368</v>
      </c>
      <c r="J136" s="59" t="s">
        <v>1328</v>
      </c>
      <c r="K136" s="59" t="s">
        <v>1369</v>
      </c>
      <c r="L136" s="59" t="s">
        <v>1366</v>
      </c>
      <c r="M136" s="59">
        <v>70</v>
      </c>
      <c r="N136" s="59" t="s">
        <v>1342</v>
      </c>
      <c r="O136" s="46">
        <f t="shared" si="8"/>
        <v>84.8</v>
      </c>
      <c r="P136" s="46"/>
      <c r="Q136" s="46"/>
      <c r="R136" s="46"/>
      <c r="S136" s="46">
        <v>42.4</v>
      </c>
      <c r="T136" s="46">
        <v>42.4</v>
      </c>
      <c r="U136" s="46">
        <v>0</v>
      </c>
      <c r="V136" s="46">
        <v>0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87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>
        <v>850700</v>
      </c>
      <c r="BK136" s="46"/>
      <c r="BL136" s="46"/>
      <c r="BM136" s="46"/>
      <c r="BN136" s="46">
        <v>850700</v>
      </c>
      <c r="BO136" s="46">
        <v>850700</v>
      </c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>
        <v>72139360</v>
      </c>
      <c r="DF136" s="46">
        <f t="shared" si="9"/>
        <v>0</v>
      </c>
      <c r="DG136" s="46">
        <f t="shared" si="10"/>
        <v>0</v>
      </c>
      <c r="DH136" s="46">
        <f>R136*BM136</f>
        <v>0</v>
      </c>
      <c r="DI136" s="46">
        <f t="shared" ref="DI136:DQ136" si="19">BN136*S136</f>
        <v>36069680</v>
      </c>
      <c r="DJ136" s="46">
        <f t="shared" si="19"/>
        <v>36069680</v>
      </c>
      <c r="DK136" s="46">
        <f t="shared" si="19"/>
        <v>0</v>
      </c>
      <c r="DL136" s="46">
        <f t="shared" si="19"/>
        <v>0</v>
      </c>
      <c r="DM136" s="46">
        <f t="shared" si="19"/>
        <v>0</v>
      </c>
      <c r="DN136" s="46">
        <f t="shared" si="19"/>
        <v>0</v>
      </c>
      <c r="DO136" s="46">
        <f t="shared" si="19"/>
        <v>0</v>
      </c>
      <c r="DP136" s="46">
        <f t="shared" si="19"/>
        <v>0</v>
      </c>
      <c r="DQ136" s="46">
        <f t="shared" si="19"/>
        <v>0</v>
      </c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>
        <v>80796083.200000003</v>
      </c>
      <c r="FA136" s="59" t="s">
        <v>1704</v>
      </c>
      <c r="FB136" s="59" t="s">
        <v>1713</v>
      </c>
      <c r="FC136" s="59" t="s">
        <v>1714</v>
      </c>
    </row>
    <row r="137" spans="1:159" s="49" customFormat="1" ht="25.5" customHeight="1" x14ac:dyDescent="0.25">
      <c r="A137" s="59" t="s">
        <v>112</v>
      </c>
      <c r="B137" s="59" t="s">
        <v>55</v>
      </c>
      <c r="C137" s="59" t="s">
        <v>113</v>
      </c>
      <c r="D137" s="59" t="s">
        <v>114</v>
      </c>
      <c r="E137" s="59" t="s">
        <v>115</v>
      </c>
      <c r="F137" s="59"/>
      <c r="G137" s="59" t="s">
        <v>1371</v>
      </c>
      <c r="H137" s="59" t="s">
        <v>1339</v>
      </c>
      <c r="I137" s="59" t="s">
        <v>1372</v>
      </c>
      <c r="J137" s="59" t="s">
        <v>1364</v>
      </c>
      <c r="K137" s="59" t="s">
        <v>1373</v>
      </c>
      <c r="L137" s="59" t="s">
        <v>1366</v>
      </c>
      <c r="M137" s="59">
        <v>70</v>
      </c>
      <c r="N137" s="59" t="s">
        <v>1342</v>
      </c>
      <c r="O137" s="46">
        <f t="shared" si="8"/>
        <v>7.2409999999999997</v>
      </c>
      <c r="P137" s="46"/>
      <c r="Q137" s="46"/>
      <c r="R137" s="46"/>
      <c r="S137" s="46">
        <v>2.3809999999999998</v>
      </c>
      <c r="T137" s="46">
        <v>1.62</v>
      </c>
      <c r="U137" s="46">
        <v>1.62</v>
      </c>
      <c r="V137" s="46">
        <v>1.62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8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>
        <v>409340</v>
      </c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>
        <v>0</v>
      </c>
      <c r="DF137" s="46">
        <f t="shared" si="9"/>
        <v>0</v>
      </c>
      <c r="DG137" s="46">
        <f t="shared" si="10"/>
        <v>0</v>
      </c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>
        <v>0</v>
      </c>
      <c r="FA137" s="59" t="s">
        <v>1704</v>
      </c>
      <c r="FB137" s="59">
        <v>2012</v>
      </c>
      <c r="FC137" s="59"/>
    </row>
    <row r="138" spans="1:159" s="49" customFormat="1" ht="25.5" customHeight="1" x14ac:dyDescent="0.25">
      <c r="A138" s="59" t="s">
        <v>116</v>
      </c>
      <c r="B138" s="59" t="s">
        <v>55</v>
      </c>
      <c r="C138" s="59" t="s">
        <v>113</v>
      </c>
      <c r="D138" s="59" t="s">
        <v>114</v>
      </c>
      <c r="E138" s="59" t="s">
        <v>115</v>
      </c>
      <c r="F138" s="59"/>
      <c r="G138" s="59" t="s">
        <v>1371</v>
      </c>
      <c r="H138" s="59" t="s">
        <v>1339</v>
      </c>
      <c r="I138" s="59" t="s">
        <v>1372</v>
      </c>
      <c r="J138" s="59" t="s">
        <v>1328</v>
      </c>
      <c r="K138" s="59" t="s">
        <v>1373</v>
      </c>
      <c r="L138" s="59" t="s">
        <v>1366</v>
      </c>
      <c r="M138" s="59">
        <v>70</v>
      </c>
      <c r="N138" s="59" t="s">
        <v>1342</v>
      </c>
      <c r="O138" s="46">
        <f t="shared" si="8"/>
        <v>2.3809999999999998</v>
      </c>
      <c r="P138" s="46"/>
      <c r="Q138" s="46"/>
      <c r="R138" s="46"/>
      <c r="S138" s="46">
        <v>2.3809999999999998</v>
      </c>
      <c r="T138" s="46">
        <v>0</v>
      </c>
      <c r="U138" s="46">
        <v>0</v>
      </c>
      <c r="V138" s="46">
        <v>0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87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>
        <v>409340</v>
      </c>
      <c r="BK138" s="46"/>
      <c r="BL138" s="46"/>
      <c r="BM138" s="46"/>
      <c r="BN138" s="46">
        <v>409340</v>
      </c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>
        <v>974638.53999999992</v>
      </c>
      <c r="DF138" s="46">
        <f t="shared" si="9"/>
        <v>0</v>
      </c>
      <c r="DG138" s="46">
        <f t="shared" si="10"/>
        <v>0</v>
      </c>
      <c r="DH138" s="46">
        <f>R138*BM138</f>
        <v>0</v>
      </c>
      <c r="DI138" s="46">
        <f t="shared" ref="DI138:DQ138" si="20">BN138*S138</f>
        <v>974638.53999999992</v>
      </c>
      <c r="DJ138" s="46">
        <f t="shared" si="20"/>
        <v>0</v>
      </c>
      <c r="DK138" s="46">
        <f t="shared" si="20"/>
        <v>0</v>
      </c>
      <c r="DL138" s="46">
        <f t="shared" si="20"/>
        <v>0</v>
      </c>
      <c r="DM138" s="46">
        <f t="shared" si="20"/>
        <v>0</v>
      </c>
      <c r="DN138" s="46">
        <f t="shared" si="20"/>
        <v>0</v>
      </c>
      <c r="DO138" s="46">
        <f t="shared" si="20"/>
        <v>0</v>
      </c>
      <c r="DP138" s="46">
        <f t="shared" si="20"/>
        <v>0</v>
      </c>
      <c r="DQ138" s="46">
        <f t="shared" si="20"/>
        <v>0</v>
      </c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>
        <v>1091595.1647999999</v>
      </c>
      <c r="FA138" s="59" t="s">
        <v>1704</v>
      </c>
      <c r="FB138" s="59" t="s">
        <v>1713</v>
      </c>
      <c r="FC138" s="59" t="s">
        <v>1714</v>
      </c>
    </row>
    <row r="139" spans="1:159" s="49" customFormat="1" ht="25.5" customHeight="1" x14ac:dyDescent="0.25">
      <c r="A139" s="59" t="s">
        <v>117</v>
      </c>
      <c r="B139" s="59" t="s">
        <v>55</v>
      </c>
      <c r="C139" s="59" t="s">
        <v>118</v>
      </c>
      <c r="D139" s="59" t="s">
        <v>119</v>
      </c>
      <c r="E139" s="59" t="s">
        <v>120</v>
      </c>
      <c r="F139" s="59"/>
      <c r="G139" s="59" t="s">
        <v>1374</v>
      </c>
      <c r="H139" s="59" t="s">
        <v>1339</v>
      </c>
      <c r="I139" s="59">
        <v>100</v>
      </c>
      <c r="J139" s="59" t="s">
        <v>1375</v>
      </c>
      <c r="K139" s="59" t="s">
        <v>1376</v>
      </c>
      <c r="L139" s="59" t="s">
        <v>1330</v>
      </c>
      <c r="M139" s="59">
        <v>30</v>
      </c>
      <c r="N139" s="59" t="s">
        <v>1377</v>
      </c>
      <c r="O139" s="46">
        <f t="shared" si="8"/>
        <v>73</v>
      </c>
      <c r="P139" s="46"/>
      <c r="Q139" s="46"/>
      <c r="R139" s="46">
        <v>25</v>
      </c>
      <c r="S139" s="46">
        <v>25</v>
      </c>
      <c r="T139" s="46">
        <v>15</v>
      </c>
      <c r="U139" s="46">
        <v>8</v>
      </c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87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>
        <v>3910715.12</v>
      </c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>
        <v>0</v>
      </c>
      <c r="DF139" s="46">
        <f t="shared" si="9"/>
        <v>0</v>
      </c>
      <c r="DG139" s="46">
        <f t="shared" si="10"/>
        <v>0</v>
      </c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>
        <v>0</v>
      </c>
      <c r="FA139" s="59" t="s">
        <v>1704</v>
      </c>
      <c r="FB139" s="59">
        <v>2011</v>
      </c>
      <c r="FC139" s="59"/>
    </row>
    <row r="140" spans="1:159" s="49" customFormat="1" ht="25.5" customHeight="1" x14ac:dyDescent="0.25">
      <c r="A140" s="59" t="s">
        <v>121</v>
      </c>
      <c r="B140" s="59" t="s">
        <v>55</v>
      </c>
      <c r="C140" s="59" t="s">
        <v>118</v>
      </c>
      <c r="D140" s="59" t="s">
        <v>119</v>
      </c>
      <c r="E140" s="59" t="s">
        <v>120</v>
      </c>
      <c r="F140" s="59"/>
      <c r="G140" s="59" t="s">
        <v>1374</v>
      </c>
      <c r="H140" s="59" t="s">
        <v>1339</v>
      </c>
      <c r="I140" s="59">
        <v>85</v>
      </c>
      <c r="J140" s="59" t="s">
        <v>1378</v>
      </c>
      <c r="K140" s="59" t="s">
        <v>1376</v>
      </c>
      <c r="L140" s="59" t="s">
        <v>1330</v>
      </c>
      <c r="M140" s="59">
        <v>30</v>
      </c>
      <c r="N140" s="59" t="s">
        <v>1377</v>
      </c>
      <c r="O140" s="46">
        <f t="shared" si="8"/>
        <v>156</v>
      </c>
      <c r="P140" s="46"/>
      <c r="Q140" s="46"/>
      <c r="R140" s="46">
        <v>33</v>
      </c>
      <c r="S140" s="46">
        <v>25</v>
      </c>
      <c r="T140" s="46">
        <v>20</v>
      </c>
      <c r="U140" s="46">
        <v>30</v>
      </c>
      <c r="V140" s="46">
        <v>25</v>
      </c>
      <c r="W140" s="46">
        <v>15</v>
      </c>
      <c r="X140" s="46">
        <v>8</v>
      </c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87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>
        <v>1339285.71</v>
      </c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>
        <v>0</v>
      </c>
      <c r="DF140" s="46">
        <f t="shared" si="9"/>
        <v>0</v>
      </c>
      <c r="DG140" s="46">
        <f t="shared" si="10"/>
        <v>0</v>
      </c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>
        <v>0</v>
      </c>
      <c r="FA140" s="59" t="s">
        <v>1704</v>
      </c>
      <c r="FB140" s="59" t="s">
        <v>1715</v>
      </c>
      <c r="FC140" s="59" t="s">
        <v>1716</v>
      </c>
    </row>
    <row r="141" spans="1:159" s="49" customFormat="1" ht="25.5" customHeight="1" x14ac:dyDescent="0.25">
      <c r="A141" s="59" t="s">
        <v>122</v>
      </c>
      <c r="B141" s="59" t="s">
        <v>55</v>
      </c>
      <c r="C141" s="59" t="s">
        <v>118</v>
      </c>
      <c r="D141" s="59" t="s">
        <v>119</v>
      </c>
      <c r="E141" s="59" t="s">
        <v>120</v>
      </c>
      <c r="F141" s="59"/>
      <c r="G141" s="59" t="s">
        <v>1374</v>
      </c>
      <c r="H141" s="59" t="s">
        <v>1339</v>
      </c>
      <c r="I141" s="59">
        <v>85</v>
      </c>
      <c r="J141" s="59" t="s">
        <v>1357</v>
      </c>
      <c r="K141" s="59" t="s">
        <v>1376</v>
      </c>
      <c r="L141" s="59" t="s">
        <v>1330</v>
      </c>
      <c r="M141" s="59">
        <v>30</v>
      </c>
      <c r="N141" s="59" t="s">
        <v>1377</v>
      </c>
      <c r="O141" s="46">
        <f t="shared" si="8"/>
        <v>108</v>
      </c>
      <c r="P141" s="46"/>
      <c r="Q141" s="46"/>
      <c r="R141" s="46">
        <v>33</v>
      </c>
      <c r="S141" s="46">
        <v>25</v>
      </c>
      <c r="T141" s="46">
        <v>20</v>
      </c>
      <c r="U141" s="46">
        <v>30</v>
      </c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8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>
        <v>1339285.7354497353</v>
      </c>
      <c r="BK141" s="46"/>
      <c r="BL141" s="46"/>
      <c r="BM141" s="46">
        <v>1339285.7354497353</v>
      </c>
      <c r="BN141" s="46">
        <v>1339285.7354497353</v>
      </c>
      <c r="BO141" s="46">
        <v>1339285.7354497353</v>
      </c>
      <c r="BP141" s="46">
        <v>1339285.7354497353</v>
      </c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>
        <v>144642859.4285714</v>
      </c>
      <c r="DF141" s="46">
        <f t="shared" si="9"/>
        <v>0</v>
      </c>
      <c r="DG141" s="46">
        <f t="shared" si="10"/>
        <v>0</v>
      </c>
      <c r="DH141" s="46">
        <f>R141*BM141</f>
        <v>44196429.269841269</v>
      </c>
      <c r="DI141" s="46">
        <f t="shared" ref="DI141:DQ141" si="21">BN141*S141</f>
        <v>33482143.386243384</v>
      </c>
      <c r="DJ141" s="46">
        <f t="shared" si="21"/>
        <v>26785714.708994705</v>
      </c>
      <c r="DK141" s="46">
        <f t="shared" si="21"/>
        <v>40178572.06349206</v>
      </c>
      <c r="DL141" s="46">
        <f t="shared" si="21"/>
        <v>0</v>
      </c>
      <c r="DM141" s="46">
        <f t="shared" si="21"/>
        <v>0</v>
      </c>
      <c r="DN141" s="46">
        <f t="shared" si="21"/>
        <v>0</v>
      </c>
      <c r="DO141" s="46">
        <f t="shared" si="21"/>
        <v>0</v>
      </c>
      <c r="DP141" s="46">
        <f t="shared" si="21"/>
        <v>0</v>
      </c>
      <c r="DQ141" s="46">
        <f t="shared" si="21"/>
        <v>0</v>
      </c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>
        <v>162000002.56</v>
      </c>
      <c r="FA141" s="59" t="s">
        <v>1704</v>
      </c>
      <c r="FB141" s="59" t="s">
        <v>1717</v>
      </c>
      <c r="FC141" s="59" t="s">
        <v>1718</v>
      </c>
    </row>
    <row r="142" spans="1:159" s="49" customFormat="1" ht="25.5" customHeight="1" x14ac:dyDescent="0.25">
      <c r="A142" s="59" t="s">
        <v>123</v>
      </c>
      <c r="B142" s="59" t="s">
        <v>55</v>
      </c>
      <c r="C142" s="59" t="s">
        <v>118</v>
      </c>
      <c r="D142" s="59" t="s">
        <v>119</v>
      </c>
      <c r="E142" s="59" t="s">
        <v>120</v>
      </c>
      <c r="F142" s="59"/>
      <c r="G142" s="59" t="s">
        <v>1374</v>
      </c>
      <c r="H142" s="59" t="s">
        <v>1339</v>
      </c>
      <c r="I142" s="59">
        <v>100</v>
      </c>
      <c r="J142" s="59" t="s">
        <v>1375</v>
      </c>
      <c r="K142" s="59" t="s">
        <v>1379</v>
      </c>
      <c r="L142" s="59" t="s">
        <v>1330</v>
      </c>
      <c r="M142" s="59">
        <v>30</v>
      </c>
      <c r="N142" s="59" t="s">
        <v>1377</v>
      </c>
      <c r="O142" s="46">
        <f t="shared" si="8"/>
        <v>42</v>
      </c>
      <c r="P142" s="46"/>
      <c r="Q142" s="46"/>
      <c r="R142" s="46">
        <v>6</v>
      </c>
      <c r="S142" s="46">
        <v>15</v>
      </c>
      <c r="T142" s="46">
        <v>15</v>
      </c>
      <c r="U142" s="46">
        <v>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8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>
        <v>9375002</v>
      </c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>
        <v>0</v>
      </c>
      <c r="DF142" s="46">
        <f t="shared" si="9"/>
        <v>0</v>
      </c>
      <c r="DG142" s="46">
        <f t="shared" si="10"/>
        <v>0</v>
      </c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>
        <v>0</v>
      </c>
      <c r="FA142" s="59" t="s">
        <v>1704</v>
      </c>
      <c r="FB142" s="59">
        <v>2011</v>
      </c>
      <c r="FC142" s="59"/>
    </row>
    <row r="143" spans="1:159" s="49" customFormat="1" ht="25.5" customHeight="1" x14ac:dyDescent="0.25">
      <c r="A143" s="59" t="s">
        <v>124</v>
      </c>
      <c r="B143" s="59" t="s">
        <v>55</v>
      </c>
      <c r="C143" s="59" t="s">
        <v>118</v>
      </c>
      <c r="D143" s="59" t="s">
        <v>119</v>
      </c>
      <c r="E143" s="59" t="s">
        <v>120</v>
      </c>
      <c r="F143" s="59"/>
      <c r="G143" s="59" t="s">
        <v>1374</v>
      </c>
      <c r="H143" s="59" t="s">
        <v>1339</v>
      </c>
      <c r="I143" s="59">
        <v>85</v>
      </c>
      <c r="J143" s="59" t="s">
        <v>1334</v>
      </c>
      <c r="K143" s="59" t="s">
        <v>1379</v>
      </c>
      <c r="L143" s="59" t="s">
        <v>1330</v>
      </c>
      <c r="M143" s="59">
        <v>30</v>
      </c>
      <c r="N143" s="59" t="s">
        <v>1377</v>
      </c>
      <c r="O143" s="46">
        <f t="shared" si="8"/>
        <v>81</v>
      </c>
      <c r="P143" s="46"/>
      <c r="Q143" s="46"/>
      <c r="R143" s="46">
        <v>12</v>
      </c>
      <c r="S143" s="46">
        <v>15</v>
      </c>
      <c r="T143" s="46">
        <v>10</v>
      </c>
      <c r="U143" s="46">
        <v>15</v>
      </c>
      <c r="V143" s="46">
        <v>15</v>
      </c>
      <c r="W143" s="46">
        <v>10</v>
      </c>
      <c r="X143" s="46">
        <v>4</v>
      </c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8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>
        <v>1339285.71</v>
      </c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>
        <v>0</v>
      </c>
      <c r="DF143" s="46">
        <f t="shared" si="9"/>
        <v>0</v>
      </c>
      <c r="DG143" s="46">
        <f t="shared" si="10"/>
        <v>0</v>
      </c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>
        <v>0</v>
      </c>
      <c r="FA143" s="59" t="s">
        <v>1704</v>
      </c>
      <c r="FB143" s="59" t="s">
        <v>1715</v>
      </c>
      <c r="FC143" s="59" t="s">
        <v>1716</v>
      </c>
    </row>
    <row r="144" spans="1:159" s="49" customFormat="1" ht="25.5" customHeight="1" x14ac:dyDescent="0.25">
      <c r="A144" s="59" t="s">
        <v>125</v>
      </c>
      <c r="B144" s="59" t="s">
        <v>55</v>
      </c>
      <c r="C144" s="59" t="s">
        <v>118</v>
      </c>
      <c r="D144" s="59" t="s">
        <v>119</v>
      </c>
      <c r="E144" s="59" t="s">
        <v>120</v>
      </c>
      <c r="F144" s="59"/>
      <c r="G144" s="59" t="s">
        <v>1374</v>
      </c>
      <c r="H144" s="59" t="s">
        <v>1339</v>
      </c>
      <c r="I144" s="59">
        <v>85</v>
      </c>
      <c r="J144" s="59" t="s">
        <v>1357</v>
      </c>
      <c r="K144" s="59" t="s">
        <v>1379</v>
      </c>
      <c r="L144" s="59" t="s">
        <v>1330</v>
      </c>
      <c r="M144" s="59">
        <v>30</v>
      </c>
      <c r="N144" s="59" t="s">
        <v>1377</v>
      </c>
      <c r="O144" s="46">
        <f t="shared" si="8"/>
        <v>52</v>
      </c>
      <c r="P144" s="46"/>
      <c r="Q144" s="46"/>
      <c r="R144" s="46">
        <v>12</v>
      </c>
      <c r="S144" s="46">
        <v>15</v>
      </c>
      <c r="T144" s="46">
        <v>10</v>
      </c>
      <c r="U144" s="46">
        <v>15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8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>
        <v>1339285.7472527472</v>
      </c>
      <c r="BK144" s="46"/>
      <c r="BL144" s="46"/>
      <c r="BM144" s="46">
        <v>1339285.7472527472</v>
      </c>
      <c r="BN144" s="46">
        <v>1339285.7472527472</v>
      </c>
      <c r="BO144" s="46">
        <v>1339285.7472527472</v>
      </c>
      <c r="BP144" s="46">
        <v>1339285.7472527472</v>
      </c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>
        <v>69642858.857142851</v>
      </c>
      <c r="DF144" s="46">
        <f t="shared" si="9"/>
        <v>0</v>
      </c>
      <c r="DG144" s="46">
        <f t="shared" si="10"/>
        <v>0</v>
      </c>
      <c r="DH144" s="46">
        <f>R144*BM144</f>
        <v>16071428.967032965</v>
      </c>
      <c r="DI144" s="46">
        <f t="shared" ref="DI144:DQ144" si="22">BN144*S144</f>
        <v>20089286.208791208</v>
      </c>
      <c r="DJ144" s="46">
        <f t="shared" si="22"/>
        <v>13392857.472527472</v>
      </c>
      <c r="DK144" s="46">
        <f t="shared" si="22"/>
        <v>20089286.208791208</v>
      </c>
      <c r="DL144" s="46">
        <f t="shared" si="22"/>
        <v>0</v>
      </c>
      <c r="DM144" s="46">
        <f t="shared" si="22"/>
        <v>0</v>
      </c>
      <c r="DN144" s="46">
        <f t="shared" si="22"/>
        <v>0</v>
      </c>
      <c r="DO144" s="46">
        <f t="shared" si="22"/>
        <v>0</v>
      </c>
      <c r="DP144" s="46">
        <f t="shared" si="22"/>
        <v>0</v>
      </c>
      <c r="DQ144" s="46">
        <f t="shared" si="22"/>
        <v>0</v>
      </c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>
        <v>78000001.920000002</v>
      </c>
      <c r="FA144" s="59" t="s">
        <v>1704</v>
      </c>
      <c r="FB144" s="59" t="s">
        <v>1717</v>
      </c>
      <c r="FC144" s="59" t="s">
        <v>1718</v>
      </c>
    </row>
    <row r="145" spans="1:159" s="49" customFormat="1" ht="25.5" customHeight="1" x14ac:dyDescent="0.25">
      <c r="A145" s="59" t="s">
        <v>126</v>
      </c>
      <c r="B145" s="59" t="s">
        <v>55</v>
      </c>
      <c r="C145" s="59" t="s">
        <v>118</v>
      </c>
      <c r="D145" s="59" t="s">
        <v>119</v>
      </c>
      <c r="E145" s="59" t="s">
        <v>120</v>
      </c>
      <c r="F145" s="59"/>
      <c r="G145" s="59" t="s">
        <v>1374</v>
      </c>
      <c r="H145" s="59" t="s">
        <v>1339</v>
      </c>
      <c r="I145" s="59">
        <v>100</v>
      </c>
      <c r="J145" s="59" t="s">
        <v>1375</v>
      </c>
      <c r="K145" s="59" t="s">
        <v>1380</v>
      </c>
      <c r="L145" s="59" t="s">
        <v>1330</v>
      </c>
      <c r="M145" s="59">
        <v>30</v>
      </c>
      <c r="N145" s="59" t="s">
        <v>1377</v>
      </c>
      <c r="O145" s="46">
        <f t="shared" si="8"/>
        <v>75</v>
      </c>
      <c r="P145" s="46"/>
      <c r="Q145" s="46"/>
      <c r="R145" s="46">
        <v>29</v>
      </c>
      <c r="S145" s="46">
        <v>20</v>
      </c>
      <c r="T145" s="46">
        <v>20</v>
      </c>
      <c r="U145" s="46">
        <v>6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87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3463670.69</v>
      </c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>
        <v>0</v>
      </c>
      <c r="DF145" s="46">
        <f t="shared" si="9"/>
        <v>0</v>
      </c>
      <c r="DG145" s="46">
        <f t="shared" si="10"/>
        <v>0</v>
      </c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>
        <v>0</v>
      </c>
      <c r="FA145" s="59" t="s">
        <v>1704</v>
      </c>
      <c r="FB145" s="59">
        <v>2011</v>
      </c>
      <c r="FC145" s="59"/>
    </row>
    <row r="146" spans="1:159" s="49" customFormat="1" ht="25.5" customHeight="1" x14ac:dyDescent="0.25">
      <c r="A146" s="59" t="s">
        <v>127</v>
      </c>
      <c r="B146" s="59" t="s">
        <v>55</v>
      </c>
      <c r="C146" s="59" t="s">
        <v>118</v>
      </c>
      <c r="D146" s="59" t="s">
        <v>119</v>
      </c>
      <c r="E146" s="59" t="s">
        <v>120</v>
      </c>
      <c r="F146" s="59"/>
      <c r="G146" s="59" t="s">
        <v>1374</v>
      </c>
      <c r="H146" s="59" t="s">
        <v>1339</v>
      </c>
      <c r="I146" s="59">
        <v>85</v>
      </c>
      <c r="J146" s="59" t="s">
        <v>1334</v>
      </c>
      <c r="K146" s="59" t="s">
        <v>1380</v>
      </c>
      <c r="L146" s="59" t="s">
        <v>1330</v>
      </c>
      <c r="M146" s="59">
        <v>30</v>
      </c>
      <c r="N146" s="59" t="s">
        <v>1377</v>
      </c>
      <c r="O146" s="46">
        <f t="shared" si="8"/>
        <v>143</v>
      </c>
      <c r="P146" s="46"/>
      <c r="Q146" s="46"/>
      <c r="R146" s="46">
        <v>35</v>
      </c>
      <c r="S146" s="46">
        <v>20</v>
      </c>
      <c r="T146" s="46">
        <v>20</v>
      </c>
      <c r="U146" s="46">
        <v>25</v>
      </c>
      <c r="V146" s="46">
        <v>20</v>
      </c>
      <c r="W146" s="46">
        <v>15</v>
      </c>
      <c r="X146" s="46">
        <v>8</v>
      </c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8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>
        <v>1339285.71</v>
      </c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>
        <v>0</v>
      </c>
      <c r="DF146" s="46">
        <f t="shared" si="9"/>
        <v>0</v>
      </c>
      <c r="DG146" s="46">
        <f t="shared" si="10"/>
        <v>0</v>
      </c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>
        <v>0</v>
      </c>
      <c r="FA146" s="59" t="s">
        <v>1704</v>
      </c>
      <c r="FB146" s="59" t="s">
        <v>1715</v>
      </c>
      <c r="FC146" s="59" t="s">
        <v>1716</v>
      </c>
    </row>
    <row r="147" spans="1:159" s="49" customFormat="1" ht="25.5" customHeight="1" x14ac:dyDescent="0.25">
      <c r="A147" s="59" t="s">
        <v>128</v>
      </c>
      <c r="B147" s="59" t="s">
        <v>55</v>
      </c>
      <c r="C147" s="59" t="s">
        <v>118</v>
      </c>
      <c r="D147" s="59" t="s">
        <v>119</v>
      </c>
      <c r="E147" s="59" t="s">
        <v>120</v>
      </c>
      <c r="F147" s="59"/>
      <c r="G147" s="59" t="s">
        <v>1374</v>
      </c>
      <c r="H147" s="59" t="s">
        <v>1339</v>
      </c>
      <c r="I147" s="59">
        <v>85</v>
      </c>
      <c r="J147" s="59" t="s">
        <v>1357</v>
      </c>
      <c r="K147" s="59" t="s">
        <v>1380</v>
      </c>
      <c r="L147" s="59" t="s">
        <v>1330</v>
      </c>
      <c r="M147" s="59">
        <v>30</v>
      </c>
      <c r="N147" s="59" t="s">
        <v>1377</v>
      </c>
      <c r="O147" s="46">
        <f t="shared" si="8"/>
        <v>80</v>
      </c>
      <c r="P147" s="46"/>
      <c r="Q147" s="46"/>
      <c r="R147" s="46">
        <v>35</v>
      </c>
      <c r="S147" s="46">
        <v>20</v>
      </c>
      <c r="T147" s="46">
        <v>20</v>
      </c>
      <c r="U147" s="46">
        <v>5</v>
      </c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8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>
        <v>1339285.7357142856</v>
      </c>
      <c r="BK147" s="46"/>
      <c r="BL147" s="46"/>
      <c r="BM147" s="46">
        <v>1339285.7357142856</v>
      </c>
      <c r="BN147" s="46">
        <v>1339285.7357142856</v>
      </c>
      <c r="BO147" s="46">
        <v>1339285.7357142856</v>
      </c>
      <c r="BP147" s="46">
        <v>1339285.7357142856</v>
      </c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>
        <v>107142858.85714285</v>
      </c>
      <c r="DF147" s="46">
        <f t="shared" si="9"/>
        <v>0</v>
      </c>
      <c r="DG147" s="46">
        <f t="shared" si="10"/>
        <v>0</v>
      </c>
      <c r="DH147" s="46">
        <f>R147*BM147</f>
        <v>46875000.75</v>
      </c>
      <c r="DI147" s="46">
        <f t="shared" ref="DI147:DQ147" si="23">BN147*S147</f>
        <v>26785714.714285713</v>
      </c>
      <c r="DJ147" s="46">
        <f t="shared" si="23"/>
        <v>26785714.714285713</v>
      </c>
      <c r="DK147" s="46">
        <f t="shared" si="23"/>
        <v>6696428.6785714282</v>
      </c>
      <c r="DL147" s="46">
        <f t="shared" si="23"/>
        <v>0</v>
      </c>
      <c r="DM147" s="46">
        <f t="shared" si="23"/>
        <v>0</v>
      </c>
      <c r="DN147" s="46">
        <f t="shared" si="23"/>
        <v>0</v>
      </c>
      <c r="DO147" s="46">
        <f t="shared" si="23"/>
        <v>0</v>
      </c>
      <c r="DP147" s="46">
        <f t="shared" si="23"/>
        <v>0</v>
      </c>
      <c r="DQ147" s="46">
        <f t="shared" si="23"/>
        <v>0</v>
      </c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>
        <v>120000001.92</v>
      </c>
      <c r="FA147" s="59" t="s">
        <v>1704</v>
      </c>
      <c r="FB147" s="59" t="s">
        <v>1717</v>
      </c>
      <c r="FC147" s="59" t="s">
        <v>1718</v>
      </c>
    </row>
    <row r="148" spans="1:159" s="49" customFormat="1" ht="25.5" customHeight="1" x14ac:dyDescent="0.25">
      <c r="A148" s="59" t="s">
        <v>129</v>
      </c>
      <c r="B148" s="59" t="s">
        <v>55</v>
      </c>
      <c r="C148" s="59" t="s">
        <v>118</v>
      </c>
      <c r="D148" s="59" t="s">
        <v>119</v>
      </c>
      <c r="E148" s="59" t="s">
        <v>120</v>
      </c>
      <c r="F148" s="59"/>
      <c r="G148" s="59" t="s">
        <v>1381</v>
      </c>
      <c r="H148" s="59" t="s">
        <v>1339</v>
      </c>
      <c r="I148" s="59">
        <v>100</v>
      </c>
      <c r="J148" s="59" t="s">
        <v>1375</v>
      </c>
      <c r="K148" s="59" t="s">
        <v>1376</v>
      </c>
      <c r="L148" s="59" t="s">
        <v>1330</v>
      </c>
      <c r="M148" s="59">
        <v>30</v>
      </c>
      <c r="N148" s="59" t="s">
        <v>1377</v>
      </c>
      <c r="O148" s="46">
        <f t="shared" si="8"/>
        <v>29</v>
      </c>
      <c r="P148" s="46"/>
      <c r="Q148" s="46"/>
      <c r="R148" s="46">
        <v>8</v>
      </c>
      <c r="S148" s="46">
        <v>10</v>
      </c>
      <c r="T148" s="46">
        <v>5</v>
      </c>
      <c r="U148" s="46">
        <v>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8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>
        <v>3981025.75</v>
      </c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>
        <v>0</v>
      </c>
      <c r="DF148" s="46">
        <f t="shared" si="9"/>
        <v>0</v>
      </c>
      <c r="DG148" s="46">
        <f t="shared" si="10"/>
        <v>0</v>
      </c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>
        <v>0</v>
      </c>
      <c r="FA148" s="59" t="s">
        <v>1704</v>
      </c>
      <c r="FB148" s="59">
        <v>2011</v>
      </c>
      <c r="FC148" s="59"/>
    </row>
    <row r="149" spans="1:159" s="49" customFormat="1" ht="25.5" customHeight="1" x14ac:dyDescent="0.25">
      <c r="A149" s="59" t="s">
        <v>130</v>
      </c>
      <c r="B149" s="59" t="s">
        <v>55</v>
      </c>
      <c r="C149" s="59" t="s">
        <v>118</v>
      </c>
      <c r="D149" s="59" t="s">
        <v>119</v>
      </c>
      <c r="E149" s="59" t="s">
        <v>120</v>
      </c>
      <c r="F149" s="59"/>
      <c r="G149" s="59" t="s">
        <v>1381</v>
      </c>
      <c r="H149" s="59" t="s">
        <v>1339</v>
      </c>
      <c r="I149" s="59">
        <v>85</v>
      </c>
      <c r="J149" s="59" t="s">
        <v>1378</v>
      </c>
      <c r="K149" s="59" t="s">
        <v>1376</v>
      </c>
      <c r="L149" s="59" t="s">
        <v>1330</v>
      </c>
      <c r="M149" s="59">
        <v>30</v>
      </c>
      <c r="N149" s="59" t="s">
        <v>1377</v>
      </c>
      <c r="O149" s="46">
        <f t="shared" ref="O149:O178" si="24">P149+Q149+R149+S149+T149+U149+V149+W149+X149+Y149+Z149+AA149+AB149+AC149+AD149+AE149+AF149+AG149+AH149+AI149+AJ149+AK149+AL149+AM149+AN149+AO149+AP149+AQ149+AR149+AS149+AT149+AU149+AV149+AW149+AX149+AY149+AZ149</f>
        <v>70</v>
      </c>
      <c r="P149" s="46"/>
      <c r="Q149" s="46"/>
      <c r="R149" s="46">
        <v>14</v>
      </c>
      <c r="S149" s="46">
        <v>10</v>
      </c>
      <c r="T149" s="46">
        <v>7</v>
      </c>
      <c r="U149" s="46">
        <v>15</v>
      </c>
      <c r="V149" s="46">
        <v>12</v>
      </c>
      <c r="W149" s="46">
        <v>6</v>
      </c>
      <c r="X149" s="46">
        <v>6</v>
      </c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87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>
        <v>1098205.3600000001</v>
      </c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>
        <v>0</v>
      </c>
      <c r="DF149" s="46">
        <f t="shared" si="9"/>
        <v>0</v>
      </c>
      <c r="DG149" s="46">
        <f t="shared" si="10"/>
        <v>0</v>
      </c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>
        <v>0</v>
      </c>
      <c r="FA149" s="59" t="s">
        <v>1704</v>
      </c>
      <c r="FB149" s="59" t="s">
        <v>1715</v>
      </c>
      <c r="FC149" s="59" t="s">
        <v>1716</v>
      </c>
    </row>
    <row r="150" spans="1:159" s="49" customFormat="1" ht="25.5" customHeight="1" x14ac:dyDescent="0.25">
      <c r="A150" s="59" t="s">
        <v>131</v>
      </c>
      <c r="B150" s="59" t="s">
        <v>55</v>
      </c>
      <c r="C150" s="59" t="s">
        <v>118</v>
      </c>
      <c r="D150" s="59" t="s">
        <v>119</v>
      </c>
      <c r="E150" s="59" t="s">
        <v>120</v>
      </c>
      <c r="F150" s="59"/>
      <c r="G150" s="59" t="s">
        <v>1381</v>
      </c>
      <c r="H150" s="59" t="s">
        <v>1339</v>
      </c>
      <c r="I150" s="59">
        <v>85</v>
      </c>
      <c r="J150" s="59" t="s">
        <v>1357</v>
      </c>
      <c r="K150" s="59" t="s">
        <v>1376</v>
      </c>
      <c r="L150" s="59" t="s">
        <v>1330</v>
      </c>
      <c r="M150" s="59">
        <v>30</v>
      </c>
      <c r="N150" s="59" t="s">
        <v>1377</v>
      </c>
      <c r="O150" s="46">
        <f t="shared" si="24"/>
        <v>42</v>
      </c>
      <c r="P150" s="46"/>
      <c r="Q150" s="46"/>
      <c r="R150" s="46">
        <v>14</v>
      </c>
      <c r="S150" s="46">
        <v>10</v>
      </c>
      <c r="T150" s="46">
        <v>7</v>
      </c>
      <c r="U150" s="46">
        <v>11</v>
      </c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8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>
        <v>1098206.5918367344</v>
      </c>
      <c r="BK150" s="46"/>
      <c r="BL150" s="46"/>
      <c r="BM150" s="46">
        <v>1098206.5918367344</v>
      </c>
      <c r="BN150" s="46">
        <v>1098206.5918367344</v>
      </c>
      <c r="BO150" s="46">
        <v>1098206.5918367344</v>
      </c>
      <c r="BP150" s="46">
        <v>1098206.5918367344</v>
      </c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>
        <v>46124676.857142851</v>
      </c>
      <c r="DF150" s="46">
        <f t="shared" si="9"/>
        <v>0</v>
      </c>
      <c r="DG150" s="46">
        <f t="shared" si="10"/>
        <v>0</v>
      </c>
      <c r="DH150" s="46">
        <f>R150*BM150</f>
        <v>15374892.285714282</v>
      </c>
      <c r="DI150" s="46">
        <f t="shared" ref="DI150:DQ150" si="25">BN150*S150</f>
        <v>10982065.918367345</v>
      </c>
      <c r="DJ150" s="46">
        <f t="shared" si="25"/>
        <v>7687446.1428571409</v>
      </c>
      <c r="DK150" s="46">
        <f t="shared" si="25"/>
        <v>12080272.510204079</v>
      </c>
      <c r="DL150" s="46">
        <f t="shared" si="25"/>
        <v>0</v>
      </c>
      <c r="DM150" s="46">
        <f t="shared" si="25"/>
        <v>0</v>
      </c>
      <c r="DN150" s="46">
        <f t="shared" si="25"/>
        <v>0</v>
      </c>
      <c r="DO150" s="46">
        <f t="shared" si="25"/>
        <v>0</v>
      </c>
      <c r="DP150" s="46">
        <f t="shared" si="25"/>
        <v>0</v>
      </c>
      <c r="DQ150" s="46">
        <f t="shared" si="25"/>
        <v>0</v>
      </c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>
        <v>51659638.079999998</v>
      </c>
      <c r="FA150" s="59" t="s">
        <v>1704</v>
      </c>
      <c r="FB150" s="59" t="s">
        <v>1717</v>
      </c>
      <c r="FC150" s="59" t="s">
        <v>1718</v>
      </c>
    </row>
    <row r="151" spans="1:159" s="49" customFormat="1" ht="25.5" customHeight="1" x14ac:dyDescent="0.25">
      <c r="A151" s="59" t="s">
        <v>132</v>
      </c>
      <c r="B151" s="59" t="s">
        <v>55</v>
      </c>
      <c r="C151" s="59" t="s">
        <v>118</v>
      </c>
      <c r="D151" s="59" t="s">
        <v>119</v>
      </c>
      <c r="E151" s="59" t="s">
        <v>120</v>
      </c>
      <c r="F151" s="59"/>
      <c r="G151" s="59" t="s">
        <v>1381</v>
      </c>
      <c r="H151" s="59" t="s">
        <v>1339</v>
      </c>
      <c r="I151" s="59">
        <v>100</v>
      </c>
      <c r="J151" s="59" t="s">
        <v>1375</v>
      </c>
      <c r="K151" s="59" t="s">
        <v>1379</v>
      </c>
      <c r="L151" s="59" t="s">
        <v>1330</v>
      </c>
      <c r="M151" s="59">
        <v>30</v>
      </c>
      <c r="N151" s="59" t="s">
        <v>1377</v>
      </c>
      <c r="O151" s="46">
        <f t="shared" si="24"/>
        <v>23</v>
      </c>
      <c r="P151" s="46"/>
      <c r="Q151" s="46"/>
      <c r="R151" s="46">
        <v>6</v>
      </c>
      <c r="S151" s="46">
        <v>10</v>
      </c>
      <c r="T151" s="46">
        <v>5</v>
      </c>
      <c r="U151" s="46">
        <v>2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8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>
        <v>4209820.33</v>
      </c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>
        <v>0</v>
      </c>
      <c r="DF151" s="46">
        <f t="shared" si="9"/>
        <v>0</v>
      </c>
      <c r="DG151" s="46">
        <f t="shared" si="10"/>
        <v>0</v>
      </c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>
        <v>0</v>
      </c>
      <c r="FA151" s="59" t="s">
        <v>1704</v>
      </c>
      <c r="FB151" s="59">
        <v>2011</v>
      </c>
      <c r="FC151" s="59"/>
    </row>
    <row r="152" spans="1:159" s="49" customFormat="1" ht="25.5" customHeight="1" x14ac:dyDescent="0.25">
      <c r="A152" s="59" t="s">
        <v>133</v>
      </c>
      <c r="B152" s="59" t="s">
        <v>55</v>
      </c>
      <c r="C152" s="59" t="s">
        <v>118</v>
      </c>
      <c r="D152" s="59" t="s">
        <v>119</v>
      </c>
      <c r="E152" s="59" t="s">
        <v>120</v>
      </c>
      <c r="F152" s="59"/>
      <c r="G152" s="59" t="s">
        <v>1381</v>
      </c>
      <c r="H152" s="59" t="s">
        <v>1339</v>
      </c>
      <c r="I152" s="59">
        <v>85</v>
      </c>
      <c r="J152" s="59" t="s">
        <v>1378</v>
      </c>
      <c r="K152" s="59" t="s">
        <v>1379</v>
      </c>
      <c r="L152" s="59" t="s">
        <v>1330</v>
      </c>
      <c r="M152" s="59">
        <v>30</v>
      </c>
      <c r="N152" s="59" t="s">
        <v>1377</v>
      </c>
      <c r="O152" s="46">
        <f t="shared" si="24"/>
        <v>46</v>
      </c>
      <c r="P152" s="46"/>
      <c r="Q152" s="46"/>
      <c r="R152" s="46">
        <v>8</v>
      </c>
      <c r="S152" s="46">
        <v>10</v>
      </c>
      <c r="T152" s="46">
        <v>6</v>
      </c>
      <c r="U152" s="46">
        <v>10</v>
      </c>
      <c r="V152" s="46">
        <v>6</v>
      </c>
      <c r="W152" s="46">
        <v>3</v>
      </c>
      <c r="X152" s="46">
        <v>3</v>
      </c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8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>
        <v>1098205.3600000001</v>
      </c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>
        <v>0</v>
      </c>
      <c r="DF152" s="46">
        <f t="shared" si="9"/>
        <v>0</v>
      </c>
      <c r="DG152" s="46">
        <f t="shared" si="10"/>
        <v>0</v>
      </c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>
        <v>0</v>
      </c>
      <c r="FA152" s="59" t="s">
        <v>1704</v>
      </c>
      <c r="FB152" s="59" t="s">
        <v>1715</v>
      </c>
      <c r="FC152" s="59" t="s">
        <v>1716</v>
      </c>
    </row>
    <row r="153" spans="1:159" s="49" customFormat="1" ht="25.5" customHeight="1" x14ac:dyDescent="0.25">
      <c r="A153" s="59" t="s">
        <v>134</v>
      </c>
      <c r="B153" s="59" t="s">
        <v>55</v>
      </c>
      <c r="C153" s="59" t="s">
        <v>118</v>
      </c>
      <c r="D153" s="59" t="s">
        <v>119</v>
      </c>
      <c r="E153" s="59" t="s">
        <v>120</v>
      </c>
      <c r="F153" s="59"/>
      <c r="G153" s="59" t="s">
        <v>1381</v>
      </c>
      <c r="H153" s="59" t="s">
        <v>1339</v>
      </c>
      <c r="I153" s="59">
        <v>85</v>
      </c>
      <c r="J153" s="59" t="s">
        <v>1357</v>
      </c>
      <c r="K153" s="59" t="s">
        <v>1379</v>
      </c>
      <c r="L153" s="59" t="s">
        <v>1330</v>
      </c>
      <c r="M153" s="59">
        <v>30</v>
      </c>
      <c r="N153" s="59" t="s">
        <v>1377</v>
      </c>
      <c r="O153" s="46">
        <f t="shared" si="24"/>
        <v>34</v>
      </c>
      <c r="P153" s="46"/>
      <c r="Q153" s="46"/>
      <c r="R153" s="46">
        <v>8</v>
      </c>
      <c r="S153" s="46">
        <v>10</v>
      </c>
      <c r="T153" s="46">
        <v>6</v>
      </c>
      <c r="U153" s="46">
        <v>10</v>
      </c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8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>
        <v>1098205.8655462184</v>
      </c>
      <c r="BK153" s="46"/>
      <c r="BL153" s="46"/>
      <c r="BM153" s="46">
        <v>1098205.8655462184</v>
      </c>
      <c r="BN153" s="46">
        <v>1098205.8655462184</v>
      </c>
      <c r="BO153" s="46">
        <v>1098205.8655462184</v>
      </c>
      <c r="BP153" s="46">
        <v>1098205.8655462184</v>
      </c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>
        <v>37338999.428571425</v>
      </c>
      <c r="DF153" s="46">
        <f t="shared" si="9"/>
        <v>0</v>
      </c>
      <c r="DG153" s="46">
        <f t="shared" si="10"/>
        <v>0</v>
      </c>
      <c r="DH153" s="46">
        <f>R153*BM153</f>
        <v>8785646.9243697468</v>
      </c>
      <c r="DI153" s="46">
        <f t="shared" ref="DI153:DQ153" si="26">BN153*S153</f>
        <v>10982058.655462183</v>
      </c>
      <c r="DJ153" s="46">
        <f t="shared" si="26"/>
        <v>6589235.1932773106</v>
      </c>
      <c r="DK153" s="46">
        <f t="shared" si="26"/>
        <v>10982058.655462183</v>
      </c>
      <c r="DL153" s="46">
        <f t="shared" si="26"/>
        <v>0</v>
      </c>
      <c r="DM153" s="46">
        <f t="shared" si="26"/>
        <v>0</v>
      </c>
      <c r="DN153" s="46">
        <f t="shared" si="26"/>
        <v>0</v>
      </c>
      <c r="DO153" s="46">
        <f t="shared" si="26"/>
        <v>0</v>
      </c>
      <c r="DP153" s="46">
        <f t="shared" si="26"/>
        <v>0</v>
      </c>
      <c r="DQ153" s="46">
        <f t="shared" si="26"/>
        <v>0</v>
      </c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>
        <v>41819679.359999999</v>
      </c>
      <c r="FA153" s="59" t="s">
        <v>1704</v>
      </c>
      <c r="FB153" s="59" t="s">
        <v>1717</v>
      </c>
      <c r="FC153" s="59" t="s">
        <v>1718</v>
      </c>
    </row>
    <row r="154" spans="1:159" s="49" customFormat="1" ht="25.5" customHeight="1" x14ac:dyDescent="0.25">
      <c r="A154" s="59" t="s">
        <v>135</v>
      </c>
      <c r="B154" s="59" t="s">
        <v>55</v>
      </c>
      <c r="C154" s="59" t="s">
        <v>118</v>
      </c>
      <c r="D154" s="59" t="s">
        <v>119</v>
      </c>
      <c r="E154" s="59" t="s">
        <v>120</v>
      </c>
      <c r="F154" s="59"/>
      <c r="G154" s="59" t="s">
        <v>1381</v>
      </c>
      <c r="H154" s="59" t="s">
        <v>1339</v>
      </c>
      <c r="I154" s="59">
        <v>100</v>
      </c>
      <c r="J154" s="59" t="s">
        <v>1382</v>
      </c>
      <c r="K154" s="59" t="s">
        <v>1380</v>
      </c>
      <c r="L154" s="59" t="s">
        <v>1330</v>
      </c>
      <c r="M154" s="59">
        <v>30</v>
      </c>
      <c r="N154" s="59" t="s">
        <v>1377</v>
      </c>
      <c r="O154" s="46">
        <f t="shared" si="24"/>
        <v>38</v>
      </c>
      <c r="P154" s="46"/>
      <c r="Q154" s="46"/>
      <c r="R154" s="46">
        <v>12</v>
      </c>
      <c r="S154" s="46">
        <v>10</v>
      </c>
      <c r="T154" s="46">
        <v>10</v>
      </c>
      <c r="U154" s="46">
        <v>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87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3477677.67</v>
      </c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>
        <v>0</v>
      </c>
      <c r="DF154" s="46">
        <f t="shared" si="9"/>
        <v>0</v>
      </c>
      <c r="DG154" s="46">
        <f t="shared" si="10"/>
        <v>0</v>
      </c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>
        <v>0</v>
      </c>
      <c r="FA154" s="59" t="s">
        <v>1704</v>
      </c>
      <c r="FB154" s="59">
        <v>2011</v>
      </c>
      <c r="FC154" s="59"/>
    </row>
    <row r="155" spans="1:159" s="49" customFormat="1" ht="25.5" customHeight="1" x14ac:dyDescent="0.25">
      <c r="A155" s="59" t="s">
        <v>136</v>
      </c>
      <c r="B155" s="59" t="s">
        <v>55</v>
      </c>
      <c r="C155" s="59" t="s">
        <v>118</v>
      </c>
      <c r="D155" s="59" t="s">
        <v>119</v>
      </c>
      <c r="E155" s="59" t="s">
        <v>120</v>
      </c>
      <c r="F155" s="59"/>
      <c r="G155" s="59" t="s">
        <v>1381</v>
      </c>
      <c r="H155" s="59" t="s">
        <v>1339</v>
      </c>
      <c r="I155" s="59">
        <v>85</v>
      </c>
      <c r="J155" s="59" t="s">
        <v>1334</v>
      </c>
      <c r="K155" s="59" t="s">
        <v>1380</v>
      </c>
      <c r="L155" s="59" t="s">
        <v>1330</v>
      </c>
      <c r="M155" s="59">
        <v>30</v>
      </c>
      <c r="N155" s="59" t="s">
        <v>1377</v>
      </c>
      <c r="O155" s="46">
        <f t="shared" si="24"/>
        <v>74</v>
      </c>
      <c r="P155" s="46"/>
      <c r="Q155" s="46"/>
      <c r="R155" s="46">
        <v>18</v>
      </c>
      <c r="S155" s="46">
        <v>10</v>
      </c>
      <c r="T155" s="46">
        <v>7</v>
      </c>
      <c r="U155" s="46">
        <v>15</v>
      </c>
      <c r="V155" s="46">
        <v>12</v>
      </c>
      <c r="W155" s="46">
        <v>6</v>
      </c>
      <c r="X155" s="46">
        <v>6</v>
      </c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87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>
        <v>1098205.3600000001</v>
      </c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>
        <v>0</v>
      </c>
      <c r="DF155" s="46">
        <f t="shared" si="9"/>
        <v>0</v>
      </c>
      <c r="DG155" s="46">
        <f t="shared" si="10"/>
        <v>0</v>
      </c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>
        <v>0</v>
      </c>
      <c r="FA155" s="59" t="s">
        <v>1704</v>
      </c>
      <c r="FB155" s="59" t="s">
        <v>1715</v>
      </c>
      <c r="FC155" s="59" t="s">
        <v>1716</v>
      </c>
    </row>
    <row r="156" spans="1:159" s="49" customFormat="1" ht="25.5" customHeight="1" x14ac:dyDescent="0.25">
      <c r="A156" s="59" t="s">
        <v>137</v>
      </c>
      <c r="B156" s="59" t="s">
        <v>55</v>
      </c>
      <c r="C156" s="59" t="s">
        <v>118</v>
      </c>
      <c r="D156" s="59" t="s">
        <v>119</v>
      </c>
      <c r="E156" s="59" t="s">
        <v>120</v>
      </c>
      <c r="F156" s="59"/>
      <c r="G156" s="59" t="s">
        <v>1381</v>
      </c>
      <c r="H156" s="59" t="s">
        <v>1339</v>
      </c>
      <c r="I156" s="59">
        <v>85</v>
      </c>
      <c r="J156" s="59" t="s">
        <v>1357</v>
      </c>
      <c r="K156" s="59" t="s">
        <v>1380</v>
      </c>
      <c r="L156" s="59" t="s">
        <v>1330</v>
      </c>
      <c r="M156" s="59">
        <v>30</v>
      </c>
      <c r="N156" s="59" t="s">
        <v>1377</v>
      </c>
      <c r="O156" s="46">
        <f t="shared" si="24"/>
        <v>35</v>
      </c>
      <c r="P156" s="46"/>
      <c r="Q156" s="46"/>
      <c r="R156" s="46">
        <v>18</v>
      </c>
      <c r="S156" s="46">
        <v>10</v>
      </c>
      <c r="T156" s="46">
        <v>7</v>
      </c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8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>
        <v>1098206.83877551</v>
      </c>
      <c r="BK156" s="46"/>
      <c r="BL156" s="46"/>
      <c r="BM156" s="46">
        <v>1098206.83877551</v>
      </c>
      <c r="BN156" s="46">
        <v>1098206.83877551</v>
      </c>
      <c r="BO156" s="46">
        <v>1098206.83877551</v>
      </c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>
        <v>38437239.357142851</v>
      </c>
      <c r="DF156" s="46">
        <f t="shared" si="9"/>
        <v>0</v>
      </c>
      <c r="DG156" s="46">
        <f t="shared" si="10"/>
        <v>0</v>
      </c>
      <c r="DH156" s="46">
        <f>R156*BM156</f>
        <v>19767723.097959179</v>
      </c>
      <c r="DI156" s="46">
        <f t="shared" ref="DI156:DQ156" si="27">BN156*S156</f>
        <v>10982068.3877551</v>
      </c>
      <c r="DJ156" s="46">
        <f t="shared" si="27"/>
        <v>7687447.8714285698</v>
      </c>
      <c r="DK156" s="46">
        <f t="shared" si="27"/>
        <v>0</v>
      </c>
      <c r="DL156" s="46">
        <f t="shared" si="27"/>
        <v>0</v>
      </c>
      <c r="DM156" s="46">
        <f t="shared" si="27"/>
        <v>0</v>
      </c>
      <c r="DN156" s="46">
        <f t="shared" si="27"/>
        <v>0</v>
      </c>
      <c r="DO156" s="46">
        <f t="shared" si="27"/>
        <v>0</v>
      </c>
      <c r="DP156" s="46">
        <f t="shared" si="27"/>
        <v>0</v>
      </c>
      <c r="DQ156" s="46">
        <f t="shared" si="27"/>
        <v>0</v>
      </c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>
        <v>43049708.079999998</v>
      </c>
      <c r="FA156" s="59" t="s">
        <v>1704</v>
      </c>
      <c r="FB156" s="59" t="s">
        <v>1717</v>
      </c>
      <c r="FC156" s="59" t="s">
        <v>1718</v>
      </c>
    </row>
    <row r="157" spans="1:159" s="49" customFormat="1" ht="25.5" customHeight="1" x14ac:dyDescent="0.25">
      <c r="A157" s="59" t="s">
        <v>138</v>
      </c>
      <c r="B157" s="59" t="s">
        <v>55</v>
      </c>
      <c r="C157" s="59" t="s">
        <v>139</v>
      </c>
      <c r="D157" s="59" t="s">
        <v>140</v>
      </c>
      <c r="E157" s="59" t="s">
        <v>141</v>
      </c>
      <c r="F157" s="59"/>
      <c r="G157" s="59" t="s">
        <v>1383</v>
      </c>
      <c r="H157" s="59" t="s">
        <v>1327</v>
      </c>
      <c r="I157" s="59">
        <v>90</v>
      </c>
      <c r="J157" s="59" t="s">
        <v>1356</v>
      </c>
      <c r="K157" s="59" t="s">
        <v>1352</v>
      </c>
      <c r="L157" s="59" t="s">
        <v>1330</v>
      </c>
      <c r="M157" s="59">
        <v>30</v>
      </c>
      <c r="N157" s="59" t="s">
        <v>1335</v>
      </c>
      <c r="O157" s="46">
        <f t="shared" si="24"/>
        <v>644</v>
      </c>
      <c r="P157" s="46"/>
      <c r="Q157" s="46"/>
      <c r="R157" s="46"/>
      <c r="S157" s="46">
        <v>161</v>
      </c>
      <c r="T157" s="46">
        <v>161</v>
      </c>
      <c r="U157" s="46">
        <v>161</v>
      </c>
      <c r="V157" s="46">
        <v>161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8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>
        <v>5000</v>
      </c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>
        <v>0</v>
      </c>
      <c r="DF157" s="46">
        <f t="shared" si="9"/>
        <v>0</v>
      </c>
      <c r="DG157" s="46">
        <f t="shared" si="10"/>
        <v>0</v>
      </c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>
        <v>0</v>
      </c>
      <c r="FA157" s="59" t="s">
        <v>1704</v>
      </c>
      <c r="FB157" s="59">
        <v>2012</v>
      </c>
      <c r="FC157" s="59"/>
    </row>
    <row r="158" spans="1:159" s="49" customFormat="1" ht="25.5" customHeight="1" x14ac:dyDescent="0.25">
      <c r="A158" s="59" t="s">
        <v>142</v>
      </c>
      <c r="B158" s="59" t="s">
        <v>55</v>
      </c>
      <c r="C158" s="59" t="s">
        <v>139</v>
      </c>
      <c r="D158" s="59" t="s">
        <v>140</v>
      </c>
      <c r="E158" s="59" t="s">
        <v>141</v>
      </c>
      <c r="F158" s="59"/>
      <c r="G158" s="59" t="s">
        <v>1383</v>
      </c>
      <c r="H158" s="59" t="s">
        <v>1327</v>
      </c>
      <c r="I158" s="59">
        <v>95</v>
      </c>
      <c r="J158" s="59" t="s">
        <v>1351</v>
      </c>
      <c r="K158" s="59" t="s">
        <v>1352</v>
      </c>
      <c r="L158" s="59" t="s">
        <v>1330</v>
      </c>
      <c r="M158" s="59">
        <v>30</v>
      </c>
      <c r="N158" s="59" t="s">
        <v>1335</v>
      </c>
      <c r="O158" s="46">
        <f t="shared" si="24"/>
        <v>760</v>
      </c>
      <c r="P158" s="46"/>
      <c r="Q158" s="46"/>
      <c r="R158" s="46"/>
      <c r="S158" s="46">
        <v>161</v>
      </c>
      <c r="T158" s="46">
        <v>160</v>
      </c>
      <c r="U158" s="46">
        <v>140</v>
      </c>
      <c r="V158" s="46">
        <v>120</v>
      </c>
      <c r="W158" s="46">
        <v>100</v>
      </c>
      <c r="X158" s="46">
        <v>79</v>
      </c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8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>
        <v>1250</v>
      </c>
      <c r="BK158" s="46"/>
      <c r="BL158" s="46"/>
      <c r="BM158" s="46"/>
      <c r="BN158" s="46">
        <v>1250</v>
      </c>
      <c r="BO158" s="46">
        <v>1250</v>
      </c>
      <c r="BP158" s="46">
        <v>1250</v>
      </c>
      <c r="BQ158" s="46">
        <v>1250</v>
      </c>
      <c r="BR158" s="46">
        <v>1250</v>
      </c>
      <c r="BS158" s="46">
        <v>1250</v>
      </c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>
        <v>950000</v>
      </c>
      <c r="DF158" s="46">
        <f t="shared" si="9"/>
        <v>0</v>
      </c>
      <c r="DG158" s="46">
        <f t="shared" si="10"/>
        <v>0</v>
      </c>
      <c r="DH158" s="46">
        <f>R158*BM158</f>
        <v>0</v>
      </c>
      <c r="DI158" s="46">
        <f t="shared" ref="DI158:DQ158" si="28">BN158*S158</f>
        <v>201250</v>
      </c>
      <c r="DJ158" s="46">
        <f t="shared" si="28"/>
        <v>200000</v>
      </c>
      <c r="DK158" s="46">
        <f t="shared" si="28"/>
        <v>175000</v>
      </c>
      <c r="DL158" s="46">
        <f t="shared" si="28"/>
        <v>150000</v>
      </c>
      <c r="DM158" s="46">
        <f t="shared" si="28"/>
        <v>125000</v>
      </c>
      <c r="DN158" s="46">
        <f t="shared" si="28"/>
        <v>98750</v>
      </c>
      <c r="DO158" s="46">
        <f t="shared" si="28"/>
        <v>0</v>
      </c>
      <c r="DP158" s="46">
        <f t="shared" si="28"/>
        <v>0</v>
      </c>
      <c r="DQ158" s="46">
        <f t="shared" si="28"/>
        <v>0</v>
      </c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>
        <v>1064000</v>
      </c>
      <c r="FA158" s="59" t="s">
        <v>1704</v>
      </c>
      <c r="FB158" s="59" t="s">
        <v>1697</v>
      </c>
      <c r="FC158" s="59" t="s">
        <v>1709</v>
      </c>
    </row>
    <row r="159" spans="1:159" s="49" customFormat="1" ht="25.5" customHeight="1" x14ac:dyDescent="0.25">
      <c r="A159" s="59" t="s">
        <v>143</v>
      </c>
      <c r="B159" s="59" t="s">
        <v>55</v>
      </c>
      <c r="C159" s="59" t="s">
        <v>144</v>
      </c>
      <c r="D159" s="59" t="s">
        <v>145</v>
      </c>
      <c r="E159" s="59" t="s">
        <v>146</v>
      </c>
      <c r="F159" s="59"/>
      <c r="G159" s="59" t="s">
        <v>1384</v>
      </c>
      <c r="H159" s="59" t="s">
        <v>1339</v>
      </c>
      <c r="I159" s="59">
        <v>30</v>
      </c>
      <c r="J159" s="59" t="s">
        <v>1385</v>
      </c>
      <c r="K159" s="59" t="s">
        <v>1386</v>
      </c>
      <c r="L159" s="59" t="s">
        <v>1330</v>
      </c>
      <c r="M159" s="59">
        <v>30</v>
      </c>
      <c r="N159" s="59" t="s">
        <v>1335</v>
      </c>
      <c r="O159" s="46">
        <f t="shared" si="24"/>
        <v>7108</v>
      </c>
      <c r="P159" s="46"/>
      <c r="Q159" s="46"/>
      <c r="R159" s="46"/>
      <c r="S159" s="46">
        <v>3508</v>
      </c>
      <c r="T159" s="46">
        <v>1200</v>
      </c>
      <c r="U159" s="46">
        <v>1200</v>
      </c>
      <c r="V159" s="46">
        <v>1200</v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8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>
        <v>4839.42</v>
      </c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>
        <v>0</v>
      </c>
      <c r="DF159" s="46">
        <f t="shared" si="9"/>
        <v>0</v>
      </c>
      <c r="DG159" s="46">
        <f t="shared" si="10"/>
        <v>0</v>
      </c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>
        <v>0</v>
      </c>
      <c r="FA159" s="59" t="s">
        <v>1704</v>
      </c>
      <c r="FB159" s="59">
        <v>2012</v>
      </c>
      <c r="FC159" s="59"/>
    </row>
    <row r="160" spans="1:159" s="49" customFormat="1" ht="25.5" customHeight="1" x14ac:dyDescent="0.25">
      <c r="A160" s="59" t="s">
        <v>147</v>
      </c>
      <c r="B160" s="59" t="s">
        <v>55</v>
      </c>
      <c r="C160" s="59" t="s">
        <v>144</v>
      </c>
      <c r="D160" s="59" t="s">
        <v>145</v>
      </c>
      <c r="E160" s="59" t="s">
        <v>146</v>
      </c>
      <c r="F160" s="59"/>
      <c r="G160" s="59" t="s">
        <v>1384</v>
      </c>
      <c r="H160" s="59" t="s">
        <v>1339</v>
      </c>
      <c r="I160" s="59">
        <v>45</v>
      </c>
      <c r="J160" s="59" t="s">
        <v>1334</v>
      </c>
      <c r="K160" s="59" t="s">
        <v>1386</v>
      </c>
      <c r="L160" s="59" t="s">
        <v>1330</v>
      </c>
      <c r="M160" s="59">
        <v>30</v>
      </c>
      <c r="N160" s="59" t="s">
        <v>1335</v>
      </c>
      <c r="O160" s="46">
        <f t="shared" si="24"/>
        <v>18508</v>
      </c>
      <c r="P160" s="46"/>
      <c r="Q160" s="46"/>
      <c r="R160" s="46"/>
      <c r="S160" s="46">
        <v>3508</v>
      </c>
      <c r="T160" s="46">
        <v>3000</v>
      </c>
      <c r="U160" s="46">
        <v>3000</v>
      </c>
      <c r="V160" s="46">
        <v>3000</v>
      </c>
      <c r="W160" s="46">
        <v>3000</v>
      </c>
      <c r="X160" s="46">
        <v>3000</v>
      </c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8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2388</v>
      </c>
      <c r="BK160" s="46"/>
      <c r="BL160" s="46"/>
      <c r="BM160" s="46"/>
      <c r="BN160" s="46">
        <v>2388</v>
      </c>
      <c r="BO160" s="46">
        <v>2388</v>
      </c>
      <c r="BP160" s="46">
        <v>2388</v>
      </c>
      <c r="BQ160" s="46">
        <v>2388</v>
      </c>
      <c r="BR160" s="46">
        <v>2388</v>
      </c>
      <c r="BS160" s="46">
        <v>2388</v>
      </c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>
        <v>44197104</v>
      </c>
      <c r="DF160" s="46">
        <f t="shared" si="9"/>
        <v>0</v>
      </c>
      <c r="DG160" s="46">
        <f t="shared" si="10"/>
        <v>0</v>
      </c>
      <c r="DH160" s="46">
        <f>R160*BM160</f>
        <v>0</v>
      </c>
      <c r="DI160" s="46">
        <f t="shared" ref="DI160:DQ160" si="29">BN160*S160</f>
        <v>8377104</v>
      </c>
      <c r="DJ160" s="46">
        <f t="shared" si="29"/>
        <v>7164000</v>
      </c>
      <c r="DK160" s="46">
        <f t="shared" si="29"/>
        <v>7164000</v>
      </c>
      <c r="DL160" s="46">
        <f t="shared" si="29"/>
        <v>7164000</v>
      </c>
      <c r="DM160" s="46">
        <f t="shared" si="29"/>
        <v>7164000</v>
      </c>
      <c r="DN160" s="46">
        <f t="shared" si="29"/>
        <v>7164000</v>
      </c>
      <c r="DO160" s="46">
        <f t="shared" si="29"/>
        <v>0</v>
      </c>
      <c r="DP160" s="46">
        <f t="shared" si="29"/>
        <v>0</v>
      </c>
      <c r="DQ160" s="46">
        <f t="shared" si="29"/>
        <v>0</v>
      </c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>
        <v>49500756.480000004</v>
      </c>
      <c r="FA160" s="59" t="s">
        <v>1704</v>
      </c>
      <c r="FB160" s="59" t="s">
        <v>1697</v>
      </c>
      <c r="FC160" s="59" t="s">
        <v>1709</v>
      </c>
    </row>
    <row r="161" spans="1:159" s="49" customFormat="1" ht="25.5" customHeight="1" x14ac:dyDescent="0.25">
      <c r="A161" s="59" t="s">
        <v>148</v>
      </c>
      <c r="B161" s="59" t="s">
        <v>55</v>
      </c>
      <c r="C161" s="59" t="s">
        <v>149</v>
      </c>
      <c r="D161" s="59" t="s">
        <v>150</v>
      </c>
      <c r="E161" s="59" t="s">
        <v>151</v>
      </c>
      <c r="F161" s="59"/>
      <c r="G161" s="59" t="s">
        <v>1387</v>
      </c>
      <c r="H161" s="59" t="s">
        <v>1339</v>
      </c>
      <c r="I161" s="59">
        <v>30</v>
      </c>
      <c r="J161" s="59" t="s">
        <v>1385</v>
      </c>
      <c r="K161" s="59" t="s">
        <v>1388</v>
      </c>
      <c r="L161" s="59" t="s">
        <v>1330</v>
      </c>
      <c r="M161" s="59">
        <v>30</v>
      </c>
      <c r="N161" s="59" t="s">
        <v>1335</v>
      </c>
      <c r="O161" s="46">
        <f t="shared" si="24"/>
        <v>60000</v>
      </c>
      <c r="P161" s="46"/>
      <c r="Q161" s="46"/>
      <c r="R161" s="46"/>
      <c r="S161" s="46"/>
      <c r="T161" s="46">
        <v>20000</v>
      </c>
      <c r="U161" s="46">
        <v>20000</v>
      </c>
      <c r="V161" s="46">
        <v>20000</v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8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>
        <v>1433.0399999999997</v>
      </c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>
        <v>0</v>
      </c>
      <c r="DF161" s="46">
        <f t="shared" si="9"/>
        <v>0</v>
      </c>
      <c r="DG161" s="46">
        <f t="shared" si="10"/>
        <v>0</v>
      </c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>
        <v>0</v>
      </c>
      <c r="FA161" s="59" t="s">
        <v>1704</v>
      </c>
      <c r="FB161" s="59">
        <v>2012</v>
      </c>
      <c r="FC161" s="59" t="s">
        <v>1719</v>
      </c>
    </row>
    <row r="162" spans="1:159" s="49" customFormat="1" ht="25.5" customHeight="1" x14ac:dyDescent="0.25">
      <c r="A162" s="59" t="s">
        <v>152</v>
      </c>
      <c r="B162" s="59" t="s">
        <v>55</v>
      </c>
      <c r="C162" s="59" t="s">
        <v>153</v>
      </c>
      <c r="D162" s="59" t="s">
        <v>154</v>
      </c>
      <c r="E162" s="59" t="s">
        <v>155</v>
      </c>
      <c r="F162" s="59"/>
      <c r="G162" s="59" t="s">
        <v>1389</v>
      </c>
      <c r="H162" s="59" t="s">
        <v>1327</v>
      </c>
      <c r="I162" s="59">
        <v>10</v>
      </c>
      <c r="J162" s="59" t="s">
        <v>1349</v>
      </c>
      <c r="K162" s="59" t="s">
        <v>1390</v>
      </c>
      <c r="L162" s="59" t="s">
        <v>1330</v>
      </c>
      <c r="M162" s="59" t="s">
        <v>1391</v>
      </c>
      <c r="N162" s="59" t="s">
        <v>1392</v>
      </c>
      <c r="O162" s="46">
        <f t="shared" si="24"/>
        <v>200</v>
      </c>
      <c r="P162" s="46"/>
      <c r="Q162" s="46"/>
      <c r="R162" s="46"/>
      <c r="S162" s="46"/>
      <c r="T162" s="46">
        <v>12</v>
      </c>
      <c r="U162" s="46">
        <v>22</v>
      </c>
      <c r="V162" s="46">
        <v>20</v>
      </c>
      <c r="W162" s="46">
        <v>29</v>
      </c>
      <c r="X162" s="46">
        <v>29</v>
      </c>
      <c r="Y162" s="46">
        <v>29</v>
      </c>
      <c r="Z162" s="46">
        <v>29</v>
      </c>
      <c r="AA162" s="46">
        <v>30</v>
      </c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8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>
        <v>1027167330</v>
      </c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>
        <v>0</v>
      </c>
      <c r="DF162" s="46">
        <f t="shared" si="9"/>
        <v>0</v>
      </c>
      <c r="DG162" s="46">
        <f t="shared" si="10"/>
        <v>0</v>
      </c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>
        <v>0</v>
      </c>
      <c r="FA162" s="59" t="s">
        <v>1696</v>
      </c>
      <c r="FB162" s="59">
        <v>2010</v>
      </c>
      <c r="FC162" s="59"/>
    </row>
    <row r="163" spans="1:159" s="49" customFormat="1" ht="25.5" customHeight="1" x14ac:dyDescent="0.25">
      <c r="A163" s="59" t="s">
        <v>156</v>
      </c>
      <c r="B163" s="59" t="s">
        <v>55</v>
      </c>
      <c r="C163" s="59" t="s">
        <v>153</v>
      </c>
      <c r="D163" s="59" t="s">
        <v>154</v>
      </c>
      <c r="E163" s="59" t="s">
        <v>155</v>
      </c>
      <c r="F163" s="59"/>
      <c r="G163" s="59" t="s">
        <v>1389</v>
      </c>
      <c r="H163" s="59" t="s">
        <v>1327</v>
      </c>
      <c r="I163" s="59">
        <v>10</v>
      </c>
      <c r="J163" s="59" t="s">
        <v>1361</v>
      </c>
      <c r="K163" s="59" t="s">
        <v>1390</v>
      </c>
      <c r="L163" s="59" t="s">
        <v>1330</v>
      </c>
      <c r="M163" s="59" t="s">
        <v>1391</v>
      </c>
      <c r="N163" s="59" t="s">
        <v>1335</v>
      </c>
      <c r="O163" s="46">
        <f t="shared" si="24"/>
        <v>200</v>
      </c>
      <c r="P163" s="46"/>
      <c r="Q163" s="46"/>
      <c r="R163" s="46"/>
      <c r="S163" s="46"/>
      <c r="T163" s="46">
        <v>12</v>
      </c>
      <c r="U163" s="46">
        <v>13</v>
      </c>
      <c r="V163" s="46">
        <v>20</v>
      </c>
      <c r="W163" s="46">
        <v>38</v>
      </c>
      <c r="X163" s="46">
        <v>29</v>
      </c>
      <c r="Y163" s="46">
        <v>29</v>
      </c>
      <c r="Z163" s="46">
        <v>29</v>
      </c>
      <c r="AA163" s="46">
        <v>30</v>
      </c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8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>
        <v>1027167330</v>
      </c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>
        <v>0</v>
      </c>
      <c r="DF163" s="46">
        <f t="shared" si="9"/>
        <v>0</v>
      </c>
      <c r="DG163" s="46">
        <f t="shared" si="10"/>
        <v>0</v>
      </c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>
        <v>0</v>
      </c>
      <c r="FA163" s="59" t="s">
        <v>1696</v>
      </c>
      <c r="FB163" s="59" t="s">
        <v>1720</v>
      </c>
      <c r="FC163" s="59" t="s">
        <v>1721</v>
      </c>
    </row>
    <row r="164" spans="1:159" s="49" customFormat="1" ht="25.5" customHeight="1" x14ac:dyDescent="0.25">
      <c r="A164" s="59" t="s">
        <v>157</v>
      </c>
      <c r="B164" s="59" t="s">
        <v>55</v>
      </c>
      <c r="C164" s="59" t="s">
        <v>153</v>
      </c>
      <c r="D164" s="59" t="s">
        <v>154</v>
      </c>
      <c r="E164" s="59" t="s">
        <v>155</v>
      </c>
      <c r="F164" s="59"/>
      <c r="G164" s="59" t="s">
        <v>1389</v>
      </c>
      <c r="H164" s="59" t="s">
        <v>1327</v>
      </c>
      <c r="I164" s="59">
        <v>10</v>
      </c>
      <c r="J164" s="59" t="s">
        <v>1356</v>
      </c>
      <c r="K164" s="59" t="s">
        <v>1390</v>
      </c>
      <c r="L164" s="59" t="s">
        <v>1330</v>
      </c>
      <c r="M164" s="59" t="s">
        <v>1391</v>
      </c>
      <c r="N164" s="59" t="s">
        <v>1335</v>
      </c>
      <c r="O164" s="46">
        <f t="shared" si="24"/>
        <v>200</v>
      </c>
      <c r="P164" s="46"/>
      <c r="Q164" s="46"/>
      <c r="R164" s="46"/>
      <c r="S164" s="46"/>
      <c r="T164" s="46">
        <v>12</v>
      </c>
      <c r="U164" s="46">
        <v>13</v>
      </c>
      <c r="V164" s="46">
        <v>9</v>
      </c>
      <c r="W164" s="46">
        <v>33</v>
      </c>
      <c r="X164" s="46">
        <v>32</v>
      </c>
      <c r="Y164" s="46">
        <v>32</v>
      </c>
      <c r="Z164" s="46">
        <v>32</v>
      </c>
      <c r="AA164" s="46">
        <v>37</v>
      </c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87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>
        <v>1027167330</v>
      </c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>
        <v>0</v>
      </c>
      <c r="DF164" s="46">
        <f>P168*BJ168</f>
        <v>0</v>
      </c>
      <c r="DG164" s="46">
        <f>BJ168*Q168</f>
        <v>0</v>
      </c>
      <c r="DH164" s="46">
        <f>R164*BM164</f>
        <v>0</v>
      </c>
      <c r="DI164" s="46">
        <f t="shared" ref="DI164:DQ164" si="30">BN164*S164</f>
        <v>0</v>
      </c>
      <c r="DJ164" s="46">
        <f t="shared" si="30"/>
        <v>0</v>
      </c>
      <c r="DK164" s="46">
        <f t="shared" si="30"/>
        <v>0</v>
      </c>
      <c r="DL164" s="46">
        <f t="shared" si="30"/>
        <v>0</v>
      </c>
      <c r="DM164" s="46">
        <f t="shared" si="30"/>
        <v>0</v>
      </c>
      <c r="DN164" s="46">
        <f t="shared" si="30"/>
        <v>0</v>
      </c>
      <c r="DO164" s="46">
        <f t="shared" si="30"/>
        <v>0</v>
      </c>
      <c r="DP164" s="46">
        <f t="shared" si="30"/>
        <v>0</v>
      </c>
      <c r="DQ164" s="46">
        <f t="shared" si="30"/>
        <v>0</v>
      </c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>
        <v>0</v>
      </c>
      <c r="FA164" s="59" t="s">
        <v>1696</v>
      </c>
      <c r="FB164" s="59" t="s">
        <v>1722</v>
      </c>
      <c r="FC164" s="59" t="s">
        <v>1723</v>
      </c>
    </row>
    <row r="165" spans="1:159" s="49" customFormat="1" ht="25.5" customHeight="1" x14ac:dyDescent="0.25">
      <c r="A165" s="59" t="s">
        <v>2878</v>
      </c>
      <c r="B165" s="59" t="s">
        <v>55</v>
      </c>
      <c r="C165" s="59" t="s">
        <v>153</v>
      </c>
      <c r="D165" s="59" t="s">
        <v>154</v>
      </c>
      <c r="E165" s="59" t="s">
        <v>155</v>
      </c>
      <c r="F165" s="59"/>
      <c r="G165" s="59" t="s">
        <v>1389</v>
      </c>
      <c r="H165" s="59" t="s">
        <v>1327</v>
      </c>
      <c r="I165" s="59">
        <v>10</v>
      </c>
      <c r="J165" s="59" t="s">
        <v>2876</v>
      </c>
      <c r="K165" s="59" t="s">
        <v>1390</v>
      </c>
      <c r="L165" s="59" t="s">
        <v>1330</v>
      </c>
      <c r="M165" s="59" t="s">
        <v>1391</v>
      </c>
      <c r="N165" s="59" t="s">
        <v>1335</v>
      </c>
      <c r="O165" s="46">
        <f t="shared" si="24"/>
        <v>200</v>
      </c>
      <c r="P165" s="46"/>
      <c r="Q165" s="46"/>
      <c r="R165" s="46"/>
      <c r="S165" s="46"/>
      <c r="T165" s="46">
        <v>12</v>
      </c>
      <c r="U165" s="46">
        <v>13</v>
      </c>
      <c r="V165" s="46">
        <v>9</v>
      </c>
      <c r="W165" s="46">
        <v>12</v>
      </c>
      <c r="X165" s="46">
        <v>12</v>
      </c>
      <c r="Y165" s="46">
        <v>21</v>
      </c>
      <c r="Z165" s="46">
        <v>32</v>
      </c>
      <c r="AA165" s="46">
        <v>89</v>
      </c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8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>
        <v>1027167330</v>
      </c>
      <c r="BK165" s="46"/>
      <c r="BL165" s="46"/>
      <c r="BM165" s="46"/>
      <c r="BN165" s="46"/>
      <c r="BO165" s="46">
        <v>1027167330</v>
      </c>
      <c r="BP165" s="46">
        <v>1027167330</v>
      </c>
      <c r="BQ165" s="46">
        <v>1027167330</v>
      </c>
      <c r="BR165" s="46">
        <v>1027167330</v>
      </c>
      <c r="BS165" s="46">
        <v>1027167330</v>
      </c>
      <c r="BT165" s="46">
        <v>1027167330</v>
      </c>
      <c r="BU165" s="46">
        <v>1027167330</v>
      </c>
      <c r="BV165" s="46">
        <v>1027167330</v>
      </c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f t="shared" ref="DJ165:DQ165" si="31">T165*BO165</f>
        <v>12326007960</v>
      </c>
      <c r="DK165" s="46">
        <f t="shared" si="31"/>
        <v>13353175290</v>
      </c>
      <c r="DL165" s="46">
        <f t="shared" si="31"/>
        <v>9244505970</v>
      </c>
      <c r="DM165" s="46">
        <f t="shared" si="31"/>
        <v>12326007960</v>
      </c>
      <c r="DN165" s="46">
        <f t="shared" si="31"/>
        <v>12326007960</v>
      </c>
      <c r="DO165" s="46">
        <f t="shared" si="31"/>
        <v>21570513930</v>
      </c>
      <c r="DP165" s="46">
        <f t="shared" si="31"/>
        <v>32869354560</v>
      </c>
      <c r="DQ165" s="46">
        <f t="shared" si="31"/>
        <v>91417892370</v>
      </c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>
        <v>0</v>
      </c>
      <c r="FA165" s="59" t="s">
        <v>1696</v>
      </c>
      <c r="FB165" s="59" t="s">
        <v>2879</v>
      </c>
      <c r="FC165" s="59" t="s">
        <v>2880</v>
      </c>
    </row>
    <row r="166" spans="1:159" s="49" customFormat="1" ht="25.5" customHeight="1" x14ac:dyDescent="0.25">
      <c r="A166" s="59" t="s">
        <v>3057</v>
      </c>
      <c r="B166" s="59" t="s">
        <v>55</v>
      </c>
      <c r="C166" s="59" t="s">
        <v>153</v>
      </c>
      <c r="D166" s="59" t="s">
        <v>154</v>
      </c>
      <c r="E166" s="59" t="s">
        <v>155</v>
      </c>
      <c r="F166" s="59"/>
      <c r="G166" s="59" t="s">
        <v>1389</v>
      </c>
      <c r="H166" s="59" t="s">
        <v>1327</v>
      </c>
      <c r="I166" s="59">
        <v>10</v>
      </c>
      <c r="J166" s="59" t="s">
        <v>2876</v>
      </c>
      <c r="K166" s="59" t="s">
        <v>1390</v>
      </c>
      <c r="L166" s="59" t="s">
        <v>1330</v>
      </c>
      <c r="M166" s="59" t="s">
        <v>1391</v>
      </c>
      <c r="N166" s="59" t="s">
        <v>1335</v>
      </c>
      <c r="O166" s="46">
        <f t="shared" si="24"/>
        <v>200</v>
      </c>
      <c r="P166" s="46"/>
      <c r="Q166" s="46"/>
      <c r="R166" s="46"/>
      <c r="S166" s="46"/>
      <c r="T166" s="46">
        <v>12</v>
      </c>
      <c r="U166" s="46">
        <v>13</v>
      </c>
      <c r="V166" s="46">
        <v>9</v>
      </c>
      <c r="W166" s="46">
        <v>8</v>
      </c>
      <c r="X166" s="46">
        <v>16</v>
      </c>
      <c r="Y166" s="46">
        <v>21</v>
      </c>
      <c r="Z166" s="46">
        <v>32</v>
      </c>
      <c r="AA166" s="46">
        <v>89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8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>
        <v>1027167330</v>
      </c>
      <c r="BK166" s="46"/>
      <c r="BL166" s="46"/>
      <c r="BM166" s="46"/>
      <c r="BN166" s="46"/>
      <c r="BO166" s="46">
        <v>1027167330</v>
      </c>
      <c r="BP166" s="46">
        <v>1027167330</v>
      </c>
      <c r="BQ166" s="46">
        <v>1027167330</v>
      </c>
      <c r="BR166" s="46">
        <v>1027167330</v>
      </c>
      <c r="BS166" s="46">
        <v>1027167330</v>
      </c>
      <c r="BT166" s="46">
        <v>1027167330</v>
      </c>
      <c r="BU166" s="46">
        <v>1027167330</v>
      </c>
      <c r="BV166" s="46">
        <v>1027167330</v>
      </c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v>12326007960</v>
      </c>
      <c r="DK166" s="46">
        <v>13353175290</v>
      </c>
      <c r="DL166" s="46">
        <v>9244505970</v>
      </c>
      <c r="DM166" s="46">
        <f>W166*BR166</f>
        <v>8217338640</v>
      </c>
      <c r="DN166" s="46">
        <f>X166*BS166</f>
        <v>16434677280</v>
      </c>
      <c r="DO166" s="46">
        <v>21570513930</v>
      </c>
      <c r="DP166" s="46">
        <v>32869354560</v>
      </c>
      <c r="DQ166" s="46">
        <v>91417892370</v>
      </c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>
        <v>0</v>
      </c>
      <c r="FA166" s="59" t="s">
        <v>1696</v>
      </c>
      <c r="FB166" s="59" t="s">
        <v>2879</v>
      </c>
      <c r="FC166" s="59" t="s">
        <v>2880</v>
      </c>
    </row>
    <row r="167" spans="1:159" s="49" customFormat="1" ht="25.5" customHeight="1" x14ac:dyDescent="0.25">
      <c r="A167" s="59" t="s">
        <v>3452</v>
      </c>
      <c r="B167" s="59" t="s">
        <v>55</v>
      </c>
      <c r="C167" s="59" t="s">
        <v>153</v>
      </c>
      <c r="D167" s="59" t="s">
        <v>154</v>
      </c>
      <c r="E167" s="59" t="s">
        <v>155</v>
      </c>
      <c r="F167" s="59"/>
      <c r="G167" s="59" t="s">
        <v>1389</v>
      </c>
      <c r="H167" s="59" t="s">
        <v>1327</v>
      </c>
      <c r="I167" s="59">
        <v>10</v>
      </c>
      <c r="J167" s="59" t="s">
        <v>3455</v>
      </c>
      <c r="K167" s="59" t="s">
        <v>1390</v>
      </c>
      <c r="L167" s="59" t="s">
        <v>1330</v>
      </c>
      <c r="M167" s="59" t="s">
        <v>1391</v>
      </c>
      <c r="N167" s="59" t="s">
        <v>1335</v>
      </c>
      <c r="O167" s="46">
        <f t="shared" si="24"/>
        <v>302</v>
      </c>
      <c r="P167" s="46"/>
      <c r="Q167" s="46"/>
      <c r="R167" s="46"/>
      <c r="S167" s="46"/>
      <c r="T167" s="46">
        <v>12</v>
      </c>
      <c r="U167" s="46">
        <v>13</v>
      </c>
      <c r="V167" s="46">
        <v>9</v>
      </c>
      <c r="W167" s="46">
        <v>8</v>
      </c>
      <c r="X167" s="46">
        <v>8</v>
      </c>
      <c r="Y167" s="46">
        <v>2</v>
      </c>
      <c r="Z167" s="46">
        <v>10</v>
      </c>
      <c r="AA167" s="46">
        <v>28</v>
      </c>
      <c r="AB167" s="46">
        <v>36</v>
      </c>
      <c r="AC167" s="46">
        <v>36</v>
      </c>
      <c r="AD167" s="46">
        <v>36</v>
      </c>
      <c r="AE167" s="46">
        <v>19</v>
      </c>
      <c r="AF167" s="46">
        <v>17</v>
      </c>
      <c r="AG167" s="46">
        <v>17</v>
      </c>
      <c r="AH167" s="46">
        <v>17</v>
      </c>
      <c r="AI167" s="46">
        <v>17</v>
      </c>
      <c r="AJ167" s="46">
        <v>17</v>
      </c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8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>
        <f>DE167/302</f>
        <v>1129107419.602649</v>
      </c>
      <c r="BK167" s="46"/>
      <c r="BL167" s="46"/>
      <c r="BM167" s="46"/>
      <c r="BN167" s="46"/>
      <c r="BO167" s="46">
        <v>1539511666.6666667</v>
      </c>
      <c r="BP167" s="46">
        <v>1533508000</v>
      </c>
      <c r="BQ167" s="46">
        <v>1241832720</v>
      </c>
      <c r="BR167" s="46">
        <v>1241832720</v>
      </c>
      <c r="BS167" s="46">
        <v>1241832720</v>
      </c>
      <c r="BT167" s="46">
        <v>1077519360</v>
      </c>
      <c r="BU167" s="46">
        <v>1077519360</v>
      </c>
      <c r="BV167" s="46">
        <v>1077519360</v>
      </c>
      <c r="BW167" s="46">
        <v>1077519360</v>
      </c>
      <c r="BX167" s="46">
        <v>1077519360</v>
      </c>
      <c r="BY167" s="46">
        <v>1077519360</v>
      </c>
      <c r="BZ167" s="46">
        <v>1077519360</v>
      </c>
      <c r="CA167" s="46">
        <v>1077519360</v>
      </c>
      <c r="CB167" s="46">
        <v>1077519360</v>
      </c>
      <c r="CC167" s="46">
        <v>1077519360</v>
      </c>
      <c r="CD167" s="46">
        <v>1077519360</v>
      </c>
      <c r="CE167" s="46">
        <v>1077519360</v>
      </c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>
        <f>SUM(DF167:DZ167)</f>
        <v>340990440720</v>
      </c>
      <c r="DF167" s="46">
        <v>0</v>
      </c>
      <c r="DG167" s="46">
        <v>0</v>
      </c>
      <c r="DH167" s="46">
        <v>0</v>
      </c>
      <c r="DI167" s="46">
        <v>0</v>
      </c>
      <c r="DJ167" s="46">
        <v>18474140000</v>
      </c>
      <c r="DK167" s="46">
        <v>19935604000</v>
      </c>
      <c r="DL167" s="46">
        <v>11176494480</v>
      </c>
      <c r="DM167" s="46">
        <v>9934661760</v>
      </c>
      <c r="DN167" s="46">
        <v>9934661760</v>
      </c>
      <c r="DO167" s="46">
        <v>2155038720</v>
      </c>
      <c r="DP167" s="46">
        <v>10775193600</v>
      </c>
      <c r="DQ167" s="46">
        <v>30170542080</v>
      </c>
      <c r="DR167" s="46">
        <v>38790696960</v>
      </c>
      <c r="DS167" s="46">
        <v>38790696960</v>
      </c>
      <c r="DT167" s="46">
        <v>38790696960</v>
      </c>
      <c r="DU167" s="46">
        <v>20472867840</v>
      </c>
      <c r="DV167" s="46">
        <v>18317829120</v>
      </c>
      <c r="DW167" s="46">
        <v>18317829120</v>
      </c>
      <c r="DX167" s="46">
        <v>18317829120</v>
      </c>
      <c r="DY167" s="46">
        <v>18317829120</v>
      </c>
      <c r="DZ167" s="46">
        <v>18317829120</v>
      </c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>
        <f>DE167*1.12</f>
        <v>381909293606.40002</v>
      </c>
      <c r="FA167" s="59" t="s">
        <v>1696</v>
      </c>
      <c r="FB167" s="59" t="s">
        <v>3451</v>
      </c>
      <c r="FC167" s="59" t="s">
        <v>3114</v>
      </c>
    </row>
    <row r="168" spans="1:159" s="49" customFormat="1" ht="25.5" customHeight="1" x14ac:dyDescent="0.25">
      <c r="A168" s="59" t="s">
        <v>158</v>
      </c>
      <c r="B168" s="59" t="s">
        <v>55</v>
      </c>
      <c r="C168" s="59" t="s">
        <v>159</v>
      </c>
      <c r="D168" s="59" t="s">
        <v>154</v>
      </c>
      <c r="E168" s="59" t="s">
        <v>160</v>
      </c>
      <c r="F168" s="59"/>
      <c r="G168" s="59" t="s">
        <v>1389</v>
      </c>
      <c r="H168" s="59" t="s">
        <v>1327</v>
      </c>
      <c r="I168" s="59">
        <v>10</v>
      </c>
      <c r="J168" s="59" t="s">
        <v>1328</v>
      </c>
      <c r="K168" s="59" t="s">
        <v>1390</v>
      </c>
      <c r="L168" s="59" t="s">
        <v>1330</v>
      </c>
      <c r="M168" s="59" t="s">
        <v>1391</v>
      </c>
      <c r="N168" s="59" t="s">
        <v>1392</v>
      </c>
      <c r="O168" s="46">
        <f t="shared" si="24"/>
        <v>95</v>
      </c>
      <c r="P168" s="46"/>
      <c r="Q168" s="46"/>
      <c r="R168" s="46"/>
      <c r="S168" s="46"/>
      <c r="T168" s="46"/>
      <c r="U168" s="46">
        <v>1</v>
      </c>
      <c r="V168" s="46">
        <v>4</v>
      </c>
      <c r="W168" s="46">
        <v>14</v>
      </c>
      <c r="X168" s="46">
        <v>19</v>
      </c>
      <c r="Y168" s="46">
        <v>19</v>
      </c>
      <c r="Z168" s="46">
        <v>19</v>
      </c>
      <c r="AA168" s="46">
        <v>19</v>
      </c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8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>
        <v>679055250.48000002</v>
      </c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>
        <v>0</v>
      </c>
      <c r="DF168" s="46">
        <f>P169*BJ169</f>
        <v>0</v>
      </c>
      <c r="DG168" s="46">
        <f>BJ169*Q169</f>
        <v>0</v>
      </c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>
        <v>0</v>
      </c>
      <c r="FA168" s="59" t="s">
        <v>1696</v>
      </c>
      <c r="FB168" s="59">
        <v>2010</v>
      </c>
      <c r="FC168" s="59"/>
    </row>
    <row r="169" spans="1:159" s="49" customFormat="1" ht="25.5" customHeight="1" x14ac:dyDescent="0.25">
      <c r="A169" s="59" t="s">
        <v>161</v>
      </c>
      <c r="B169" s="59" t="s">
        <v>55</v>
      </c>
      <c r="C169" s="59" t="s">
        <v>159</v>
      </c>
      <c r="D169" s="59" t="s">
        <v>154</v>
      </c>
      <c r="E169" s="59" t="s">
        <v>160</v>
      </c>
      <c r="F169" s="59"/>
      <c r="G169" s="59" t="s">
        <v>1389</v>
      </c>
      <c r="H169" s="59" t="s">
        <v>1327</v>
      </c>
      <c r="I169" s="59">
        <v>10</v>
      </c>
      <c r="J169" s="59" t="s">
        <v>1356</v>
      </c>
      <c r="K169" s="59" t="s">
        <v>1390</v>
      </c>
      <c r="L169" s="59" t="s">
        <v>1330</v>
      </c>
      <c r="M169" s="59" t="s">
        <v>1391</v>
      </c>
      <c r="N169" s="59" t="s">
        <v>1335</v>
      </c>
      <c r="O169" s="46">
        <f t="shared" si="24"/>
        <v>95</v>
      </c>
      <c r="P169" s="46"/>
      <c r="Q169" s="46"/>
      <c r="R169" s="46"/>
      <c r="S169" s="46"/>
      <c r="T169" s="46"/>
      <c r="U169" s="46">
        <v>1</v>
      </c>
      <c r="V169" s="46">
        <v>2</v>
      </c>
      <c r="W169" s="46">
        <v>18</v>
      </c>
      <c r="X169" s="46">
        <v>17</v>
      </c>
      <c r="Y169" s="46">
        <v>19</v>
      </c>
      <c r="Z169" s="46">
        <v>19</v>
      </c>
      <c r="AA169" s="46">
        <v>19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8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>
        <v>679055250.48000002</v>
      </c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>
        <v>0</v>
      </c>
      <c r="DF169" s="46">
        <f>P172*BJ172</f>
        <v>0</v>
      </c>
      <c r="DG169" s="46">
        <f>BJ172*Q172</f>
        <v>0</v>
      </c>
      <c r="DH169" s="46">
        <f>R169*BM169</f>
        <v>0</v>
      </c>
      <c r="DI169" s="46">
        <f t="shared" ref="DI169:DQ169" si="32">BN169*S169</f>
        <v>0</v>
      </c>
      <c r="DJ169" s="46">
        <f t="shared" si="32"/>
        <v>0</v>
      </c>
      <c r="DK169" s="46">
        <f t="shared" si="32"/>
        <v>0</v>
      </c>
      <c r="DL169" s="46">
        <f t="shared" si="32"/>
        <v>0</v>
      </c>
      <c r="DM169" s="46">
        <f t="shared" si="32"/>
        <v>0</v>
      </c>
      <c r="DN169" s="46">
        <f t="shared" si="32"/>
        <v>0</v>
      </c>
      <c r="DO169" s="46">
        <f t="shared" si="32"/>
        <v>0</v>
      </c>
      <c r="DP169" s="46">
        <f t="shared" si="32"/>
        <v>0</v>
      </c>
      <c r="DQ169" s="46">
        <f t="shared" si="32"/>
        <v>0</v>
      </c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>
        <v>0</v>
      </c>
      <c r="FA169" s="59" t="s">
        <v>1696</v>
      </c>
      <c r="FB169" s="59" t="s">
        <v>1724</v>
      </c>
      <c r="FC169" s="59" t="s">
        <v>1725</v>
      </c>
    </row>
    <row r="170" spans="1:159" s="49" customFormat="1" ht="25.5" customHeight="1" x14ac:dyDescent="0.25">
      <c r="A170" s="59" t="s">
        <v>2875</v>
      </c>
      <c r="B170" s="59" t="s">
        <v>55</v>
      </c>
      <c r="C170" s="59" t="s">
        <v>159</v>
      </c>
      <c r="D170" s="59" t="s">
        <v>154</v>
      </c>
      <c r="E170" s="59" t="s">
        <v>160</v>
      </c>
      <c r="F170" s="59"/>
      <c r="G170" s="59" t="s">
        <v>1389</v>
      </c>
      <c r="H170" s="59" t="s">
        <v>1327</v>
      </c>
      <c r="I170" s="59">
        <v>10</v>
      </c>
      <c r="J170" s="59" t="s">
        <v>2876</v>
      </c>
      <c r="K170" s="59" t="s">
        <v>1390</v>
      </c>
      <c r="L170" s="59" t="s">
        <v>1330</v>
      </c>
      <c r="M170" s="59" t="s">
        <v>1391</v>
      </c>
      <c r="N170" s="59" t="s">
        <v>1335</v>
      </c>
      <c r="O170" s="46">
        <f t="shared" si="24"/>
        <v>95</v>
      </c>
      <c r="P170" s="46"/>
      <c r="Q170" s="46"/>
      <c r="R170" s="46"/>
      <c r="S170" s="46"/>
      <c r="T170" s="46"/>
      <c r="U170" s="46">
        <v>1</v>
      </c>
      <c r="V170" s="46">
        <v>2</v>
      </c>
      <c r="W170" s="46">
        <v>17</v>
      </c>
      <c r="X170" s="46">
        <v>5</v>
      </c>
      <c r="Y170" s="46">
        <v>5</v>
      </c>
      <c r="Z170" s="46">
        <v>10</v>
      </c>
      <c r="AA170" s="46">
        <v>55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87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>
        <v>679055250.48000002</v>
      </c>
      <c r="BK170" s="46"/>
      <c r="BL170" s="46"/>
      <c r="BM170" s="46"/>
      <c r="BN170" s="46"/>
      <c r="BO170" s="46"/>
      <c r="BP170" s="46">
        <v>679055250.48000002</v>
      </c>
      <c r="BQ170" s="46">
        <v>679055250.48000002</v>
      </c>
      <c r="BR170" s="46">
        <v>679055250.48000002</v>
      </c>
      <c r="BS170" s="46">
        <v>679055250.48000002</v>
      </c>
      <c r="BT170" s="46">
        <v>679055250.48000002</v>
      </c>
      <c r="BU170" s="46">
        <v>679055250.48000002</v>
      </c>
      <c r="BV170" s="46">
        <v>679055250.48000002</v>
      </c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>
        <v>0</v>
      </c>
      <c r="DF170" s="46">
        <v>0</v>
      </c>
      <c r="DG170" s="46">
        <v>0</v>
      </c>
      <c r="DH170" s="46">
        <v>0</v>
      </c>
      <c r="DI170" s="46">
        <v>0</v>
      </c>
      <c r="DJ170" s="46">
        <v>0</v>
      </c>
      <c r="DK170" s="46">
        <f t="shared" ref="DK170:DQ170" si="33">BP170*U170</f>
        <v>679055250.48000002</v>
      </c>
      <c r="DL170" s="46">
        <f t="shared" si="33"/>
        <v>1358110500.96</v>
      </c>
      <c r="DM170" s="46">
        <f t="shared" si="33"/>
        <v>11543939258.16</v>
      </c>
      <c r="DN170" s="46">
        <f t="shared" si="33"/>
        <v>3395276252.4000001</v>
      </c>
      <c r="DO170" s="46">
        <f t="shared" si="33"/>
        <v>3395276252.4000001</v>
      </c>
      <c r="DP170" s="46">
        <f t="shared" si="33"/>
        <v>6790552504.8000002</v>
      </c>
      <c r="DQ170" s="46">
        <f t="shared" si="33"/>
        <v>37348038776.400002</v>
      </c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>
        <v>0</v>
      </c>
      <c r="FA170" s="59" t="s">
        <v>1696</v>
      </c>
      <c r="FB170" s="59" t="s">
        <v>2877</v>
      </c>
      <c r="FC170" s="59" t="s">
        <v>2880</v>
      </c>
    </row>
    <row r="171" spans="1:159" s="49" customFormat="1" ht="25.5" customHeight="1" x14ac:dyDescent="0.25">
      <c r="A171" s="59" t="s">
        <v>3454</v>
      </c>
      <c r="B171" s="59" t="s">
        <v>55</v>
      </c>
      <c r="C171" s="59" t="s">
        <v>159</v>
      </c>
      <c r="D171" s="59" t="s">
        <v>154</v>
      </c>
      <c r="E171" s="59" t="s">
        <v>160</v>
      </c>
      <c r="F171" s="59"/>
      <c r="G171" s="59" t="s">
        <v>1389</v>
      </c>
      <c r="H171" s="59" t="s">
        <v>1327</v>
      </c>
      <c r="I171" s="59">
        <v>10</v>
      </c>
      <c r="J171" s="59" t="s">
        <v>3455</v>
      </c>
      <c r="K171" s="59" t="s">
        <v>1390</v>
      </c>
      <c r="L171" s="59" t="s">
        <v>1330</v>
      </c>
      <c r="M171" s="59" t="s">
        <v>1391</v>
      </c>
      <c r="N171" s="59" t="s">
        <v>1335</v>
      </c>
      <c r="O171" s="46">
        <f t="shared" si="24"/>
        <v>119</v>
      </c>
      <c r="P171" s="46"/>
      <c r="Q171" s="46"/>
      <c r="R171" s="46"/>
      <c r="S171" s="46"/>
      <c r="T171" s="46"/>
      <c r="U171" s="46">
        <v>1</v>
      </c>
      <c r="V171" s="46">
        <v>2</v>
      </c>
      <c r="W171" s="46">
        <v>17</v>
      </c>
      <c r="X171" s="46">
        <v>0</v>
      </c>
      <c r="Y171" s="46">
        <v>0</v>
      </c>
      <c r="Z171" s="46">
        <v>4</v>
      </c>
      <c r="AA171" s="46">
        <v>20</v>
      </c>
      <c r="AB171" s="46">
        <v>20</v>
      </c>
      <c r="AC171" s="46">
        <v>20</v>
      </c>
      <c r="AD171" s="46">
        <v>20</v>
      </c>
      <c r="AE171" s="46">
        <v>15</v>
      </c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8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>
        <f>DE171/119</f>
        <v>740688510.92436969</v>
      </c>
      <c r="BK171" s="46"/>
      <c r="BL171" s="46"/>
      <c r="BM171" s="46"/>
      <c r="BN171" s="46"/>
      <c r="BO171" s="46"/>
      <c r="BP171" s="46">
        <v>831593600</v>
      </c>
      <c r="BQ171" s="46">
        <v>831593600</v>
      </c>
      <c r="BR171" s="46">
        <v>825539482.35294116</v>
      </c>
      <c r="BS171" s="46"/>
      <c r="BT171" s="46"/>
      <c r="BU171" s="46">
        <v>802206400</v>
      </c>
      <c r="BV171" s="46">
        <v>782445760</v>
      </c>
      <c r="BW171" s="46">
        <v>703403200</v>
      </c>
      <c r="BX171" s="46">
        <v>703403200</v>
      </c>
      <c r="BY171" s="46">
        <v>703403200</v>
      </c>
      <c r="BZ171" s="46">
        <v>703403200</v>
      </c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>
        <f>SUM(DF171:DZ171)</f>
        <v>88141932800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v>831593600</v>
      </c>
      <c r="DL171" s="46">
        <v>1663187200</v>
      </c>
      <c r="DM171" s="46">
        <v>14034171200</v>
      </c>
      <c r="DN171" s="46"/>
      <c r="DO171" s="46"/>
      <c r="DP171" s="46">
        <v>3208825600</v>
      </c>
      <c r="DQ171" s="46">
        <v>15648915200</v>
      </c>
      <c r="DR171" s="46">
        <v>14068064000</v>
      </c>
      <c r="DS171" s="46">
        <v>14068064000</v>
      </c>
      <c r="DT171" s="46">
        <v>14068064000</v>
      </c>
      <c r="DU171" s="46">
        <v>10551048000</v>
      </c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>
        <f>DE171*1.12</f>
        <v>98718964736.000015</v>
      </c>
      <c r="FA171" s="59" t="s">
        <v>1696</v>
      </c>
      <c r="FB171" s="59" t="s">
        <v>3453</v>
      </c>
      <c r="FC171" s="59" t="s">
        <v>3114</v>
      </c>
    </row>
    <row r="172" spans="1:159" s="49" customFormat="1" ht="25.5" customHeight="1" x14ac:dyDescent="0.25">
      <c r="A172" s="59" t="s">
        <v>162</v>
      </c>
      <c r="B172" s="59" t="s">
        <v>55</v>
      </c>
      <c r="C172" s="59" t="s">
        <v>56</v>
      </c>
      <c r="D172" s="59" t="s">
        <v>57</v>
      </c>
      <c r="E172" s="59" t="s">
        <v>58</v>
      </c>
      <c r="F172" s="59"/>
      <c r="G172" s="59" t="s">
        <v>1393</v>
      </c>
      <c r="H172" s="59" t="s">
        <v>1327</v>
      </c>
      <c r="I172" s="59">
        <v>17</v>
      </c>
      <c r="J172" s="59" t="s">
        <v>1394</v>
      </c>
      <c r="K172" s="59" t="s">
        <v>1329</v>
      </c>
      <c r="L172" s="59" t="s">
        <v>1330</v>
      </c>
      <c r="M172" s="59" t="s">
        <v>1395</v>
      </c>
      <c r="N172" s="59" t="s">
        <v>1392</v>
      </c>
      <c r="O172" s="46">
        <f t="shared" si="24"/>
        <v>197</v>
      </c>
      <c r="P172" s="46"/>
      <c r="Q172" s="46"/>
      <c r="R172" s="46">
        <v>55</v>
      </c>
      <c r="S172" s="46">
        <v>70</v>
      </c>
      <c r="T172" s="46">
        <v>72</v>
      </c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8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>
        <v>633423367.11675131</v>
      </c>
      <c r="BK172" s="46"/>
      <c r="BL172" s="46"/>
      <c r="BM172" s="46">
        <v>633423367.11675131</v>
      </c>
      <c r="BN172" s="46">
        <v>633423367.11675131</v>
      </c>
      <c r="BO172" s="46">
        <v>633423367.11675131</v>
      </c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>
        <v>124784403322</v>
      </c>
      <c r="DF172" s="46">
        <f t="shared" ref="DF172:DF178" si="34">P173*BJ173</f>
        <v>0</v>
      </c>
      <c r="DG172" s="46">
        <f t="shared" ref="DG172:DG178" si="35">BJ173*Q173</f>
        <v>0</v>
      </c>
      <c r="DH172" s="46">
        <f>R172*BM172</f>
        <v>34838285191.421326</v>
      </c>
      <c r="DI172" s="46">
        <f t="shared" ref="DI172:DQ175" si="36">BN172*S172</f>
        <v>44339635698.172592</v>
      </c>
      <c r="DJ172" s="46">
        <f t="shared" si="36"/>
        <v>45606482432.406097</v>
      </c>
      <c r="DK172" s="46">
        <f t="shared" si="36"/>
        <v>0</v>
      </c>
      <c r="DL172" s="46">
        <f t="shared" si="36"/>
        <v>0</v>
      </c>
      <c r="DM172" s="46">
        <f t="shared" si="36"/>
        <v>0</v>
      </c>
      <c r="DN172" s="46">
        <f t="shared" si="36"/>
        <v>0</v>
      </c>
      <c r="DO172" s="46">
        <f t="shared" si="36"/>
        <v>0</v>
      </c>
      <c r="DP172" s="46">
        <f t="shared" si="36"/>
        <v>0</v>
      </c>
      <c r="DQ172" s="46">
        <f t="shared" si="36"/>
        <v>0</v>
      </c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>
        <v>139758531720.64001</v>
      </c>
      <c r="FA172" s="59" t="s">
        <v>1696</v>
      </c>
      <c r="FB172" s="59">
        <v>2010</v>
      </c>
      <c r="FC172" s="59"/>
    </row>
    <row r="173" spans="1:159" s="49" customFormat="1" ht="25.5" customHeight="1" x14ac:dyDescent="0.25">
      <c r="A173" s="59" t="s">
        <v>163</v>
      </c>
      <c r="B173" s="59" t="s">
        <v>55</v>
      </c>
      <c r="C173" s="59" t="s">
        <v>164</v>
      </c>
      <c r="D173" s="59" t="s">
        <v>165</v>
      </c>
      <c r="E173" s="59" t="s">
        <v>166</v>
      </c>
      <c r="F173" s="59"/>
      <c r="G173" s="59" t="s">
        <v>1396</v>
      </c>
      <c r="H173" s="59" t="s">
        <v>1327</v>
      </c>
      <c r="I173" s="59">
        <v>51</v>
      </c>
      <c r="J173" s="59" t="s">
        <v>1397</v>
      </c>
      <c r="K173" s="59" t="s">
        <v>1398</v>
      </c>
      <c r="L173" s="59" t="s">
        <v>1330</v>
      </c>
      <c r="M173" s="59">
        <v>30</v>
      </c>
      <c r="N173" s="59" t="s">
        <v>1377</v>
      </c>
      <c r="O173" s="46">
        <f t="shared" si="24"/>
        <v>128</v>
      </c>
      <c r="P173" s="46"/>
      <c r="Q173" s="46"/>
      <c r="R173" s="46">
        <v>60</v>
      </c>
      <c r="S173" s="46">
        <v>48</v>
      </c>
      <c r="T173" s="46">
        <v>20</v>
      </c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8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>
        <v>6793064.3945312491</v>
      </c>
      <c r="BK173" s="46"/>
      <c r="BL173" s="46"/>
      <c r="BM173" s="46">
        <v>6793064.3945312491</v>
      </c>
      <c r="BN173" s="46">
        <v>6793064.3945312491</v>
      </c>
      <c r="BO173" s="46">
        <v>6793064.3945312491</v>
      </c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>
        <v>869512242.49999988</v>
      </c>
      <c r="DF173" s="46">
        <f t="shared" si="34"/>
        <v>0</v>
      </c>
      <c r="DG173" s="46">
        <f t="shared" si="35"/>
        <v>0</v>
      </c>
      <c r="DH173" s="46">
        <f>R173*BM173</f>
        <v>407583863.67187494</v>
      </c>
      <c r="DI173" s="46">
        <f t="shared" si="36"/>
        <v>326067090.93749994</v>
      </c>
      <c r="DJ173" s="46">
        <f t="shared" si="36"/>
        <v>135861287.89062497</v>
      </c>
      <c r="DK173" s="46">
        <f t="shared" si="36"/>
        <v>0</v>
      </c>
      <c r="DL173" s="46">
        <f t="shared" si="36"/>
        <v>0</v>
      </c>
      <c r="DM173" s="46">
        <f t="shared" si="36"/>
        <v>0</v>
      </c>
      <c r="DN173" s="46">
        <f t="shared" si="36"/>
        <v>0</v>
      </c>
      <c r="DO173" s="46">
        <f t="shared" si="36"/>
        <v>0</v>
      </c>
      <c r="DP173" s="46">
        <f t="shared" si="36"/>
        <v>0</v>
      </c>
      <c r="DQ173" s="46">
        <f t="shared" si="36"/>
        <v>0</v>
      </c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>
        <v>973853711.60000002</v>
      </c>
      <c r="FA173" s="59" t="s">
        <v>1696</v>
      </c>
      <c r="FB173" s="59">
        <v>2010</v>
      </c>
      <c r="FC173" s="59"/>
    </row>
    <row r="174" spans="1:159" s="49" customFormat="1" ht="25.5" customHeight="1" x14ac:dyDescent="0.25">
      <c r="A174" s="59" t="s">
        <v>167</v>
      </c>
      <c r="B174" s="59" t="s">
        <v>55</v>
      </c>
      <c r="C174" s="59" t="s">
        <v>164</v>
      </c>
      <c r="D174" s="59" t="s">
        <v>165</v>
      </c>
      <c r="E174" s="59" t="s">
        <v>166</v>
      </c>
      <c r="F174" s="59"/>
      <c r="G174" s="59" t="s">
        <v>1399</v>
      </c>
      <c r="H174" s="59" t="s">
        <v>1327</v>
      </c>
      <c r="I174" s="59">
        <v>51</v>
      </c>
      <c r="J174" s="59" t="s">
        <v>1400</v>
      </c>
      <c r="K174" s="59" t="s">
        <v>1401</v>
      </c>
      <c r="L174" s="59" t="s">
        <v>1330</v>
      </c>
      <c r="M174" s="59">
        <v>30</v>
      </c>
      <c r="N174" s="59" t="s">
        <v>1377</v>
      </c>
      <c r="O174" s="46">
        <f t="shared" si="24"/>
        <v>14</v>
      </c>
      <c r="P174" s="46"/>
      <c r="Q174" s="46"/>
      <c r="R174" s="46">
        <v>7</v>
      </c>
      <c r="S174" s="46">
        <v>7</v>
      </c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8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>
        <v>9319620.5357142854</v>
      </c>
      <c r="BK174" s="46"/>
      <c r="BL174" s="46"/>
      <c r="BM174" s="46">
        <v>9319620.5357142854</v>
      </c>
      <c r="BN174" s="46">
        <v>9319620.5357142854</v>
      </c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>
        <v>130474687.49999999</v>
      </c>
      <c r="DF174" s="46">
        <f t="shared" si="34"/>
        <v>0</v>
      </c>
      <c r="DG174" s="46">
        <f t="shared" si="35"/>
        <v>0</v>
      </c>
      <c r="DH174" s="46">
        <f>R174*BM174</f>
        <v>65237343.75</v>
      </c>
      <c r="DI174" s="46">
        <f t="shared" si="36"/>
        <v>65237343.75</v>
      </c>
      <c r="DJ174" s="46">
        <f t="shared" si="36"/>
        <v>0</v>
      </c>
      <c r="DK174" s="46">
        <f t="shared" si="36"/>
        <v>0</v>
      </c>
      <c r="DL174" s="46">
        <f t="shared" si="36"/>
        <v>0</v>
      </c>
      <c r="DM174" s="46">
        <f t="shared" si="36"/>
        <v>0</v>
      </c>
      <c r="DN174" s="46">
        <f t="shared" si="36"/>
        <v>0</v>
      </c>
      <c r="DO174" s="46">
        <f t="shared" si="36"/>
        <v>0</v>
      </c>
      <c r="DP174" s="46">
        <f t="shared" si="36"/>
        <v>0</v>
      </c>
      <c r="DQ174" s="46">
        <f t="shared" si="36"/>
        <v>0</v>
      </c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>
        <v>146131650</v>
      </c>
      <c r="FA174" s="59" t="s">
        <v>1696</v>
      </c>
      <c r="FB174" s="59">
        <v>2010</v>
      </c>
      <c r="FC174" s="59"/>
    </row>
    <row r="175" spans="1:159" s="49" customFormat="1" ht="25.5" customHeight="1" x14ac:dyDescent="0.25">
      <c r="A175" s="59" t="s">
        <v>168</v>
      </c>
      <c r="B175" s="59" t="s">
        <v>55</v>
      </c>
      <c r="C175" s="59" t="s">
        <v>169</v>
      </c>
      <c r="D175" s="59" t="s">
        <v>170</v>
      </c>
      <c r="E175" s="59" t="s">
        <v>171</v>
      </c>
      <c r="F175" s="59"/>
      <c r="G175" s="59" t="s">
        <v>1402</v>
      </c>
      <c r="H175" s="59" t="s">
        <v>1327</v>
      </c>
      <c r="I175" s="59">
        <v>51</v>
      </c>
      <c r="J175" s="59" t="s">
        <v>1397</v>
      </c>
      <c r="K175" s="59" t="s">
        <v>1403</v>
      </c>
      <c r="L175" s="59" t="s">
        <v>1330</v>
      </c>
      <c r="M175" s="59">
        <v>30</v>
      </c>
      <c r="N175" s="59" t="s">
        <v>1377</v>
      </c>
      <c r="O175" s="46">
        <f t="shared" si="24"/>
        <v>678</v>
      </c>
      <c r="P175" s="46"/>
      <c r="Q175" s="46"/>
      <c r="R175" s="46">
        <v>300</v>
      </c>
      <c r="S175" s="46">
        <v>178</v>
      </c>
      <c r="T175" s="46">
        <v>200</v>
      </c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8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>
        <v>1791688.2350927095</v>
      </c>
      <c r="BK175" s="46"/>
      <c r="BL175" s="46"/>
      <c r="BM175" s="46">
        <v>1791688.2350927095</v>
      </c>
      <c r="BN175" s="46">
        <v>1791688.2350927095</v>
      </c>
      <c r="BO175" s="46">
        <v>1791688.2350927095</v>
      </c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>
        <v>1214764623.3928571</v>
      </c>
      <c r="DF175" s="46">
        <f t="shared" si="34"/>
        <v>0</v>
      </c>
      <c r="DG175" s="46">
        <f t="shared" si="35"/>
        <v>0</v>
      </c>
      <c r="DH175" s="46">
        <f>R175*BM175</f>
        <v>537506470.52781284</v>
      </c>
      <c r="DI175" s="46">
        <f t="shared" si="36"/>
        <v>318920505.8465023</v>
      </c>
      <c r="DJ175" s="46">
        <f t="shared" si="36"/>
        <v>358337647.01854193</v>
      </c>
      <c r="DK175" s="46">
        <f t="shared" si="36"/>
        <v>0</v>
      </c>
      <c r="DL175" s="46">
        <f t="shared" si="36"/>
        <v>0</v>
      </c>
      <c r="DM175" s="46">
        <f t="shared" si="36"/>
        <v>0</v>
      </c>
      <c r="DN175" s="46">
        <f t="shared" si="36"/>
        <v>0</v>
      </c>
      <c r="DO175" s="46">
        <f t="shared" si="36"/>
        <v>0</v>
      </c>
      <c r="DP175" s="46">
        <f t="shared" si="36"/>
        <v>0</v>
      </c>
      <c r="DQ175" s="46">
        <f t="shared" si="36"/>
        <v>0</v>
      </c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>
        <v>1360536378.2</v>
      </c>
      <c r="FA175" s="59" t="s">
        <v>1696</v>
      </c>
      <c r="FB175" s="59">
        <v>2010</v>
      </c>
      <c r="FC175" s="59"/>
    </row>
    <row r="176" spans="1:159" s="49" customFormat="1" ht="25.5" customHeight="1" x14ac:dyDescent="0.25">
      <c r="A176" s="59" t="s">
        <v>172</v>
      </c>
      <c r="B176" s="59" t="s">
        <v>55</v>
      </c>
      <c r="C176" s="59" t="s">
        <v>173</v>
      </c>
      <c r="D176" s="59" t="s">
        <v>174</v>
      </c>
      <c r="E176" s="59" t="s">
        <v>175</v>
      </c>
      <c r="F176" s="59"/>
      <c r="G176" s="59" t="s">
        <v>1404</v>
      </c>
      <c r="H176" s="59" t="s">
        <v>1405</v>
      </c>
      <c r="I176" s="59">
        <v>0</v>
      </c>
      <c r="J176" s="59" t="s">
        <v>1336</v>
      </c>
      <c r="K176" s="59" t="s">
        <v>1406</v>
      </c>
      <c r="L176" s="59" t="s">
        <v>1330</v>
      </c>
      <c r="M176" s="59">
        <v>30</v>
      </c>
      <c r="N176" s="59" t="s">
        <v>1377</v>
      </c>
      <c r="O176" s="46">
        <f t="shared" si="24"/>
        <v>138</v>
      </c>
      <c r="P176" s="46"/>
      <c r="Q176" s="46"/>
      <c r="R176" s="46"/>
      <c r="S176" s="46"/>
      <c r="T176" s="46"/>
      <c r="U176" s="46">
        <v>56</v>
      </c>
      <c r="V176" s="46">
        <v>82</v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8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>
        <v>6800477</v>
      </c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>
        <v>0</v>
      </c>
      <c r="DF176" s="46">
        <f t="shared" si="34"/>
        <v>0</v>
      </c>
      <c r="DG176" s="46">
        <f t="shared" si="35"/>
        <v>0</v>
      </c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>
        <v>0</v>
      </c>
      <c r="FA176" s="59" t="s">
        <v>1726</v>
      </c>
      <c r="FB176" s="59">
        <v>2014</v>
      </c>
      <c r="FC176" s="59" t="s">
        <v>1719</v>
      </c>
    </row>
    <row r="177" spans="1:159" s="49" customFormat="1" ht="25.5" customHeight="1" x14ac:dyDescent="0.25">
      <c r="A177" s="59" t="s">
        <v>176</v>
      </c>
      <c r="B177" s="59" t="s">
        <v>55</v>
      </c>
      <c r="C177" s="59" t="s">
        <v>177</v>
      </c>
      <c r="D177" s="59" t="s">
        <v>178</v>
      </c>
      <c r="E177" s="59" t="s">
        <v>179</v>
      </c>
      <c r="F177" s="59"/>
      <c r="G177" s="59" t="s">
        <v>1407</v>
      </c>
      <c r="H177" s="59" t="s">
        <v>1327</v>
      </c>
      <c r="I177" s="59">
        <v>50</v>
      </c>
      <c r="J177" s="59" t="s">
        <v>1400</v>
      </c>
      <c r="K177" s="59" t="s">
        <v>1408</v>
      </c>
      <c r="L177" s="59" t="s">
        <v>1346</v>
      </c>
      <c r="M177" s="59">
        <v>50</v>
      </c>
      <c r="N177" s="59" t="s">
        <v>1409</v>
      </c>
      <c r="O177" s="46">
        <f t="shared" si="24"/>
        <v>1801</v>
      </c>
      <c r="P177" s="46"/>
      <c r="Q177" s="46"/>
      <c r="R177" s="46"/>
      <c r="S177" s="46"/>
      <c r="T177" s="46"/>
      <c r="U177" s="46"/>
      <c r="V177" s="46">
        <v>450</v>
      </c>
      <c r="W177" s="46">
        <v>449</v>
      </c>
      <c r="X177" s="46">
        <v>450</v>
      </c>
      <c r="Y177" s="46">
        <v>452</v>
      </c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87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>
        <v>227142.33928571429</v>
      </c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>
        <v>0</v>
      </c>
      <c r="DF177" s="46">
        <f t="shared" si="34"/>
        <v>0</v>
      </c>
      <c r="DG177" s="46">
        <f t="shared" si="35"/>
        <v>0</v>
      </c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>
        <v>0</v>
      </c>
      <c r="FA177" s="59" t="s">
        <v>1704</v>
      </c>
      <c r="FB177" s="59">
        <v>2014</v>
      </c>
      <c r="FC177" s="59"/>
    </row>
    <row r="178" spans="1:159" s="49" customFormat="1" ht="25.5" customHeight="1" x14ac:dyDescent="0.25">
      <c r="A178" s="59" t="s">
        <v>180</v>
      </c>
      <c r="B178" s="59" t="s">
        <v>55</v>
      </c>
      <c r="C178" s="59" t="s">
        <v>177</v>
      </c>
      <c r="D178" s="59" t="s">
        <v>178</v>
      </c>
      <c r="E178" s="59" t="s">
        <v>179</v>
      </c>
      <c r="F178" s="59"/>
      <c r="G178" s="59" t="s">
        <v>1407</v>
      </c>
      <c r="H178" s="59" t="s">
        <v>1339</v>
      </c>
      <c r="I178" s="59">
        <v>100</v>
      </c>
      <c r="J178" s="59" t="s">
        <v>1410</v>
      </c>
      <c r="K178" s="59" t="s">
        <v>1411</v>
      </c>
      <c r="L178" s="59" t="s">
        <v>1346</v>
      </c>
      <c r="M178" s="59">
        <v>30</v>
      </c>
      <c r="N178" s="59" t="s">
        <v>1409</v>
      </c>
      <c r="O178" s="46">
        <f t="shared" si="24"/>
        <v>184</v>
      </c>
      <c r="P178" s="46"/>
      <c r="Q178" s="46"/>
      <c r="R178" s="46"/>
      <c r="S178" s="46"/>
      <c r="T178" s="46"/>
      <c r="U178" s="46"/>
      <c r="V178" s="46">
        <v>46</v>
      </c>
      <c r="W178" s="46">
        <v>46</v>
      </c>
      <c r="X178" s="46">
        <v>46</v>
      </c>
      <c r="Y178" s="46">
        <v>46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87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>
        <v>227142.33928571429</v>
      </c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>
        <v>0</v>
      </c>
      <c r="DF178" s="46">
        <f t="shared" si="34"/>
        <v>0</v>
      </c>
      <c r="DG178" s="46">
        <f t="shared" si="35"/>
        <v>0</v>
      </c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>
        <v>0</v>
      </c>
      <c r="FA178" s="59" t="s">
        <v>1704</v>
      </c>
      <c r="FB178" s="59" t="s">
        <v>1727</v>
      </c>
      <c r="FC178" s="59" t="s">
        <v>1728</v>
      </c>
    </row>
    <row r="179" spans="1:159" s="49" customFormat="1" ht="25.5" customHeight="1" x14ac:dyDescent="0.25">
      <c r="A179" s="59" t="s">
        <v>181</v>
      </c>
      <c r="B179" s="59" t="s">
        <v>55</v>
      </c>
      <c r="C179" s="59" t="s">
        <v>177</v>
      </c>
      <c r="D179" s="59" t="s">
        <v>178</v>
      </c>
      <c r="E179" s="59" t="s">
        <v>179</v>
      </c>
      <c r="F179" s="59"/>
      <c r="G179" s="59" t="s">
        <v>1407</v>
      </c>
      <c r="H179" s="59" t="s">
        <v>1327</v>
      </c>
      <c r="I179" s="59">
        <v>57</v>
      </c>
      <c r="J179" s="59" t="s">
        <v>1410</v>
      </c>
      <c r="K179" s="59" t="s">
        <v>1408</v>
      </c>
      <c r="L179" s="59" t="s">
        <v>1346</v>
      </c>
      <c r="M179" s="59">
        <v>30</v>
      </c>
      <c r="N179" s="59" t="s">
        <v>1409</v>
      </c>
      <c r="O179" s="46">
        <v>1600</v>
      </c>
      <c r="P179" s="46"/>
      <c r="Q179" s="46"/>
      <c r="R179" s="46"/>
      <c r="S179" s="46"/>
      <c r="T179" s="46"/>
      <c r="U179" s="46"/>
      <c r="V179" s="46">
        <v>400</v>
      </c>
      <c r="W179" s="46">
        <v>400</v>
      </c>
      <c r="X179" s="46">
        <v>400</v>
      </c>
      <c r="Y179" s="46">
        <v>400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8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>
        <v>227142.339285714</v>
      </c>
      <c r="BK179" s="46"/>
      <c r="BL179" s="46"/>
      <c r="BM179" s="46"/>
      <c r="BN179" s="46"/>
      <c r="BO179" s="46"/>
      <c r="BP179" s="46"/>
      <c r="BQ179" s="46">
        <v>227142.339285714</v>
      </c>
      <c r="BR179" s="46">
        <v>227142.339285714</v>
      </c>
      <c r="BS179" s="46">
        <v>227142.339285714</v>
      </c>
      <c r="BT179" s="46">
        <v>227142.339285714</v>
      </c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>
        <v>0</v>
      </c>
      <c r="DF179" s="46">
        <v>0</v>
      </c>
      <c r="DG179" s="46">
        <v>0</v>
      </c>
      <c r="DH179" s="46">
        <v>0</v>
      </c>
      <c r="DI179" s="46">
        <v>0</v>
      </c>
      <c r="DJ179" s="46">
        <v>0</v>
      </c>
      <c r="DK179" s="46">
        <v>0</v>
      </c>
      <c r="DL179" s="46">
        <v>90856935.714285597</v>
      </c>
      <c r="DM179" s="46">
        <v>90856935.714285597</v>
      </c>
      <c r="DN179" s="46">
        <v>90856935.714285597</v>
      </c>
      <c r="DO179" s="46">
        <v>90856935.714285597</v>
      </c>
      <c r="DP179" s="46">
        <v>0</v>
      </c>
      <c r="DQ179" s="46">
        <v>0</v>
      </c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>
        <v>0</v>
      </c>
      <c r="FA179" s="59" t="s">
        <v>1704</v>
      </c>
      <c r="FB179" s="59" t="s">
        <v>1727</v>
      </c>
      <c r="FC179" s="59" t="s">
        <v>1729</v>
      </c>
    </row>
    <row r="180" spans="1:159" s="49" customFormat="1" ht="25.5" customHeight="1" x14ac:dyDescent="0.25">
      <c r="A180" s="59" t="s">
        <v>3110</v>
      </c>
      <c r="B180" s="59" t="s">
        <v>55</v>
      </c>
      <c r="C180" s="59" t="s">
        <v>177</v>
      </c>
      <c r="D180" s="59" t="s">
        <v>178</v>
      </c>
      <c r="E180" s="59" t="s">
        <v>179</v>
      </c>
      <c r="F180" s="59" t="s">
        <v>178</v>
      </c>
      <c r="G180" s="59" t="s">
        <v>1407</v>
      </c>
      <c r="H180" s="59" t="s">
        <v>1327</v>
      </c>
      <c r="I180" s="59">
        <v>57</v>
      </c>
      <c r="J180" s="59" t="s">
        <v>3116</v>
      </c>
      <c r="K180" s="59" t="s">
        <v>1408</v>
      </c>
      <c r="L180" s="59" t="s">
        <v>1346</v>
      </c>
      <c r="M180" s="59">
        <v>30</v>
      </c>
      <c r="N180" s="59" t="s">
        <v>1409</v>
      </c>
      <c r="O180" s="46">
        <f>V180+W180+X180+Y180</f>
        <v>967.21100000000001</v>
      </c>
      <c r="P180" s="46"/>
      <c r="Q180" s="46"/>
      <c r="R180" s="46"/>
      <c r="S180" s="46"/>
      <c r="T180" s="46"/>
      <c r="U180" s="46"/>
      <c r="V180" s="46">
        <v>400</v>
      </c>
      <c r="W180" s="46">
        <v>118.883</v>
      </c>
      <c r="X180" s="46">
        <v>217.636</v>
      </c>
      <c r="Y180" s="46">
        <v>230.69200000000001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8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>
        <f>DE180/O180</f>
        <v>0</v>
      </c>
      <c r="BK180" s="46"/>
      <c r="BL180" s="46"/>
      <c r="BM180" s="46"/>
      <c r="BN180" s="46"/>
      <c r="BO180" s="46"/>
      <c r="BP180" s="46"/>
      <c r="BQ180" s="46">
        <v>227142.339285714</v>
      </c>
      <c r="BR180" s="46">
        <v>227142.339285714</v>
      </c>
      <c r="BS180" s="46">
        <v>317033.52</v>
      </c>
      <c r="BT180" s="46">
        <v>317033.52</v>
      </c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90856935.714285597</v>
      </c>
      <c r="DM180" s="46">
        <f>W180*BR180</f>
        <v>27003362.721303537</v>
      </c>
      <c r="DN180" s="46">
        <f>BS180*X180</f>
        <v>68997907.158720002</v>
      </c>
      <c r="DO180" s="46">
        <f>BT180*Y180</f>
        <v>73137096.79584001</v>
      </c>
      <c r="DP180" s="46">
        <v>0</v>
      </c>
      <c r="DQ180" s="46">
        <v>0</v>
      </c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>
        <f>DE180*1.12</f>
        <v>0</v>
      </c>
      <c r="FA180" s="59" t="s">
        <v>1704</v>
      </c>
      <c r="FB180" s="59" t="s">
        <v>3111</v>
      </c>
      <c r="FC180" s="59" t="s">
        <v>3117</v>
      </c>
    </row>
    <row r="181" spans="1:159" s="49" customFormat="1" ht="25.5" customHeight="1" x14ac:dyDescent="0.25">
      <c r="A181" s="59" t="s">
        <v>3389</v>
      </c>
      <c r="B181" s="59" t="s">
        <v>55</v>
      </c>
      <c r="C181" s="59" t="s">
        <v>177</v>
      </c>
      <c r="D181" s="59" t="s">
        <v>178</v>
      </c>
      <c r="E181" s="59" t="s">
        <v>179</v>
      </c>
      <c r="F181" s="59" t="s">
        <v>178</v>
      </c>
      <c r="G181" s="59" t="s">
        <v>1407</v>
      </c>
      <c r="H181" s="59" t="s">
        <v>1327</v>
      </c>
      <c r="I181" s="59">
        <v>57</v>
      </c>
      <c r="J181" s="59" t="s">
        <v>3390</v>
      </c>
      <c r="K181" s="59" t="s">
        <v>1408</v>
      </c>
      <c r="L181" s="59" t="s">
        <v>1346</v>
      </c>
      <c r="M181" s="59">
        <v>30</v>
      </c>
      <c r="N181" s="59" t="s">
        <v>1409</v>
      </c>
      <c r="O181" s="46">
        <f>V181+W181+X181+Y181</f>
        <v>991.5920000000001</v>
      </c>
      <c r="P181" s="46"/>
      <c r="Q181" s="46"/>
      <c r="R181" s="46"/>
      <c r="S181" s="46"/>
      <c r="T181" s="46"/>
      <c r="U181" s="46"/>
      <c r="V181" s="46">
        <v>400</v>
      </c>
      <c r="W181" s="46">
        <v>118.883</v>
      </c>
      <c r="X181" s="46">
        <v>242.017</v>
      </c>
      <c r="Y181" s="46">
        <v>230.69200000000001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8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>
        <f>DE181/O181</f>
        <v>0</v>
      </c>
      <c r="BK181" s="46"/>
      <c r="BL181" s="46"/>
      <c r="BM181" s="46"/>
      <c r="BN181" s="46"/>
      <c r="BO181" s="46"/>
      <c r="BP181" s="46"/>
      <c r="BQ181" s="46">
        <v>227142.339285714</v>
      </c>
      <c r="BR181" s="46">
        <v>227142.339285714</v>
      </c>
      <c r="BS181" s="46">
        <f>355077.54/1.12</f>
        <v>317033.51785714278</v>
      </c>
      <c r="BT181" s="46">
        <f>355077.54/1.12</f>
        <v>317033.51785714278</v>
      </c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>
        <v>0</v>
      </c>
      <c r="DF181" s="46"/>
      <c r="DG181" s="46"/>
      <c r="DH181" s="46"/>
      <c r="DI181" s="46"/>
      <c r="DJ181" s="46"/>
      <c r="DK181" s="46"/>
      <c r="DL181" s="46">
        <f>V181*BQ181</f>
        <v>90856935.714285597</v>
      </c>
      <c r="DM181" s="46">
        <f>W181*BR181</f>
        <v>27003362.721303537</v>
      </c>
      <c r="DN181" s="46">
        <f>X181*BS181</f>
        <v>76727500.891232118</v>
      </c>
      <c r="DO181" s="46">
        <f>Y181*BT181</f>
        <v>73137096.301499978</v>
      </c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>
        <f>DE181*1.12</f>
        <v>0</v>
      </c>
      <c r="FA181" s="59" t="s">
        <v>1704</v>
      </c>
      <c r="FB181" s="59" t="s">
        <v>3111</v>
      </c>
      <c r="FC181" s="59" t="s">
        <v>1703</v>
      </c>
    </row>
    <row r="182" spans="1:159" s="49" customFormat="1" ht="25.5" customHeight="1" x14ac:dyDescent="0.25">
      <c r="A182" s="59" t="s">
        <v>3602</v>
      </c>
      <c r="B182" s="59" t="s">
        <v>55</v>
      </c>
      <c r="C182" s="59" t="s">
        <v>177</v>
      </c>
      <c r="D182" s="59" t="s">
        <v>178</v>
      </c>
      <c r="E182" s="59" t="s">
        <v>179</v>
      </c>
      <c r="F182" s="59" t="s">
        <v>178</v>
      </c>
      <c r="G182" s="59" t="s">
        <v>1407</v>
      </c>
      <c r="H182" s="59" t="s">
        <v>1327</v>
      </c>
      <c r="I182" s="59">
        <v>57</v>
      </c>
      <c r="J182" s="59" t="s">
        <v>3603</v>
      </c>
      <c r="K182" s="59" t="s">
        <v>1408</v>
      </c>
      <c r="L182" s="59" t="s">
        <v>1346</v>
      </c>
      <c r="M182" s="59">
        <v>30</v>
      </c>
      <c r="N182" s="59" t="s">
        <v>1409</v>
      </c>
      <c r="O182" s="46">
        <f>V182+W182+X182+Y182+Z182</f>
        <v>783.39</v>
      </c>
      <c r="P182" s="46"/>
      <c r="Q182" s="46"/>
      <c r="R182" s="46"/>
      <c r="S182" s="46"/>
      <c r="T182" s="46"/>
      <c r="U182" s="46"/>
      <c r="V182" s="46">
        <v>165.48</v>
      </c>
      <c r="W182" s="46">
        <v>118.89</v>
      </c>
      <c r="X182" s="46">
        <v>130.02000000000001</v>
      </c>
      <c r="Y182" s="46">
        <v>219</v>
      </c>
      <c r="Z182" s="46">
        <v>150</v>
      </c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8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>
        <f>DE182/O182</f>
        <v>330445.05926320225</v>
      </c>
      <c r="BK182" s="46"/>
      <c r="BL182" s="46"/>
      <c r="BM182" s="46"/>
      <c r="BN182" s="46"/>
      <c r="BO182" s="46"/>
      <c r="BP182" s="46"/>
      <c r="BQ182" s="46">
        <v>227142.34</v>
      </c>
      <c r="BR182" s="46">
        <v>227142.34</v>
      </c>
      <c r="BS182" s="46">
        <v>317033.52</v>
      </c>
      <c r="BT182" s="46">
        <v>411077.92</v>
      </c>
      <c r="BU182" s="46">
        <v>420187.5</v>
      </c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>
        <f>DL182+DM182+DN182+DO182+DP182</f>
        <v>258867354.97619998</v>
      </c>
      <c r="DF182" s="46"/>
      <c r="DG182" s="46"/>
      <c r="DH182" s="46"/>
      <c r="DI182" s="46"/>
      <c r="DJ182" s="46"/>
      <c r="DK182" s="46"/>
      <c r="DL182" s="46">
        <f>V182*BQ182</f>
        <v>37587514.423199996</v>
      </c>
      <c r="DM182" s="46">
        <f>W182*BR182</f>
        <v>27004952.8026</v>
      </c>
      <c r="DN182" s="46">
        <f>X182*BS182</f>
        <v>41220698.270400003</v>
      </c>
      <c r="DO182" s="46">
        <f>Y182*BT182</f>
        <v>90026064.479999989</v>
      </c>
      <c r="DP182" s="46">
        <f>Z182*BU182</f>
        <v>63028125</v>
      </c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>
        <f>DE182*1.12</f>
        <v>289931437.57334399</v>
      </c>
      <c r="FA182" s="59" t="s">
        <v>1704</v>
      </c>
      <c r="FB182" s="59" t="s">
        <v>3604</v>
      </c>
      <c r="FC182" s="59" t="s">
        <v>3114</v>
      </c>
    </row>
    <row r="183" spans="1:159" s="49" customFormat="1" ht="25.5" customHeight="1" x14ac:dyDescent="0.25">
      <c r="A183" s="59" t="s">
        <v>182</v>
      </c>
      <c r="B183" s="59" t="s">
        <v>55</v>
      </c>
      <c r="C183" s="59" t="s">
        <v>183</v>
      </c>
      <c r="D183" s="59" t="s">
        <v>178</v>
      </c>
      <c r="E183" s="59" t="s">
        <v>184</v>
      </c>
      <c r="F183" s="59"/>
      <c r="G183" s="59" t="s">
        <v>1412</v>
      </c>
      <c r="H183" s="59" t="s">
        <v>1327</v>
      </c>
      <c r="I183" s="59">
        <v>50</v>
      </c>
      <c r="J183" s="59" t="s">
        <v>1397</v>
      </c>
      <c r="K183" s="59" t="s">
        <v>1413</v>
      </c>
      <c r="L183" s="59" t="s">
        <v>1346</v>
      </c>
      <c r="M183" s="59">
        <v>50</v>
      </c>
      <c r="N183" s="59" t="s">
        <v>1409</v>
      </c>
      <c r="O183" s="46">
        <f>P183+Q183+R183+S183+T183+U183+V183+W183+X183+Y183+Z183+AA183+AB183+AC183+AD183+AE183+AF183+AG183+AH183+AI183+AJ183+AK183+AL183+AM183+AN183+AO183+AP183+AQ183+AR183+AS183+AT183+AU183+AV183+AW183+AX183+AY183+AZ183</f>
        <v>6757.89</v>
      </c>
      <c r="P183" s="46"/>
      <c r="Q183" s="46"/>
      <c r="R183" s="46"/>
      <c r="S183" s="46"/>
      <c r="T183" s="46"/>
      <c r="U183" s="46"/>
      <c r="V183" s="46">
        <v>1632</v>
      </c>
      <c r="W183" s="46">
        <v>1691</v>
      </c>
      <c r="X183" s="46">
        <v>1691.89</v>
      </c>
      <c r="Y183" s="46">
        <v>1743</v>
      </c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87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v>205357.14285714284</v>
      </c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>
        <v>0</v>
      </c>
      <c r="DF183" s="46">
        <f>P184*BJ184</f>
        <v>0</v>
      </c>
      <c r="DG183" s="46">
        <f>BJ184*Q184</f>
        <v>0</v>
      </c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>
        <v>0</v>
      </c>
      <c r="FA183" s="59" t="s">
        <v>1704</v>
      </c>
      <c r="FB183" s="59">
        <v>2014</v>
      </c>
      <c r="FC183" s="59"/>
    </row>
    <row r="184" spans="1:159" s="49" customFormat="1" ht="25.5" customHeight="1" x14ac:dyDescent="0.25">
      <c r="A184" s="59" t="s">
        <v>185</v>
      </c>
      <c r="B184" s="59" t="s">
        <v>55</v>
      </c>
      <c r="C184" s="59" t="s">
        <v>183</v>
      </c>
      <c r="D184" s="59" t="s">
        <v>178</v>
      </c>
      <c r="E184" s="59" t="s">
        <v>184</v>
      </c>
      <c r="F184" s="59"/>
      <c r="G184" s="59" t="s">
        <v>1412</v>
      </c>
      <c r="H184" s="59" t="s">
        <v>1339</v>
      </c>
      <c r="I184" s="59">
        <v>100</v>
      </c>
      <c r="J184" s="59" t="s">
        <v>3732</v>
      </c>
      <c r="K184" s="59" t="s">
        <v>1414</v>
      </c>
      <c r="L184" s="59" t="s">
        <v>1346</v>
      </c>
      <c r="M184" s="59">
        <v>30</v>
      </c>
      <c r="N184" s="59" t="s">
        <v>1409</v>
      </c>
      <c r="O184" s="46">
        <f>P184+Q184+R184+S184+T184+U184+V184+W184+X184+Y184+Z184+AA184+AB184+AC184+AD184+AE184+AF184+AG184+AH184+AI184+AJ184+AK184+AL184+AM184+AN184+AO184+AP184+AQ184+AR184+AS184+AT184+AU184+AV184+AW184+AX184+AY184+AZ184</f>
        <v>467.61199999999997</v>
      </c>
      <c r="P184" s="46"/>
      <c r="Q184" s="46"/>
      <c r="R184" s="46"/>
      <c r="S184" s="46"/>
      <c r="T184" s="46"/>
      <c r="U184" s="46"/>
      <c r="V184" s="46">
        <v>80.153000000000006</v>
      </c>
      <c r="W184" s="46">
        <v>129.15299999999999</v>
      </c>
      <c r="X184" s="46">
        <v>129.15299999999999</v>
      </c>
      <c r="Y184" s="46">
        <v>129.15299999999999</v>
      </c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8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>
        <v>205357.14285714284</v>
      </c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>
        <v>0</v>
      </c>
      <c r="DF184" s="46">
        <f>P185*BJ185</f>
        <v>0</v>
      </c>
      <c r="DG184" s="46">
        <f>BJ185*Q185</f>
        <v>0</v>
      </c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>
        <v>0</v>
      </c>
      <c r="FA184" s="59" t="s">
        <v>1704</v>
      </c>
      <c r="FB184" s="59" t="s">
        <v>1727</v>
      </c>
      <c r="FC184" s="59" t="s">
        <v>1728</v>
      </c>
    </row>
    <row r="185" spans="1:159" s="49" customFormat="1" ht="25.5" customHeight="1" x14ac:dyDescent="0.25">
      <c r="A185" s="59" t="s">
        <v>186</v>
      </c>
      <c r="B185" s="59" t="s">
        <v>55</v>
      </c>
      <c r="C185" s="59" t="s">
        <v>183</v>
      </c>
      <c r="D185" s="59" t="s">
        <v>178</v>
      </c>
      <c r="E185" s="59" t="s">
        <v>184</v>
      </c>
      <c r="F185" s="59"/>
      <c r="G185" s="59" t="s">
        <v>1412</v>
      </c>
      <c r="H185" s="59" t="s">
        <v>1327</v>
      </c>
      <c r="I185" s="59">
        <v>65</v>
      </c>
      <c r="J185" s="59" t="s">
        <v>3732</v>
      </c>
      <c r="K185" s="59" t="s">
        <v>1415</v>
      </c>
      <c r="L185" s="59" t="s">
        <v>1346</v>
      </c>
      <c r="M185" s="59">
        <v>30</v>
      </c>
      <c r="N185" s="59" t="s">
        <v>1409</v>
      </c>
      <c r="O185" s="46">
        <f>P185+Q185+R185+S185+T185+U185+V185+W185+X185+Y185+Z185+AA185+AB185+AC185+AD185+AE185+AF185+AG185+AH185+AI185+AJ185+AK185+AL185+AM185+AN185+AO185+AP185+AQ185+AR185+AS185+AT185+AU185+AV185+AW185+AX185+AY185+AZ185</f>
        <v>17634</v>
      </c>
      <c r="P185" s="46"/>
      <c r="Q185" s="46"/>
      <c r="R185" s="46"/>
      <c r="S185" s="46"/>
      <c r="T185" s="46"/>
      <c r="U185" s="46"/>
      <c r="V185" s="46">
        <v>3450</v>
      </c>
      <c r="W185" s="46">
        <v>4728</v>
      </c>
      <c r="X185" s="46">
        <v>4728</v>
      </c>
      <c r="Y185" s="46">
        <v>4728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87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>
        <v>205357.14285714284</v>
      </c>
      <c r="BK185" s="46"/>
      <c r="BL185" s="46"/>
      <c r="BM185" s="46"/>
      <c r="BN185" s="46"/>
      <c r="BO185" s="46"/>
      <c r="BP185" s="46"/>
      <c r="BQ185" s="46">
        <v>205357.14285714284</v>
      </c>
      <c r="BR185" s="46">
        <v>205357.14285714284</v>
      </c>
      <c r="BS185" s="46">
        <v>205357.14285714284</v>
      </c>
      <c r="BT185" s="46">
        <v>205357.14285714284</v>
      </c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>
        <v>0</v>
      </c>
      <c r="DF185" s="46">
        <f>P189*BJ189</f>
        <v>0</v>
      </c>
      <c r="DG185" s="46">
        <f>BJ189*Q189</f>
        <v>0</v>
      </c>
      <c r="DH185" s="46">
        <f>R185*BM185</f>
        <v>0</v>
      </c>
      <c r="DI185" s="46">
        <f t="shared" ref="DI185:DQ185" si="37">BN185*S185</f>
        <v>0</v>
      </c>
      <c r="DJ185" s="46">
        <f t="shared" si="37"/>
        <v>0</v>
      </c>
      <c r="DK185" s="46">
        <f t="shared" si="37"/>
        <v>0</v>
      </c>
      <c r="DL185" s="46">
        <f t="shared" si="37"/>
        <v>708482142.85714281</v>
      </c>
      <c r="DM185" s="46">
        <f t="shared" si="37"/>
        <v>970928571.42857134</v>
      </c>
      <c r="DN185" s="46">
        <f t="shared" si="37"/>
        <v>970928571.42857134</v>
      </c>
      <c r="DO185" s="46">
        <f t="shared" si="37"/>
        <v>970928571.42857134</v>
      </c>
      <c r="DP185" s="46">
        <f t="shared" si="37"/>
        <v>0</v>
      </c>
      <c r="DQ185" s="46">
        <f t="shared" si="37"/>
        <v>0</v>
      </c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>
        <v>0</v>
      </c>
      <c r="FA185" s="59" t="s">
        <v>1704</v>
      </c>
      <c r="FB185" s="59" t="s">
        <v>1727</v>
      </c>
      <c r="FC185" s="59" t="s">
        <v>1729</v>
      </c>
    </row>
    <row r="186" spans="1:159" s="49" customFormat="1" ht="25.5" customHeight="1" x14ac:dyDescent="0.25">
      <c r="A186" s="59" t="s">
        <v>3115</v>
      </c>
      <c r="B186" s="59" t="s">
        <v>55</v>
      </c>
      <c r="C186" s="59" t="s">
        <v>183</v>
      </c>
      <c r="D186" s="59" t="s">
        <v>178</v>
      </c>
      <c r="E186" s="59" t="s">
        <v>184</v>
      </c>
      <c r="F186" s="59" t="s">
        <v>178</v>
      </c>
      <c r="G186" s="59" t="s">
        <v>1412</v>
      </c>
      <c r="H186" s="59" t="s">
        <v>1327</v>
      </c>
      <c r="I186" s="59">
        <v>65</v>
      </c>
      <c r="J186" s="59" t="s">
        <v>3116</v>
      </c>
      <c r="K186" s="59" t="s">
        <v>1415</v>
      </c>
      <c r="L186" s="59" t="s">
        <v>1346</v>
      </c>
      <c r="M186" s="59">
        <v>30</v>
      </c>
      <c r="N186" s="59" t="s">
        <v>1409</v>
      </c>
      <c r="O186" s="46">
        <f>V186+W186+X186+Y186</f>
        <v>5250.3639999999996</v>
      </c>
      <c r="P186" s="46"/>
      <c r="Q186" s="46"/>
      <c r="R186" s="46"/>
      <c r="S186" s="46"/>
      <c r="T186" s="46"/>
      <c r="U186" s="46"/>
      <c r="V186" s="46">
        <v>3450</v>
      </c>
      <c r="W186" s="46">
        <v>976.25900000000001</v>
      </c>
      <c r="X186" s="46">
        <v>602.34699999999998</v>
      </c>
      <c r="Y186" s="46">
        <v>221.75800000000001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87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>
        <f>DE186/O186</f>
        <v>0</v>
      </c>
      <c r="BK186" s="46"/>
      <c r="BL186" s="46"/>
      <c r="BM186" s="46"/>
      <c r="BN186" s="46"/>
      <c r="BO186" s="46"/>
      <c r="BP186" s="46"/>
      <c r="BQ186" s="46">
        <v>205357.14285714284</v>
      </c>
      <c r="BR186" s="46">
        <v>205357.14285714284</v>
      </c>
      <c r="BS186" s="46">
        <v>289000</v>
      </c>
      <c r="BT186" s="46">
        <v>289000</v>
      </c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>
        <v>0</v>
      </c>
      <c r="DF186" s="46">
        <v>0</v>
      </c>
      <c r="DG186" s="46">
        <v>0</v>
      </c>
      <c r="DH186" s="46">
        <v>0</v>
      </c>
      <c r="DI186" s="46">
        <v>0</v>
      </c>
      <c r="DJ186" s="46">
        <v>0</v>
      </c>
      <c r="DK186" s="46">
        <v>0</v>
      </c>
      <c r="DL186" s="46">
        <v>708482142.85714281</v>
      </c>
      <c r="DM186" s="46">
        <f>W186*BR186</f>
        <v>200481758.9285714</v>
      </c>
      <c r="DN186" s="46">
        <f>BS186*X186</f>
        <v>174078283</v>
      </c>
      <c r="DO186" s="46">
        <f>BT186*Y186</f>
        <v>64088062</v>
      </c>
      <c r="DP186" s="46">
        <v>0</v>
      </c>
      <c r="DQ186" s="46">
        <v>0</v>
      </c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>
        <v>0</v>
      </c>
      <c r="FA186" s="59" t="s">
        <v>1704</v>
      </c>
      <c r="FB186" s="59" t="s">
        <v>3111</v>
      </c>
      <c r="FC186" s="59" t="s">
        <v>3117</v>
      </c>
    </row>
    <row r="187" spans="1:159" s="49" customFormat="1" ht="25.5" customHeight="1" x14ac:dyDescent="0.25">
      <c r="A187" s="59" t="s">
        <v>3391</v>
      </c>
      <c r="B187" s="59" t="s">
        <v>55</v>
      </c>
      <c r="C187" s="59" t="s">
        <v>183</v>
      </c>
      <c r="D187" s="59" t="s">
        <v>178</v>
      </c>
      <c r="E187" s="59" t="s">
        <v>184</v>
      </c>
      <c r="F187" s="59" t="s">
        <v>178</v>
      </c>
      <c r="G187" s="59" t="s">
        <v>1412</v>
      </c>
      <c r="H187" s="59" t="s">
        <v>1327</v>
      </c>
      <c r="I187" s="59">
        <v>65</v>
      </c>
      <c r="J187" s="59" t="s">
        <v>3390</v>
      </c>
      <c r="K187" s="59" t="s">
        <v>1415</v>
      </c>
      <c r="L187" s="59" t="s">
        <v>1346</v>
      </c>
      <c r="M187" s="59">
        <v>30</v>
      </c>
      <c r="N187" s="59" t="s">
        <v>1409</v>
      </c>
      <c r="O187" s="46">
        <f>V187+W187+X187+Y187</f>
        <v>5785.9030000000002</v>
      </c>
      <c r="P187" s="46"/>
      <c r="Q187" s="46"/>
      <c r="R187" s="46"/>
      <c r="S187" s="46"/>
      <c r="T187" s="46"/>
      <c r="U187" s="46"/>
      <c r="V187" s="46">
        <v>3450</v>
      </c>
      <c r="W187" s="46">
        <v>976.25900000000001</v>
      </c>
      <c r="X187" s="46">
        <v>1137.886</v>
      </c>
      <c r="Y187" s="46">
        <v>221.75800000000001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8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>
        <f>DE187/O187</f>
        <v>0</v>
      </c>
      <c r="BK187" s="46"/>
      <c r="BL187" s="46"/>
      <c r="BM187" s="46"/>
      <c r="BN187" s="46"/>
      <c r="BO187" s="46"/>
      <c r="BP187" s="46"/>
      <c r="BQ187" s="46">
        <v>205357.14285714284</v>
      </c>
      <c r="BR187" s="46">
        <v>205357.14285714284</v>
      </c>
      <c r="BS187" s="46">
        <v>289000</v>
      </c>
      <c r="BT187" s="46">
        <v>289000</v>
      </c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>
        <v>0</v>
      </c>
      <c r="DF187" s="46"/>
      <c r="DG187" s="46"/>
      <c r="DH187" s="46"/>
      <c r="DI187" s="46"/>
      <c r="DJ187" s="46"/>
      <c r="DK187" s="46"/>
      <c r="DL187" s="46">
        <f>V187*BQ187</f>
        <v>708482142.85714281</v>
      </c>
      <c r="DM187" s="46">
        <f>W187*BR187</f>
        <v>200481758.9285714</v>
      </c>
      <c r="DN187" s="46">
        <f>X187*BS187</f>
        <v>328849054</v>
      </c>
      <c r="DO187" s="46">
        <f>Y187*BT187</f>
        <v>64088062</v>
      </c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>
        <f>DE187*1.12</f>
        <v>0</v>
      </c>
      <c r="FA187" s="59" t="s">
        <v>1704</v>
      </c>
      <c r="FB187" s="59" t="s">
        <v>3111</v>
      </c>
      <c r="FC187" s="59" t="s">
        <v>1703</v>
      </c>
    </row>
    <row r="188" spans="1:159" s="49" customFormat="1" ht="25.5" customHeight="1" x14ac:dyDescent="0.25">
      <c r="A188" s="59" t="s">
        <v>3605</v>
      </c>
      <c r="B188" s="59" t="s">
        <v>55</v>
      </c>
      <c r="C188" s="59" t="s">
        <v>183</v>
      </c>
      <c r="D188" s="59" t="s">
        <v>178</v>
      </c>
      <c r="E188" s="59" t="s">
        <v>184</v>
      </c>
      <c r="F188" s="59" t="s">
        <v>178</v>
      </c>
      <c r="G188" s="59" t="s">
        <v>1412</v>
      </c>
      <c r="H188" s="59" t="s">
        <v>1327</v>
      </c>
      <c r="I188" s="59">
        <v>65</v>
      </c>
      <c r="J188" s="59" t="s">
        <v>3603</v>
      </c>
      <c r="K188" s="59" t="s">
        <v>1415</v>
      </c>
      <c r="L188" s="59" t="s">
        <v>1346</v>
      </c>
      <c r="M188" s="59">
        <v>30</v>
      </c>
      <c r="N188" s="59" t="s">
        <v>1409</v>
      </c>
      <c r="O188" s="46">
        <f>V188+W188+X188+Y188+Z188</f>
        <v>6656.39</v>
      </c>
      <c r="P188" s="46"/>
      <c r="Q188" s="46"/>
      <c r="R188" s="46"/>
      <c r="S188" s="46"/>
      <c r="T188" s="46"/>
      <c r="U188" s="46"/>
      <c r="V188" s="46">
        <v>1844.64</v>
      </c>
      <c r="W188" s="46">
        <v>976.26</v>
      </c>
      <c r="X188" s="46">
        <v>1341.36</v>
      </c>
      <c r="Y188" s="46">
        <v>1480</v>
      </c>
      <c r="Z188" s="46">
        <v>1014.13</v>
      </c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87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>
        <f>DE188/O188</f>
        <v>283691.1166484385</v>
      </c>
      <c r="BK188" s="46"/>
      <c r="BL188" s="46"/>
      <c r="BM188" s="46"/>
      <c r="BN188" s="46"/>
      <c r="BO188" s="46"/>
      <c r="BP188" s="46"/>
      <c r="BQ188" s="46">
        <v>205357.15</v>
      </c>
      <c r="BR188" s="46">
        <v>205357.15</v>
      </c>
      <c r="BS188" s="46">
        <v>289000</v>
      </c>
      <c r="BT188" s="46">
        <v>365065.74</v>
      </c>
      <c r="BU188" s="46">
        <v>375806.25</v>
      </c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>
        <f>DL188+DM188+DN188+DO188+DP188</f>
        <v>1888358711.9474998</v>
      </c>
      <c r="DF188" s="46"/>
      <c r="DG188" s="46"/>
      <c r="DH188" s="46"/>
      <c r="DI188" s="46"/>
      <c r="DJ188" s="46"/>
      <c r="DK188" s="46"/>
      <c r="DL188" s="46">
        <f>V188*BQ188</f>
        <v>378810013.176</v>
      </c>
      <c r="DM188" s="46">
        <f>W188*BR188</f>
        <v>200481971.259</v>
      </c>
      <c r="DN188" s="46">
        <f>X188*BS188</f>
        <v>387653040</v>
      </c>
      <c r="DO188" s="46">
        <f>Y188*BT188</f>
        <v>540297295.19999993</v>
      </c>
      <c r="DP188" s="46">
        <f>Z188*BU188</f>
        <v>381116392.3125</v>
      </c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>
        <f>DE188*1.12</f>
        <v>2114961757.3811998</v>
      </c>
      <c r="FA188" s="59" t="s">
        <v>1704</v>
      </c>
      <c r="FB188" s="59" t="s">
        <v>3604</v>
      </c>
      <c r="FC188" s="59" t="s">
        <v>3114</v>
      </c>
    </row>
    <row r="189" spans="1:159" s="49" customFormat="1" ht="25.5" customHeight="1" x14ac:dyDescent="0.25">
      <c r="A189" s="59" t="s">
        <v>187</v>
      </c>
      <c r="B189" s="59" t="s">
        <v>55</v>
      </c>
      <c r="C189" s="59" t="s">
        <v>183</v>
      </c>
      <c r="D189" s="59" t="s">
        <v>178</v>
      </c>
      <c r="E189" s="59" t="s">
        <v>184</v>
      </c>
      <c r="F189" s="59"/>
      <c r="G189" s="59" t="s">
        <v>1412</v>
      </c>
      <c r="H189" s="59" t="s">
        <v>1327</v>
      </c>
      <c r="I189" s="59">
        <v>50</v>
      </c>
      <c r="J189" s="59" t="s">
        <v>1397</v>
      </c>
      <c r="K189" s="59" t="s">
        <v>1416</v>
      </c>
      <c r="L189" s="59" t="s">
        <v>1346</v>
      </c>
      <c r="M189" s="59">
        <v>50</v>
      </c>
      <c r="N189" s="59" t="s">
        <v>1409</v>
      </c>
      <c r="O189" s="46">
        <f t="shared" ref="O189:O194" si="38">P189+Q189+R189+S189+T189+U189+V189+W189+X189+Y189+Z189+AA189+AB189+AC189+AD189+AE189+AF189+AG189+AH189+AI189+AJ189+AK189+AL189+AM189+AN189+AO189+AP189+AQ189+AR189+AS189+AT189+AU189+AV189+AW189+AX189+AY189+AZ189</f>
        <v>6757.89</v>
      </c>
      <c r="P189" s="46"/>
      <c r="Q189" s="46"/>
      <c r="R189" s="46"/>
      <c r="S189" s="46"/>
      <c r="T189" s="46"/>
      <c r="U189" s="46"/>
      <c r="V189" s="46">
        <v>1632</v>
      </c>
      <c r="W189" s="46">
        <v>1691</v>
      </c>
      <c r="X189" s="46">
        <v>1691.89</v>
      </c>
      <c r="Y189" s="46">
        <v>1743</v>
      </c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87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v>205357.14285714284</v>
      </c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>
        <v>0</v>
      </c>
      <c r="DF189" s="46">
        <f>P190*BJ190</f>
        <v>0</v>
      </c>
      <c r="DG189" s="46">
        <f>BJ190*Q190</f>
        <v>0</v>
      </c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>
        <v>0</v>
      </c>
      <c r="FA189" s="59" t="s">
        <v>1704</v>
      </c>
      <c r="FB189" s="59">
        <v>2014</v>
      </c>
      <c r="FC189" s="59"/>
    </row>
    <row r="190" spans="1:159" s="49" customFormat="1" ht="25.5" customHeight="1" x14ac:dyDescent="0.25">
      <c r="A190" s="59" t="s">
        <v>188</v>
      </c>
      <c r="B190" s="59" t="s">
        <v>55</v>
      </c>
      <c r="C190" s="59" t="s">
        <v>183</v>
      </c>
      <c r="D190" s="59" t="s">
        <v>178</v>
      </c>
      <c r="E190" s="59" t="s">
        <v>184</v>
      </c>
      <c r="F190" s="59"/>
      <c r="G190" s="59" t="s">
        <v>1412</v>
      </c>
      <c r="H190" s="59" t="s">
        <v>1339</v>
      </c>
      <c r="I190" s="59">
        <v>100</v>
      </c>
      <c r="J190" s="59" t="s">
        <v>1410</v>
      </c>
      <c r="K190" s="59" t="s">
        <v>1417</v>
      </c>
      <c r="L190" s="59" t="s">
        <v>1346</v>
      </c>
      <c r="M190" s="59">
        <v>30</v>
      </c>
      <c r="N190" s="59" t="s">
        <v>1409</v>
      </c>
      <c r="O190" s="46">
        <f t="shared" si="38"/>
        <v>266.48099999999999</v>
      </c>
      <c r="P190" s="46"/>
      <c r="Q190" s="46"/>
      <c r="R190" s="46"/>
      <c r="S190" s="46"/>
      <c r="T190" s="46"/>
      <c r="U190" s="46"/>
      <c r="V190" s="46">
        <v>112.611</v>
      </c>
      <c r="W190" s="46">
        <v>51.29</v>
      </c>
      <c r="X190" s="46">
        <v>51.29</v>
      </c>
      <c r="Y190" s="46">
        <v>51.29</v>
      </c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87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>
        <v>205357.14285714284</v>
      </c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>
        <v>0</v>
      </c>
      <c r="DF190" s="46">
        <f>P191*BJ191</f>
        <v>0</v>
      </c>
      <c r="DG190" s="46">
        <f>BJ191*Q191</f>
        <v>0</v>
      </c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>
        <v>0</v>
      </c>
      <c r="FA190" s="59" t="s">
        <v>1704</v>
      </c>
      <c r="FB190" s="59" t="s">
        <v>1727</v>
      </c>
      <c r="FC190" s="59" t="s">
        <v>1728</v>
      </c>
    </row>
    <row r="191" spans="1:159" s="49" customFormat="1" ht="25.5" customHeight="1" x14ac:dyDescent="0.25">
      <c r="A191" s="59" t="s">
        <v>189</v>
      </c>
      <c r="B191" s="59" t="s">
        <v>55</v>
      </c>
      <c r="C191" s="59" t="s">
        <v>183</v>
      </c>
      <c r="D191" s="59" t="s">
        <v>178</v>
      </c>
      <c r="E191" s="59" t="s">
        <v>184</v>
      </c>
      <c r="F191" s="59"/>
      <c r="G191" s="59" t="s">
        <v>1412</v>
      </c>
      <c r="H191" s="59" t="s">
        <v>1327</v>
      </c>
      <c r="I191" s="59">
        <v>50</v>
      </c>
      <c r="J191" s="59" t="s">
        <v>1397</v>
      </c>
      <c r="K191" s="59" t="s">
        <v>1418</v>
      </c>
      <c r="L191" s="59" t="s">
        <v>1346</v>
      </c>
      <c r="M191" s="59">
        <v>50</v>
      </c>
      <c r="N191" s="59" t="s">
        <v>1409</v>
      </c>
      <c r="O191" s="46">
        <f t="shared" si="38"/>
        <v>6761.9000000000005</v>
      </c>
      <c r="P191" s="46"/>
      <c r="Q191" s="46"/>
      <c r="R191" s="46"/>
      <c r="S191" s="46"/>
      <c r="T191" s="46"/>
      <c r="U191" s="46"/>
      <c r="V191" s="46">
        <v>1633.67</v>
      </c>
      <c r="W191" s="46">
        <v>1691.67</v>
      </c>
      <c r="X191" s="46">
        <v>1691.89</v>
      </c>
      <c r="Y191" s="46">
        <v>1744.67</v>
      </c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87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>
        <v>205357.14285714284</v>
      </c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>
        <v>0</v>
      </c>
      <c r="DF191" s="46">
        <f>P192*BJ192</f>
        <v>0</v>
      </c>
      <c r="DG191" s="46">
        <f>BJ192*Q192</f>
        <v>0</v>
      </c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>
        <v>0</v>
      </c>
      <c r="FA191" s="59" t="s">
        <v>1704</v>
      </c>
      <c r="FB191" s="59">
        <v>2014</v>
      </c>
      <c r="FC191" s="59"/>
    </row>
    <row r="192" spans="1:159" s="49" customFormat="1" ht="25.5" customHeight="1" x14ac:dyDescent="0.25">
      <c r="A192" s="59" t="s">
        <v>190</v>
      </c>
      <c r="B192" s="59" t="s">
        <v>55</v>
      </c>
      <c r="C192" s="59" t="s">
        <v>183</v>
      </c>
      <c r="D192" s="59" t="s">
        <v>178</v>
      </c>
      <c r="E192" s="59" t="s">
        <v>184</v>
      </c>
      <c r="F192" s="59"/>
      <c r="G192" s="59" t="s">
        <v>1412</v>
      </c>
      <c r="H192" s="59" t="s">
        <v>1339</v>
      </c>
      <c r="I192" s="59">
        <v>100</v>
      </c>
      <c r="J192" s="59" t="s">
        <v>1410</v>
      </c>
      <c r="K192" s="59" t="s">
        <v>1419</v>
      </c>
      <c r="L192" s="59" t="s">
        <v>1346</v>
      </c>
      <c r="M192" s="59">
        <v>30</v>
      </c>
      <c r="N192" s="59" t="s">
        <v>1409</v>
      </c>
      <c r="O192" s="46">
        <f t="shared" si="38"/>
        <v>22.6</v>
      </c>
      <c r="P192" s="46"/>
      <c r="Q192" s="46"/>
      <c r="R192" s="46"/>
      <c r="S192" s="46"/>
      <c r="T192" s="46"/>
      <c r="U192" s="46"/>
      <c r="V192" s="46">
        <v>5.65</v>
      </c>
      <c r="W192" s="46">
        <v>5.65</v>
      </c>
      <c r="X192" s="46">
        <v>5.65</v>
      </c>
      <c r="Y192" s="46">
        <v>5.65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87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>
        <v>205357.14285714284</v>
      </c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>
        <v>0</v>
      </c>
      <c r="DF192" s="46">
        <f>P193*BJ193</f>
        <v>0</v>
      </c>
      <c r="DG192" s="46">
        <f>BJ193*Q193</f>
        <v>0</v>
      </c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>
        <v>0</v>
      </c>
      <c r="FA192" s="59" t="s">
        <v>1704</v>
      </c>
      <c r="FB192" s="59" t="s">
        <v>1727</v>
      </c>
      <c r="FC192" s="59" t="s">
        <v>1728</v>
      </c>
    </row>
    <row r="193" spans="1:159" s="49" customFormat="1" ht="25.5" customHeight="1" x14ac:dyDescent="0.25">
      <c r="A193" s="59" t="s">
        <v>191</v>
      </c>
      <c r="B193" s="59" t="s">
        <v>55</v>
      </c>
      <c r="C193" s="59" t="s">
        <v>192</v>
      </c>
      <c r="D193" s="59" t="s">
        <v>193</v>
      </c>
      <c r="E193" s="59" t="s">
        <v>194</v>
      </c>
      <c r="F193" s="59"/>
      <c r="G193" s="59" t="s">
        <v>1420</v>
      </c>
      <c r="H193" s="59" t="s">
        <v>1327</v>
      </c>
      <c r="I193" s="59">
        <v>98.8</v>
      </c>
      <c r="J193" s="59" t="s">
        <v>1357</v>
      </c>
      <c r="K193" s="59" t="s">
        <v>1421</v>
      </c>
      <c r="L193" s="59" t="s">
        <v>1330</v>
      </c>
      <c r="M193" s="59">
        <v>30</v>
      </c>
      <c r="N193" s="59" t="s">
        <v>1422</v>
      </c>
      <c r="O193" s="46">
        <f t="shared" si="38"/>
        <v>28000</v>
      </c>
      <c r="P193" s="46"/>
      <c r="Q193" s="46"/>
      <c r="R193" s="46"/>
      <c r="S193" s="46"/>
      <c r="T193" s="46"/>
      <c r="U193" s="46">
        <v>3500</v>
      </c>
      <c r="V193" s="46">
        <v>7500</v>
      </c>
      <c r="W193" s="46">
        <v>8000</v>
      </c>
      <c r="X193" s="46">
        <v>9000</v>
      </c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87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>
        <v>13250</v>
      </c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>
        <v>0</v>
      </c>
      <c r="DF193" s="46">
        <f>P194*BJ194</f>
        <v>0</v>
      </c>
      <c r="DG193" s="46">
        <f>BJ194*Q194</f>
        <v>0</v>
      </c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>
        <v>0</v>
      </c>
      <c r="FA193" s="59" t="s">
        <v>1704</v>
      </c>
      <c r="FB193" s="59">
        <v>2014</v>
      </c>
      <c r="FC193" s="59"/>
    </row>
    <row r="194" spans="1:159" s="49" customFormat="1" ht="25.5" customHeight="1" x14ac:dyDescent="0.25">
      <c r="A194" s="59" t="s">
        <v>195</v>
      </c>
      <c r="B194" s="59" t="s">
        <v>55</v>
      </c>
      <c r="C194" s="59" t="s">
        <v>192</v>
      </c>
      <c r="D194" s="59" t="s">
        <v>193</v>
      </c>
      <c r="E194" s="59" t="s">
        <v>194</v>
      </c>
      <c r="F194" s="59"/>
      <c r="G194" s="59" t="s">
        <v>1420</v>
      </c>
      <c r="H194" s="59" t="s">
        <v>1327</v>
      </c>
      <c r="I194" s="59">
        <v>98.8</v>
      </c>
      <c r="J194" s="59" t="s">
        <v>1400</v>
      </c>
      <c r="K194" s="59" t="s">
        <v>1421</v>
      </c>
      <c r="L194" s="59" t="s">
        <v>1330</v>
      </c>
      <c r="M194" s="59">
        <v>30</v>
      </c>
      <c r="N194" s="59" t="s">
        <v>1422</v>
      </c>
      <c r="O194" s="46">
        <f t="shared" si="38"/>
        <v>25466</v>
      </c>
      <c r="P194" s="46"/>
      <c r="Q194" s="46"/>
      <c r="R194" s="46"/>
      <c r="S194" s="46"/>
      <c r="T194" s="46"/>
      <c r="U194" s="46">
        <v>3500</v>
      </c>
      <c r="V194" s="46">
        <v>5000</v>
      </c>
      <c r="W194" s="46">
        <v>7966</v>
      </c>
      <c r="X194" s="46">
        <v>9000</v>
      </c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8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>
        <v>13250</v>
      </c>
      <c r="BK194" s="46"/>
      <c r="BL194" s="46"/>
      <c r="BM194" s="46"/>
      <c r="BN194" s="46"/>
      <c r="BO194" s="46"/>
      <c r="BP194" s="46">
        <v>13250</v>
      </c>
      <c r="BQ194" s="46">
        <v>13250</v>
      </c>
      <c r="BR194" s="46">
        <v>13250</v>
      </c>
      <c r="BS194" s="46">
        <v>13250</v>
      </c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>
        <v>0</v>
      </c>
      <c r="DF194" s="46">
        <f>P196*BJ196</f>
        <v>0</v>
      </c>
      <c r="DG194" s="46">
        <f>BJ196*Q196</f>
        <v>0</v>
      </c>
      <c r="DH194" s="46">
        <f>R194*BM194</f>
        <v>0</v>
      </c>
      <c r="DI194" s="46">
        <f t="shared" ref="DI194:DQ194" si="39">BN194*S194</f>
        <v>0</v>
      </c>
      <c r="DJ194" s="46">
        <f t="shared" si="39"/>
        <v>0</v>
      </c>
      <c r="DK194" s="46">
        <f t="shared" si="39"/>
        <v>46375000</v>
      </c>
      <c r="DL194" s="46">
        <f t="shared" si="39"/>
        <v>66250000</v>
      </c>
      <c r="DM194" s="46">
        <f t="shared" si="39"/>
        <v>105549500</v>
      </c>
      <c r="DN194" s="46">
        <f t="shared" si="39"/>
        <v>119250000</v>
      </c>
      <c r="DO194" s="46">
        <f t="shared" si="39"/>
        <v>0</v>
      </c>
      <c r="DP194" s="46">
        <f t="shared" si="39"/>
        <v>0</v>
      </c>
      <c r="DQ194" s="46">
        <f t="shared" si="39"/>
        <v>0</v>
      </c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>
        <v>0</v>
      </c>
      <c r="FA194" s="59" t="s">
        <v>1704</v>
      </c>
      <c r="FB194" s="59" t="s">
        <v>1727</v>
      </c>
      <c r="FC194" s="59" t="s">
        <v>1714</v>
      </c>
    </row>
    <row r="195" spans="1:159" s="49" customFormat="1" ht="25.5" customHeight="1" x14ac:dyDescent="0.25">
      <c r="A195" s="59" t="s">
        <v>3121</v>
      </c>
      <c r="B195" s="59" t="s">
        <v>55</v>
      </c>
      <c r="C195" s="59" t="s">
        <v>192</v>
      </c>
      <c r="D195" s="59" t="s">
        <v>193</v>
      </c>
      <c r="E195" s="59" t="s">
        <v>194</v>
      </c>
      <c r="F195" s="59" t="s">
        <v>193</v>
      </c>
      <c r="G195" s="59" t="s">
        <v>1420</v>
      </c>
      <c r="H195" s="59" t="s">
        <v>1327</v>
      </c>
      <c r="I195" s="59">
        <v>98.8</v>
      </c>
      <c r="J195" s="59" t="s">
        <v>1400</v>
      </c>
      <c r="K195" s="59" t="s">
        <v>1421</v>
      </c>
      <c r="L195" s="59" t="s">
        <v>1330</v>
      </c>
      <c r="M195" s="59">
        <v>30</v>
      </c>
      <c r="N195" s="59" t="s">
        <v>1422</v>
      </c>
      <c r="O195" s="46">
        <v>8500</v>
      </c>
      <c r="P195" s="46"/>
      <c r="Q195" s="46"/>
      <c r="R195" s="46"/>
      <c r="S195" s="46"/>
      <c r="T195" s="46"/>
      <c r="U195" s="46">
        <v>3500</v>
      </c>
      <c r="V195" s="46">
        <v>5000</v>
      </c>
      <c r="W195" s="46">
        <v>0</v>
      </c>
      <c r="X195" s="46">
        <v>0</v>
      </c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8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>
        <v>13250</v>
      </c>
      <c r="BK195" s="46"/>
      <c r="BL195" s="46"/>
      <c r="BM195" s="46"/>
      <c r="BN195" s="46"/>
      <c r="BO195" s="46"/>
      <c r="BP195" s="46">
        <v>13250</v>
      </c>
      <c r="BQ195" s="46">
        <v>13250</v>
      </c>
      <c r="BR195" s="46">
        <v>13250</v>
      </c>
      <c r="BS195" s="46">
        <v>13250</v>
      </c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>
        <v>112625000</v>
      </c>
      <c r="DF195" s="46">
        <v>0</v>
      </c>
      <c r="DG195" s="46">
        <v>0</v>
      </c>
      <c r="DH195" s="46">
        <v>0</v>
      </c>
      <c r="DI195" s="46">
        <v>0</v>
      </c>
      <c r="DJ195" s="46">
        <v>0</v>
      </c>
      <c r="DK195" s="46">
        <v>46375000</v>
      </c>
      <c r="DL195" s="46">
        <v>66250000</v>
      </c>
      <c r="DM195" s="46">
        <v>0</v>
      </c>
      <c r="DN195" s="46">
        <v>0</v>
      </c>
      <c r="DO195" s="46">
        <v>0</v>
      </c>
      <c r="DP195" s="46">
        <v>0</v>
      </c>
      <c r="DQ195" s="46">
        <v>0</v>
      </c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>
        <v>126140000.00000001</v>
      </c>
      <c r="FA195" s="59" t="s">
        <v>1704</v>
      </c>
      <c r="FB195" s="59" t="s">
        <v>3111</v>
      </c>
      <c r="FC195" s="59" t="s">
        <v>3122</v>
      </c>
    </row>
    <row r="196" spans="1:159" s="49" customFormat="1" ht="25.5" customHeight="1" x14ac:dyDescent="0.25">
      <c r="A196" s="59" t="s">
        <v>196</v>
      </c>
      <c r="B196" s="59" t="s">
        <v>55</v>
      </c>
      <c r="C196" s="59" t="s">
        <v>197</v>
      </c>
      <c r="D196" s="59" t="s">
        <v>198</v>
      </c>
      <c r="E196" s="59" t="s">
        <v>199</v>
      </c>
      <c r="F196" s="59"/>
      <c r="G196" s="59" t="s">
        <v>1423</v>
      </c>
      <c r="H196" s="59" t="s">
        <v>1327</v>
      </c>
      <c r="I196" s="59">
        <v>97.8</v>
      </c>
      <c r="J196" s="59" t="s">
        <v>1357</v>
      </c>
      <c r="K196" s="59" t="s">
        <v>1421</v>
      </c>
      <c r="L196" s="59" t="s">
        <v>1330</v>
      </c>
      <c r="M196" s="59">
        <v>30</v>
      </c>
      <c r="N196" s="59" t="s">
        <v>1422</v>
      </c>
      <c r="O196" s="46">
        <f>P196+Q196+R196+S196+T196+U196+V196+W196+X196+Y196+Z196+AA196+AB196+AC196+AD196+AE196+AF196+AG196+AH196+AI196+AJ196+AK196+AL196+AM196+AN196+AO196+AP196+AQ196+AR196+AS196+AT196+AU196+AV196+AW196+AX196+AY196+AZ196</f>
        <v>52500</v>
      </c>
      <c r="P196" s="46"/>
      <c r="Q196" s="46"/>
      <c r="R196" s="46"/>
      <c r="S196" s="46"/>
      <c r="T196" s="46"/>
      <c r="U196" s="46">
        <v>9000</v>
      </c>
      <c r="V196" s="46">
        <v>14000</v>
      </c>
      <c r="W196" s="46">
        <v>15000</v>
      </c>
      <c r="X196" s="46">
        <v>14500</v>
      </c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87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>
        <v>2332</v>
      </c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>
        <v>0</v>
      </c>
      <c r="DF196" s="46">
        <f>P197*BJ197</f>
        <v>0</v>
      </c>
      <c r="DG196" s="46">
        <f>BJ197*Q197</f>
        <v>0</v>
      </c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>
        <v>0</v>
      </c>
      <c r="FA196" s="59" t="s">
        <v>1704</v>
      </c>
      <c r="FB196" s="59">
        <v>2014</v>
      </c>
      <c r="FC196" s="59"/>
    </row>
    <row r="197" spans="1:159" s="49" customFormat="1" ht="25.5" customHeight="1" x14ac:dyDescent="0.25">
      <c r="A197" s="59" t="s">
        <v>200</v>
      </c>
      <c r="B197" s="59" t="s">
        <v>55</v>
      </c>
      <c r="C197" s="59" t="s">
        <v>197</v>
      </c>
      <c r="D197" s="59" t="s">
        <v>198</v>
      </c>
      <c r="E197" s="59" t="s">
        <v>199</v>
      </c>
      <c r="F197" s="59"/>
      <c r="G197" s="59" t="s">
        <v>1423</v>
      </c>
      <c r="H197" s="59" t="s">
        <v>1327</v>
      </c>
      <c r="I197" s="59">
        <v>97.8</v>
      </c>
      <c r="J197" s="59" t="s">
        <v>1400</v>
      </c>
      <c r="K197" s="59" t="s">
        <v>1421</v>
      </c>
      <c r="L197" s="59" t="s">
        <v>1330</v>
      </c>
      <c r="M197" s="59">
        <v>30</v>
      </c>
      <c r="N197" s="59" t="s">
        <v>1422</v>
      </c>
      <c r="O197" s="46">
        <f>P197+Q197+R197+S197+T197+U197+V197+W197+X197+Y197+Z197+AA197+AB197+AC197+AD197+AE197+AF197+AG197+AH197+AI197+AJ197+AK197+AL197+AM197+AN197+AO197+AP197+AQ197+AR197+AS197+AT197+AU197+AV197+AW197+AX197+AY197+AZ197</f>
        <v>48500</v>
      </c>
      <c r="P197" s="46"/>
      <c r="Q197" s="46"/>
      <c r="R197" s="46"/>
      <c r="S197" s="46"/>
      <c r="T197" s="46"/>
      <c r="U197" s="46">
        <v>9000</v>
      </c>
      <c r="V197" s="46">
        <v>10000</v>
      </c>
      <c r="W197" s="46">
        <v>15000</v>
      </c>
      <c r="X197" s="46">
        <v>14500</v>
      </c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87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>
        <v>2332</v>
      </c>
      <c r="BK197" s="46"/>
      <c r="BL197" s="46"/>
      <c r="BM197" s="46"/>
      <c r="BN197" s="46"/>
      <c r="BO197" s="46"/>
      <c r="BP197" s="46">
        <v>2332</v>
      </c>
      <c r="BQ197" s="46">
        <v>2332</v>
      </c>
      <c r="BR197" s="46">
        <v>2332</v>
      </c>
      <c r="BS197" s="46">
        <v>2332</v>
      </c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>
        <v>0</v>
      </c>
      <c r="DF197" s="46">
        <f>P199*BJ199</f>
        <v>0</v>
      </c>
      <c r="DG197" s="46">
        <f>BJ199*Q199</f>
        <v>0</v>
      </c>
      <c r="DH197" s="46">
        <f>R197*BM197</f>
        <v>0</v>
      </c>
      <c r="DI197" s="46">
        <f t="shared" ref="DI197:DQ197" si="40">BN197*S197</f>
        <v>0</v>
      </c>
      <c r="DJ197" s="46">
        <f t="shared" si="40"/>
        <v>0</v>
      </c>
      <c r="DK197" s="46">
        <f t="shared" si="40"/>
        <v>20988000</v>
      </c>
      <c r="DL197" s="46">
        <f t="shared" si="40"/>
        <v>23320000</v>
      </c>
      <c r="DM197" s="46">
        <f t="shared" si="40"/>
        <v>34980000</v>
      </c>
      <c r="DN197" s="46">
        <f t="shared" si="40"/>
        <v>33814000</v>
      </c>
      <c r="DO197" s="46">
        <f t="shared" si="40"/>
        <v>0</v>
      </c>
      <c r="DP197" s="46">
        <f t="shared" si="40"/>
        <v>0</v>
      </c>
      <c r="DQ197" s="46">
        <f t="shared" si="40"/>
        <v>0</v>
      </c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>
        <v>0</v>
      </c>
      <c r="FA197" s="59" t="s">
        <v>1704</v>
      </c>
      <c r="FB197" s="59" t="s">
        <v>1727</v>
      </c>
      <c r="FC197" s="59" t="s">
        <v>1714</v>
      </c>
    </row>
    <row r="198" spans="1:159" s="49" customFormat="1" ht="25.5" customHeight="1" x14ac:dyDescent="0.25">
      <c r="A198" s="59" t="s">
        <v>3123</v>
      </c>
      <c r="B198" s="59" t="s">
        <v>55</v>
      </c>
      <c r="C198" s="59" t="s">
        <v>197</v>
      </c>
      <c r="D198" s="59" t="s">
        <v>198</v>
      </c>
      <c r="E198" s="59" t="s">
        <v>199</v>
      </c>
      <c r="F198" s="59" t="s">
        <v>198</v>
      </c>
      <c r="G198" s="59" t="s">
        <v>1423</v>
      </c>
      <c r="H198" s="59" t="s">
        <v>1327</v>
      </c>
      <c r="I198" s="59">
        <v>97.8</v>
      </c>
      <c r="J198" s="59" t="s">
        <v>1400</v>
      </c>
      <c r="K198" s="59" t="s">
        <v>1421</v>
      </c>
      <c r="L198" s="59" t="s">
        <v>1330</v>
      </c>
      <c r="M198" s="59">
        <v>30</v>
      </c>
      <c r="N198" s="59" t="s">
        <v>1422</v>
      </c>
      <c r="O198" s="46">
        <v>19000</v>
      </c>
      <c r="P198" s="46"/>
      <c r="Q198" s="46"/>
      <c r="R198" s="46"/>
      <c r="S198" s="46"/>
      <c r="T198" s="46"/>
      <c r="U198" s="46">
        <v>9000</v>
      </c>
      <c r="V198" s="46">
        <v>10000</v>
      </c>
      <c r="W198" s="46">
        <v>0</v>
      </c>
      <c r="X198" s="46">
        <v>0</v>
      </c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87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>
        <v>2332</v>
      </c>
      <c r="BK198" s="46"/>
      <c r="BL198" s="46"/>
      <c r="BM198" s="46"/>
      <c r="BN198" s="46"/>
      <c r="BO198" s="46"/>
      <c r="BP198" s="46">
        <v>2332</v>
      </c>
      <c r="BQ198" s="46">
        <v>2332</v>
      </c>
      <c r="BR198" s="46">
        <v>2332</v>
      </c>
      <c r="BS198" s="46">
        <v>2332</v>
      </c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>
        <v>44308000</v>
      </c>
      <c r="DF198" s="46">
        <v>0</v>
      </c>
      <c r="DG198" s="46">
        <v>0</v>
      </c>
      <c r="DH198" s="46">
        <v>0</v>
      </c>
      <c r="DI198" s="46">
        <v>0</v>
      </c>
      <c r="DJ198" s="46">
        <v>0</v>
      </c>
      <c r="DK198" s="46">
        <v>20988000</v>
      </c>
      <c r="DL198" s="46">
        <v>23320000</v>
      </c>
      <c r="DM198" s="46">
        <v>0</v>
      </c>
      <c r="DN198" s="46">
        <v>0</v>
      </c>
      <c r="DO198" s="46">
        <v>0</v>
      </c>
      <c r="DP198" s="46">
        <v>0</v>
      </c>
      <c r="DQ198" s="46">
        <v>0</v>
      </c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>
        <v>49624960.000000007</v>
      </c>
      <c r="FA198" s="59" t="s">
        <v>1704</v>
      </c>
      <c r="FB198" s="59" t="s">
        <v>3111</v>
      </c>
      <c r="FC198" s="59" t="s">
        <v>3122</v>
      </c>
    </row>
    <row r="199" spans="1:159" s="49" customFormat="1" ht="25.5" customHeight="1" x14ac:dyDescent="0.25">
      <c r="A199" s="59" t="s">
        <v>201</v>
      </c>
      <c r="B199" s="59" t="s">
        <v>55</v>
      </c>
      <c r="C199" s="59" t="s">
        <v>202</v>
      </c>
      <c r="D199" s="59" t="s">
        <v>203</v>
      </c>
      <c r="E199" s="59" t="s">
        <v>204</v>
      </c>
      <c r="F199" s="59"/>
      <c r="G199" s="59" t="s">
        <v>1424</v>
      </c>
      <c r="H199" s="59" t="s">
        <v>1327</v>
      </c>
      <c r="I199" s="59">
        <v>98.8</v>
      </c>
      <c r="J199" s="59" t="s">
        <v>1357</v>
      </c>
      <c r="K199" s="59" t="s">
        <v>1421</v>
      </c>
      <c r="L199" s="59" t="s">
        <v>1330</v>
      </c>
      <c r="M199" s="59">
        <v>30</v>
      </c>
      <c r="N199" s="59" t="s">
        <v>1422</v>
      </c>
      <c r="O199" s="46">
        <f>P199+Q199+R199+S199+T199+U199+V199+W199+X199+Y199+Z199+AA199+AB199+AC199+AD199+AE199+AF199+AG199+AH199+AI199+AJ199+AK199+AL199+AM199+AN199+AO199+AP199+AQ199+AR199+AS199+AT199+AU199+AV199+AW199+AX199+AY199+AZ199</f>
        <v>28900</v>
      </c>
      <c r="P199" s="46"/>
      <c r="Q199" s="46"/>
      <c r="R199" s="46"/>
      <c r="S199" s="46"/>
      <c r="T199" s="46"/>
      <c r="U199" s="46">
        <v>5000</v>
      </c>
      <c r="V199" s="46">
        <v>8400</v>
      </c>
      <c r="W199" s="46">
        <v>7500</v>
      </c>
      <c r="X199" s="46">
        <v>8000</v>
      </c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87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>
        <v>10335</v>
      </c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>
        <v>0</v>
      </c>
      <c r="DF199" s="46">
        <f>P200*BJ200</f>
        <v>0</v>
      </c>
      <c r="DG199" s="46">
        <f>BJ200*Q200</f>
        <v>0</v>
      </c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>
        <v>0</v>
      </c>
      <c r="FA199" s="59" t="s">
        <v>1704</v>
      </c>
      <c r="FB199" s="59">
        <v>2014</v>
      </c>
      <c r="FC199" s="59"/>
    </row>
    <row r="200" spans="1:159" s="49" customFormat="1" ht="25.5" customHeight="1" x14ac:dyDescent="0.25">
      <c r="A200" s="59" t="s">
        <v>205</v>
      </c>
      <c r="B200" s="59" t="s">
        <v>55</v>
      </c>
      <c r="C200" s="59" t="s">
        <v>202</v>
      </c>
      <c r="D200" s="59" t="s">
        <v>203</v>
      </c>
      <c r="E200" s="59" t="s">
        <v>204</v>
      </c>
      <c r="F200" s="59"/>
      <c r="G200" s="59" t="s">
        <v>1424</v>
      </c>
      <c r="H200" s="59" t="s">
        <v>1327</v>
      </c>
      <c r="I200" s="59">
        <v>98.8</v>
      </c>
      <c r="J200" s="59" t="s">
        <v>1400</v>
      </c>
      <c r="K200" s="59" t="s">
        <v>1421</v>
      </c>
      <c r="L200" s="59" t="s">
        <v>1330</v>
      </c>
      <c r="M200" s="59">
        <v>30</v>
      </c>
      <c r="N200" s="59" t="s">
        <v>1422</v>
      </c>
      <c r="O200" s="46">
        <f>P200+Q200+R200+S200+T200+U200+V200+W200+X200+Y200+Z200+AA200+AB200+AC200+AD200+AE200+AF200+AG200+AH200+AI200+AJ200+AK200+AL200+AM200+AN200+AO200+AP200+AQ200+AR200+AS200+AT200+AU200+AV200+AW200+AX200+AY200+AZ200</f>
        <v>23900</v>
      </c>
      <c r="P200" s="46"/>
      <c r="Q200" s="46"/>
      <c r="R200" s="46"/>
      <c r="S200" s="46"/>
      <c r="T200" s="46"/>
      <c r="U200" s="46">
        <v>5000</v>
      </c>
      <c r="V200" s="46">
        <v>3400</v>
      </c>
      <c r="W200" s="46">
        <v>7500</v>
      </c>
      <c r="X200" s="46">
        <v>8000</v>
      </c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87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>
        <v>10335</v>
      </c>
      <c r="BK200" s="46"/>
      <c r="BL200" s="46"/>
      <c r="BM200" s="46"/>
      <c r="BN200" s="46"/>
      <c r="BO200" s="46"/>
      <c r="BP200" s="46">
        <v>10335</v>
      </c>
      <c r="BQ200" s="46">
        <v>10335</v>
      </c>
      <c r="BR200" s="46">
        <v>10335</v>
      </c>
      <c r="BS200" s="46">
        <v>10335</v>
      </c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>
        <v>0</v>
      </c>
      <c r="DF200" s="46">
        <f>P202*BJ202</f>
        <v>0</v>
      </c>
      <c r="DG200" s="46">
        <f>BJ202*Q202</f>
        <v>0</v>
      </c>
      <c r="DH200" s="46">
        <f>R200*BM200</f>
        <v>0</v>
      </c>
      <c r="DI200" s="46">
        <f t="shared" ref="DI200:DQ200" si="41">BN200*S200</f>
        <v>0</v>
      </c>
      <c r="DJ200" s="46">
        <f t="shared" si="41"/>
        <v>0</v>
      </c>
      <c r="DK200" s="46">
        <f t="shared" si="41"/>
        <v>51675000</v>
      </c>
      <c r="DL200" s="46">
        <f t="shared" si="41"/>
        <v>35139000</v>
      </c>
      <c r="DM200" s="46">
        <f t="shared" si="41"/>
        <v>77512500</v>
      </c>
      <c r="DN200" s="46">
        <f t="shared" si="41"/>
        <v>82680000</v>
      </c>
      <c r="DO200" s="46">
        <f t="shared" si="41"/>
        <v>0</v>
      </c>
      <c r="DP200" s="46">
        <f t="shared" si="41"/>
        <v>0</v>
      </c>
      <c r="DQ200" s="46">
        <f t="shared" si="41"/>
        <v>0</v>
      </c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>
        <v>0</v>
      </c>
      <c r="FA200" s="59" t="s">
        <v>1704</v>
      </c>
      <c r="FB200" s="59" t="s">
        <v>1727</v>
      </c>
      <c r="FC200" s="59" t="s">
        <v>1714</v>
      </c>
    </row>
    <row r="201" spans="1:159" s="49" customFormat="1" ht="25.5" customHeight="1" x14ac:dyDescent="0.25">
      <c r="A201" s="59" t="s">
        <v>3124</v>
      </c>
      <c r="B201" s="59" t="s">
        <v>55</v>
      </c>
      <c r="C201" s="59" t="s">
        <v>202</v>
      </c>
      <c r="D201" s="59" t="s">
        <v>203</v>
      </c>
      <c r="E201" s="59" t="s">
        <v>204</v>
      </c>
      <c r="F201" s="59" t="s">
        <v>203</v>
      </c>
      <c r="G201" s="59" t="s">
        <v>1424</v>
      </c>
      <c r="H201" s="59" t="s">
        <v>1327</v>
      </c>
      <c r="I201" s="59">
        <v>98.8</v>
      </c>
      <c r="J201" s="59" t="s">
        <v>1400</v>
      </c>
      <c r="K201" s="59" t="s">
        <v>1421</v>
      </c>
      <c r="L201" s="59" t="s">
        <v>1330</v>
      </c>
      <c r="M201" s="59">
        <v>30</v>
      </c>
      <c r="N201" s="59" t="s">
        <v>1422</v>
      </c>
      <c r="O201" s="46">
        <v>8400</v>
      </c>
      <c r="P201" s="46"/>
      <c r="Q201" s="46"/>
      <c r="R201" s="46"/>
      <c r="S201" s="46"/>
      <c r="T201" s="46"/>
      <c r="U201" s="46">
        <v>5000</v>
      </c>
      <c r="V201" s="46">
        <v>3400</v>
      </c>
      <c r="W201" s="46">
        <v>0</v>
      </c>
      <c r="X201" s="46">
        <v>0</v>
      </c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8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>
        <v>10335</v>
      </c>
      <c r="BK201" s="46"/>
      <c r="BL201" s="46"/>
      <c r="BM201" s="46"/>
      <c r="BN201" s="46"/>
      <c r="BO201" s="46"/>
      <c r="BP201" s="46">
        <v>10335</v>
      </c>
      <c r="BQ201" s="46">
        <v>10335</v>
      </c>
      <c r="BR201" s="46">
        <v>10335</v>
      </c>
      <c r="BS201" s="46">
        <v>10335</v>
      </c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>
        <v>86814000</v>
      </c>
      <c r="DF201" s="46">
        <v>0</v>
      </c>
      <c r="DG201" s="46">
        <v>0</v>
      </c>
      <c r="DH201" s="46">
        <v>0</v>
      </c>
      <c r="DI201" s="46">
        <v>0</v>
      </c>
      <c r="DJ201" s="46">
        <v>0</v>
      </c>
      <c r="DK201" s="46">
        <v>51675000</v>
      </c>
      <c r="DL201" s="46">
        <v>35139000</v>
      </c>
      <c r="DM201" s="46">
        <v>0</v>
      </c>
      <c r="DN201" s="46">
        <v>0</v>
      </c>
      <c r="DO201" s="46">
        <v>0</v>
      </c>
      <c r="DP201" s="46">
        <v>0</v>
      </c>
      <c r="DQ201" s="46">
        <v>0</v>
      </c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>
        <v>97231680.000000015</v>
      </c>
      <c r="FA201" s="59" t="s">
        <v>1704</v>
      </c>
      <c r="FB201" s="59" t="s">
        <v>3111</v>
      </c>
      <c r="FC201" s="59" t="s">
        <v>3122</v>
      </c>
    </row>
    <row r="202" spans="1:159" s="49" customFormat="1" ht="25.5" customHeight="1" x14ac:dyDescent="0.25">
      <c r="A202" s="59" t="s">
        <v>206</v>
      </c>
      <c r="B202" s="59" t="s">
        <v>55</v>
      </c>
      <c r="C202" s="59" t="s">
        <v>207</v>
      </c>
      <c r="D202" s="59" t="s">
        <v>208</v>
      </c>
      <c r="E202" s="59" t="s">
        <v>209</v>
      </c>
      <c r="F202" s="59"/>
      <c r="G202" s="59" t="s">
        <v>1425</v>
      </c>
      <c r="H202" s="59" t="s">
        <v>1327</v>
      </c>
      <c r="I202" s="59">
        <v>87.8</v>
      </c>
      <c r="J202" s="59" t="s">
        <v>1357</v>
      </c>
      <c r="K202" s="59" t="s">
        <v>1421</v>
      </c>
      <c r="L202" s="59" t="s">
        <v>1330</v>
      </c>
      <c r="M202" s="59">
        <v>30</v>
      </c>
      <c r="N202" s="59" t="s">
        <v>1426</v>
      </c>
      <c r="O202" s="46">
        <f>P202+Q202+R202+S202+T202+U202+V202+W202+X202+Y202+Z202+AA202+AB202+AC202+AD202+AE202+AF202+AG202+AH202+AI202+AJ202+AK202+AL202+AM202+AN202+AO202+AP202+AQ202+AR202+AS202+AT202+AU202+AV202+AW202+AX202+AY202+AZ202</f>
        <v>30581</v>
      </c>
      <c r="P202" s="46"/>
      <c r="Q202" s="46"/>
      <c r="R202" s="46"/>
      <c r="S202" s="46"/>
      <c r="T202" s="46"/>
      <c r="U202" s="46">
        <v>7481</v>
      </c>
      <c r="V202" s="46">
        <v>7600</v>
      </c>
      <c r="W202" s="46">
        <v>7500</v>
      </c>
      <c r="X202" s="46">
        <v>8000</v>
      </c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8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>
        <v>1908</v>
      </c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>
        <v>0</v>
      </c>
      <c r="DF202" s="46">
        <f>P203*BJ203</f>
        <v>0</v>
      </c>
      <c r="DG202" s="46">
        <f>BJ203*Q203</f>
        <v>0</v>
      </c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>
        <v>0</v>
      </c>
      <c r="FA202" s="59" t="s">
        <v>1704</v>
      </c>
      <c r="FB202" s="59">
        <v>2014</v>
      </c>
      <c r="FC202" s="59"/>
    </row>
    <row r="203" spans="1:159" s="49" customFormat="1" ht="25.5" customHeight="1" x14ac:dyDescent="0.25">
      <c r="A203" s="59" t="s">
        <v>210</v>
      </c>
      <c r="B203" s="59" t="s">
        <v>55</v>
      </c>
      <c r="C203" s="59" t="s">
        <v>207</v>
      </c>
      <c r="D203" s="59" t="s">
        <v>208</v>
      </c>
      <c r="E203" s="59" t="s">
        <v>209</v>
      </c>
      <c r="F203" s="59"/>
      <c r="G203" s="59" t="s">
        <v>1425</v>
      </c>
      <c r="H203" s="59" t="s">
        <v>1327</v>
      </c>
      <c r="I203" s="59">
        <v>87.8</v>
      </c>
      <c r="J203" s="59" t="s">
        <v>1400</v>
      </c>
      <c r="K203" s="59" t="s">
        <v>1421</v>
      </c>
      <c r="L203" s="59" t="s">
        <v>1330</v>
      </c>
      <c r="M203" s="59">
        <v>30</v>
      </c>
      <c r="N203" s="59" t="s">
        <v>1426</v>
      </c>
      <c r="O203" s="46">
        <f>P203+Q203+R203+S203+T203+U203+V203+W203+X203+Y203+Z203+AA203+AB203+AC203+AD203+AE203+AF203+AG203+AH203+AI203+AJ203+AK203+AL203+AM203+AN203+AO203+AP203+AQ203+AR203+AS203+AT203+AU203+AV203+AW203+AX203+AY203+AZ203</f>
        <v>27981</v>
      </c>
      <c r="P203" s="46"/>
      <c r="Q203" s="46"/>
      <c r="R203" s="46"/>
      <c r="S203" s="46"/>
      <c r="T203" s="46"/>
      <c r="U203" s="46">
        <v>7481</v>
      </c>
      <c r="V203" s="46">
        <v>5000</v>
      </c>
      <c r="W203" s="46">
        <v>7500</v>
      </c>
      <c r="X203" s="46">
        <v>8000</v>
      </c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8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>
        <v>1908</v>
      </c>
      <c r="BK203" s="46"/>
      <c r="BL203" s="46"/>
      <c r="BM203" s="46"/>
      <c r="BN203" s="46"/>
      <c r="BO203" s="46"/>
      <c r="BP203" s="46">
        <v>1908</v>
      </c>
      <c r="BQ203" s="46">
        <v>1908</v>
      </c>
      <c r="BR203" s="46">
        <v>1908</v>
      </c>
      <c r="BS203" s="46">
        <v>1908</v>
      </c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>
        <v>0</v>
      </c>
      <c r="DF203" s="46">
        <f>P205*BJ205</f>
        <v>0</v>
      </c>
      <c r="DG203" s="46">
        <f>BJ205*Q205</f>
        <v>0</v>
      </c>
      <c r="DH203" s="46">
        <f>R203*BM203</f>
        <v>0</v>
      </c>
      <c r="DI203" s="46">
        <f t="shared" ref="DI203:DQ203" si="42">BN203*S203</f>
        <v>0</v>
      </c>
      <c r="DJ203" s="46">
        <f t="shared" si="42"/>
        <v>0</v>
      </c>
      <c r="DK203" s="46">
        <f t="shared" si="42"/>
        <v>14273748</v>
      </c>
      <c r="DL203" s="46">
        <f t="shared" si="42"/>
        <v>9540000</v>
      </c>
      <c r="DM203" s="46">
        <f t="shared" si="42"/>
        <v>14310000</v>
      </c>
      <c r="DN203" s="46">
        <f t="shared" si="42"/>
        <v>15264000</v>
      </c>
      <c r="DO203" s="46">
        <f t="shared" si="42"/>
        <v>0</v>
      </c>
      <c r="DP203" s="46">
        <f t="shared" si="42"/>
        <v>0</v>
      </c>
      <c r="DQ203" s="46">
        <f t="shared" si="42"/>
        <v>0</v>
      </c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>
        <v>0</v>
      </c>
      <c r="FA203" s="59" t="s">
        <v>1704</v>
      </c>
      <c r="FB203" s="59" t="s">
        <v>1727</v>
      </c>
      <c r="FC203" s="59" t="s">
        <v>1714</v>
      </c>
    </row>
    <row r="204" spans="1:159" s="49" customFormat="1" ht="25.5" customHeight="1" x14ac:dyDescent="0.25">
      <c r="A204" s="59" t="s">
        <v>3125</v>
      </c>
      <c r="B204" s="59" t="s">
        <v>55</v>
      </c>
      <c r="C204" s="59" t="s">
        <v>207</v>
      </c>
      <c r="D204" s="59" t="s">
        <v>208</v>
      </c>
      <c r="E204" s="59" t="s">
        <v>209</v>
      </c>
      <c r="F204" s="59"/>
      <c r="G204" s="59" t="s">
        <v>1425</v>
      </c>
      <c r="H204" s="59" t="s">
        <v>1327</v>
      </c>
      <c r="I204" s="59">
        <v>87.8</v>
      </c>
      <c r="J204" s="59" t="s">
        <v>1400</v>
      </c>
      <c r="K204" s="59" t="s">
        <v>1421</v>
      </c>
      <c r="L204" s="59" t="s">
        <v>1330</v>
      </c>
      <c r="M204" s="59">
        <v>30</v>
      </c>
      <c r="N204" s="59" t="s">
        <v>1426</v>
      </c>
      <c r="O204" s="46">
        <v>12481</v>
      </c>
      <c r="P204" s="46"/>
      <c r="Q204" s="46"/>
      <c r="R204" s="46"/>
      <c r="S204" s="46"/>
      <c r="T204" s="46"/>
      <c r="U204" s="46">
        <v>7481</v>
      </c>
      <c r="V204" s="46">
        <v>5000</v>
      </c>
      <c r="W204" s="46">
        <v>0</v>
      </c>
      <c r="X204" s="46">
        <v>0</v>
      </c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8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>
        <v>1908</v>
      </c>
      <c r="BK204" s="46"/>
      <c r="BL204" s="46"/>
      <c r="BM204" s="46"/>
      <c r="BN204" s="46"/>
      <c r="BO204" s="46"/>
      <c r="BP204" s="46">
        <v>1908</v>
      </c>
      <c r="BQ204" s="46">
        <v>1908</v>
      </c>
      <c r="BR204" s="46">
        <v>1908</v>
      </c>
      <c r="BS204" s="46">
        <v>1908</v>
      </c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>
        <v>23813748</v>
      </c>
      <c r="DF204" s="46">
        <v>0</v>
      </c>
      <c r="DG204" s="46">
        <v>0</v>
      </c>
      <c r="DH204" s="46">
        <v>0</v>
      </c>
      <c r="DI204" s="46">
        <v>0</v>
      </c>
      <c r="DJ204" s="46">
        <v>0</v>
      </c>
      <c r="DK204" s="46">
        <v>14273748</v>
      </c>
      <c r="DL204" s="46">
        <v>9540000</v>
      </c>
      <c r="DM204" s="46">
        <v>0</v>
      </c>
      <c r="DN204" s="46">
        <v>0</v>
      </c>
      <c r="DO204" s="46">
        <v>0</v>
      </c>
      <c r="DP204" s="46">
        <v>0</v>
      </c>
      <c r="DQ204" s="46">
        <v>0</v>
      </c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>
        <v>26671397.760000002</v>
      </c>
      <c r="FA204" s="59" t="s">
        <v>1704</v>
      </c>
      <c r="FB204" s="59" t="s">
        <v>3111</v>
      </c>
      <c r="FC204" s="59" t="s">
        <v>3122</v>
      </c>
    </row>
    <row r="205" spans="1:159" s="49" customFormat="1" ht="25.5" customHeight="1" x14ac:dyDescent="0.25">
      <c r="A205" s="59" t="s">
        <v>211</v>
      </c>
      <c r="B205" s="59" t="s">
        <v>55</v>
      </c>
      <c r="C205" s="59" t="s">
        <v>207</v>
      </c>
      <c r="D205" s="59" t="s">
        <v>208</v>
      </c>
      <c r="E205" s="59" t="s">
        <v>209</v>
      </c>
      <c r="F205" s="59"/>
      <c r="G205" s="59" t="s">
        <v>1427</v>
      </c>
      <c r="H205" s="59" t="s">
        <v>1327</v>
      </c>
      <c r="I205" s="59">
        <v>87.5</v>
      </c>
      <c r="J205" s="59" t="s">
        <v>1357</v>
      </c>
      <c r="K205" s="59" t="s">
        <v>1421</v>
      </c>
      <c r="L205" s="59" t="s">
        <v>1330</v>
      </c>
      <c r="M205" s="59">
        <v>30</v>
      </c>
      <c r="N205" s="59" t="s">
        <v>1426</v>
      </c>
      <c r="O205" s="46">
        <f>P205+Q205+R205+S205+T205+U205+V205+W205+X205+Y205+Z205+AA205+AB205+AC205+AD205+AE205+AF205+AG205+AH205+AI205+AJ205+AK205+AL205+AM205+AN205+AO205+AP205+AQ205+AR205+AS205+AT205+AU205+AV205+AW205+AX205+AY205+AZ205</f>
        <v>30978</v>
      </c>
      <c r="P205" s="46"/>
      <c r="Q205" s="46"/>
      <c r="R205" s="46"/>
      <c r="S205" s="46"/>
      <c r="T205" s="46"/>
      <c r="U205" s="46">
        <v>7878</v>
      </c>
      <c r="V205" s="46">
        <v>7600</v>
      </c>
      <c r="W205" s="46">
        <v>7500</v>
      </c>
      <c r="X205" s="46">
        <v>8000</v>
      </c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8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>
        <v>1961</v>
      </c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>
        <v>0</v>
      </c>
      <c r="DF205" s="46">
        <f>P206*BJ206</f>
        <v>0</v>
      </c>
      <c r="DG205" s="46">
        <f>BJ206*Q206</f>
        <v>0</v>
      </c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>
        <v>0</v>
      </c>
      <c r="FA205" s="59" t="s">
        <v>1704</v>
      </c>
      <c r="FB205" s="59">
        <v>2014</v>
      </c>
      <c r="FC205" s="59"/>
    </row>
    <row r="206" spans="1:159" s="49" customFormat="1" ht="25.5" customHeight="1" x14ac:dyDescent="0.25">
      <c r="A206" s="59" t="s">
        <v>212</v>
      </c>
      <c r="B206" s="59" t="s">
        <v>55</v>
      </c>
      <c r="C206" s="59" t="s">
        <v>207</v>
      </c>
      <c r="D206" s="59" t="s">
        <v>208</v>
      </c>
      <c r="E206" s="59" t="s">
        <v>209</v>
      </c>
      <c r="F206" s="59"/>
      <c r="G206" s="59" t="s">
        <v>1427</v>
      </c>
      <c r="H206" s="59" t="s">
        <v>1327</v>
      </c>
      <c r="I206" s="59">
        <v>87.5</v>
      </c>
      <c r="J206" s="59" t="s">
        <v>1400</v>
      </c>
      <c r="K206" s="59" t="s">
        <v>1421</v>
      </c>
      <c r="L206" s="59" t="s">
        <v>1330</v>
      </c>
      <c r="M206" s="59">
        <v>30</v>
      </c>
      <c r="N206" s="59" t="s">
        <v>1426</v>
      </c>
      <c r="O206" s="46">
        <f>P206+Q206+R206+S206+T206+U206+V206+W206+X206+Y206+Z206+AA206+AB206+AC206+AD206+AE206+AF206+AG206+AH206+AI206+AJ206+AK206+AL206+AM206+AN206+AO206+AP206+AQ206+AR206+AS206+AT206+AU206+AV206+AW206+AX206+AY206+AZ206</f>
        <v>28378</v>
      </c>
      <c r="P206" s="46"/>
      <c r="Q206" s="46"/>
      <c r="R206" s="46"/>
      <c r="S206" s="46"/>
      <c r="T206" s="46"/>
      <c r="U206" s="46">
        <v>7878</v>
      </c>
      <c r="V206" s="46">
        <v>5000</v>
      </c>
      <c r="W206" s="46">
        <v>7500</v>
      </c>
      <c r="X206" s="46">
        <v>8000</v>
      </c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8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>
        <v>1961</v>
      </c>
      <c r="BK206" s="46"/>
      <c r="BL206" s="46"/>
      <c r="BM206" s="46"/>
      <c r="BN206" s="46"/>
      <c r="BO206" s="46"/>
      <c r="BP206" s="46">
        <v>1961</v>
      </c>
      <c r="BQ206" s="46">
        <v>1961</v>
      </c>
      <c r="BR206" s="46">
        <v>1961</v>
      </c>
      <c r="BS206" s="46">
        <v>1961</v>
      </c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>
        <v>0</v>
      </c>
      <c r="DF206" s="46">
        <f>P208*BJ208</f>
        <v>0</v>
      </c>
      <c r="DG206" s="46">
        <f>BJ208*Q208</f>
        <v>0</v>
      </c>
      <c r="DH206" s="46">
        <f>R206*BM206</f>
        <v>0</v>
      </c>
      <c r="DI206" s="46">
        <f t="shared" ref="DI206:DQ206" si="43">BN206*S206</f>
        <v>0</v>
      </c>
      <c r="DJ206" s="46">
        <f t="shared" si="43"/>
        <v>0</v>
      </c>
      <c r="DK206" s="46">
        <f t="shared" si="43"/>
        <v>15448758</v>
      </c>
      <c r="DL206" s="46">
        <f t="shared" si="43"/>
        <v>9805000</v>
      </c>
      <c r="DM206" s="46">
        <f t="shared" si="43"/>
        <v>14707500</v>
      </c>
      <c r="DN206" s="46">
        <f t="shared" si="43"/>
        <v>15688000</v>
      </c>
      <c r="DO206" s="46">
        <f t="shared" si="43"/>
        <v>0</v>
      </c>
      <c r="DP206" s="46">
        <f t="shared" si="43"/>
        <v>0</v>
      </c>
      <c r="DQ206" s="46">
        <f t="shared" si="43"/>
        <v>0</v>
      </c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>
        <v>0</v>
      </c>
      <c r="FA206" s="59" t="s">
        <v>1704</v>
      </c>
      <c r="FB206" s="59" t="s">
        <v>1727</v>
      </c>
      <c r="FC206" s="59" t="s">
        <v>1714</v>
      </c>
    </row>
    <row r="207" spans="1:159" s="49" customFormat="1" ht="25.5" customHeight="1" x14ac:dyDescent="0.25">
      <c r="A207" s="59" t="s">
        <v>3126</v>
      </c>
      <c r="B207" s="59" t="s">
        <v>55</v>
      </c>
      <c r="C207" s="59" t="s">
        <v>207</v>
      </c>
      <c r="D207" s="59" t="s">
        <v>208</v>
      </c>
      <c r="E207" s="59" t="s">
        <v>209</v>
      </c>
      <c r="F207" s="59"/>
      <c r="G207" s="59" t="s">
        <v>1427</v>
      </c>
      <c r="H207" s="59" t="s">
        <v>1327</v>
      </c>
      <c r="I207" s="59">
        <v>87.5</v>
      </c>
      <c r="J207" s="59" t="s">
        <v>1400</v>
      </c>
      <c r="K207" s="59" t="s">
        <v>1421</v>
      </c>
      <c r="L207" s="59" t="s">
        <v>1330</v>
      </c>
      <c r="M207" s="59">
        <v>30</v>
      </c>
      <c r="N207" s="59" t="s">
        <v>1426</v>
      </c>
      <c r="O207" s="46">
        <v>12878</v>
      </c>
      <c r="P207" s="46"/>
      <c r="Q207" s="46"/>
      <c r="R207" s="46"/>
      <c r="S207" s="46"/>
      <c r="T207" s="46"/>
      <c r="U207" s="46">
        <v>7878</v>
      </c>
      <c r="V207" s="46">
        <v>5000</v>
      </c>
      <c r="W207" s="46">
        <v>0</v>
      </c>
      <c r="X207" s="46">
        <v>0</v>
      </c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87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>
        <v>1961</v>
      </c>
      <c r="BK207" s="46"/>
      <c r="BL207" s="46"/>
      <c r="BM207" s="46"/>
      <c r="BN207" s="46"/>
      <c r="BO207" s="46"/>
      <c r="BP207" s="46">
        <v>1961</v>
      </c>
      <c r="BQ207" s="46">
        <v>1961</v>
      </c>
      <c r="BR207" s="46">
        <v>1961</v>
      </c>
      <c r="BS207" s="46">
        <v>1961</v>
      </c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>
        <v>25253758</v>
      </c>
      <c r="DF207" s="46">
        <v>0</v>
      </c>
      <c r="DG207" s="46">
        <v>0</v>
      </c>
      <c r="DH207" s="46">
        <v>0</v>
      </c>
      <c r="DI207" s="46">
        <v>0</v>
      </c>
      <c r="DJ207" s="46">
        <v>0</v>
      </c>
      <c r="DK207" s="46">
        <v>15448758</v>
      </c>
      <c r="DL207" s="46">
        <v>9805000</v>
      </c>
      <c r="DM207" s="46">
        <v>0</v>
      </c>
      <c r="DN207" s="46">
        <v>0</v>
      </c>
      <c r="DO207" s="46">
        <v>0</v>
      </c>
      <c r="DP207" s="46">
        <v>0</v>
      </c>
      <c r="DQ207" s="46">
        <v>0</v>
      </c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>
        <v>28284208.960000001</v>
      </c>
      <c r="FA207" s="59" t="s">
        <v>1704</v>
      </c>
      <c r="FB207" s="59" t="s">
        <v>3111</v>
      </c>
      <c r="FC207" s="59" t="s">
        <v>3122</v>
      </c>
    </row>
    <row r="208" spans="1:159" s="49" customFormat="1" ht="25.5" customHeight="1" x14ac:dyDescent="0.25">
      <c r="A208" s="59" t="s">
        <v>213</v>
      </c>
      <c r="B208" s="59" t="s">
        <v>55</v>
      </c>
      <c r="C208" s="59" t="s">
        <v>214</v>
      </c>
      <c r="D208" s="59" t="s">
        <v>215</v>
      </c>
      <c r="E208" s="59" t="s">
        <v>216</v>
      </c>
      <c r="F208" s="59"/>
      <c r="G208" s="59" t="s">
        <v>1428</v>
      </c>
      <c r="H208" s="59" t="s">
        <v>1327</v>
      </c>
      <c r="I208" s="59">
        <v>83.7</v>
      </c>
      <c r="J208" s="59" t="s">
        <v>1357</v>
      </c>
      <c r="K208" s="59" t="s">
        <v>1421</v>
      </c>
      <c r="L208" s="59" t="s">
        <v>1330</v>
      </c>
      <c r="M208" s="59">
        <v>30</v>
      </c>
      <c r="N208" s="59" t="s">
        <v>1429</v>
      </c>
      <c r="O208" s="46">
        <f t="shared" ref="O208:O215" si="44">P208+Q208+R208+S208+T208+U208+V208+W208+X208+Y208+Z208+AA208+AB208+AC208+AD208+AE208+AF208+AG208+AH208+AI208+AJ208+AK208+AL208+AM208+AN208+AO208+AP208+AQ208+AR208+AS208+AT208+AU208+AV208+AW208+AX208+AY208+AZ208</f>
        <v>24569</v>
      </c>
      <c r="P208" s="46"/>
      <c r="Q208" s="46"/>
      <c r="R208" s="46"/>
      <c r="S208" s="46"/>
      <c r="T208" s="46"/>
      <c r="U208" s="46">
        <v>5099</v>
      </c>
      <c r="V208" s="46">
        <v>6470</v>
      </c>
      <c r="W208" s="46">
        <v>7000</v>
      </c>
      <c r="X208" s="46">
        <v>6000</v>
      </c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87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>
        <v>3643</v>
      </c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>
        <v>0</v>
      </c>
      <c r="DF208" s="46">
        <f t="shared" ref="DF208:DF214" si="45">P209*BJ209</f>
        <v>0</v>
      </c>
      <c r="DG208" s="46">
        <f t="shared" ref="DG208:DG214" si="46">BJ209*Q209</f>
        <v>0</v>
      </c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>
        <v>0</v>
      </c>
      <c r="FA208" s="59" t="s">
        <v>1704</v>
      </c>
      <c r="FB208" s="59">
        <v>2014</v>
      </c>
      <c r="FC208" s="59"/>
    </row>
    <row r="209" spans="1:159" s="49" customFormat="1" ht="25.5" customHeight="1" x14ac:dyDescent="0.25">
      <c r="A209" s="59" t="s">
        <v>217</v>
      </c>
      <c r="B209" s="59" t="s">
        <v>55</v>
      </c>
      <c r="C209" s="59" t="s">
        <v>214</v>
      </c>
      <c r="D209" s="59" t="s">
        <v>215</v>
      </c>
      <c r="E209" s="59" t="s">
        <v>216</v>
      </c>
      <c r="F209" s="59"/>
      <c r="G209" s="59" t="s">
        <v>1428</v>
      </c>
      <c r="H209" s="59" t="s">
        <v>1327</v>
      </c>
      <c r="I209" s="59">
        <v>83.7</v>
      </c>
      <c r="J209" s="59" t="s">
        <v>1400</v>
      </c>
      <c r="K209" s="59" t="s">
        <v>1421</v>
      </c>
      <c r="L209" s="59" t="s">
        <v>1330</v>
      </c>
      <c r="M209" s="59">
        <v>30</v>
      </c>
      <c r="N209" s="59" t="s">
        <v>1429</v>
      </c>
      <c r="O209" s="46">
        <f t="shared" si="44"/>
        <v>24099</v>
      </c>
      <c r="P209" s="46"/>
      <c r="Q209" s="46"/>
      <c r="R209" s="46"/>
      <c r="S209" s="46"/>
      <c r="T209" s="46"/>
      <c r="U209" s="46">
        <v>5099</v>
      </c>
      <c r="V209" s="46">
        <v>6000</v>
      </c>
      <c r="W209" s="46">
        <v>7000</v>
      </c>
      <c r="X209" s="46">
        <v>6000</v>
      </c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8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>
        <v>3643</v>
      </c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>
        <v>0</v>
      </c>
      <c r="DF209" s="46">
        <f t="shared" si="45"/>
        <v>0</v>
      </c>
      <c r="DG209" s="46">
        <f t="shared" si="46"/>
        <v>0</v>
      </c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>
        <v>0</v>
      </c>
      <c r="FA209" s="59" t="s">
        <v>1704</v>
      </c>
      <c r="FB209" s="59" t="s">
        <v>1727</v>
      </c>
      <c r="FC209" s="59" t="s">
        <v>1714</v>
      </c>
    </row>
    <row r="210" spans="1:159" s="49" customFormat="1" ht="25.5" customHeight="1" x14ac:dyDescent="0.25">
      <c r="A210" s="59" t="s">
        <v>218</v>
      </c>
      <c r="B210" s="59" t="s">
        <v>55</v>
      </c>
      <c r="C210" s="59" t="s">
        <v>214</v>
      </c>
      <c r="D210" s="59" t="s">
        <v>215</v>
      </c>
      <c r="E210" s="59" t="s">
        <v>216</v>
      </c>
      <c r="F210" s="59"/>
      <c r="G210" s="59" t="s">
        <v>1428</v>
      </c>
      <c r="H210" s="59" t="s">
        <v>1327</v>
      </c>
      <c r="I210" s="59">
        <v>83.7</v>
      </c>
      <c r="J210" s="59" t="s">
        <v>1356</v>
      </c>
      <c r="K210" s="59" t="s">
        <v>1421</v>
      </c>
      <c r="L210" s="59" t="s">
        <v>1330</v>
      </c>
      <c r="M210" s="59">
        <v>30</v>
      </c>
      <c r="N210" s="59" t="s">
        <v>1429</v>
      </c>
      <c r="O210" s="46">
        <f t="shared" si="44"/>
        <v>5099</v>
      </c>
      <c r="P210" s="46"/>
      <c r="Q210" s="46"/>
      <c r="R210" s="46"/>
      <c r="S210" s="46"/>
      <c r="T210" s="46"/>
      <c r="U210" s="46">
        <v>5099</v>
      </c>
      <c r="V210" s="46">
        <v>0</v>
      </c>
      <c r="W210" s="46">
        <v>0</v>
      </c>
      <c r="X210" s="46">
        <v>0</v>
      </c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87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>
        <v>3643</v>
      </c>
      <c r="BK210" s="46"/>
      <c r="BL210" s="46"/>
      <c r="BM210" s="46"/>
      <c r="BN210" s="46"/>
      <c r="BO210" s="46"/>
      <c r="BP210" s="46">
        <v>3643</v>
      </c>
      <c r="BQ210" s="46">
        <v>3643</v>
      </c>
      <c r="BR210" s="46">
        <v>3643</v>
      </c>
      <c r="BS210" s="46">
        <v>3643</v>
      </c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>
        <v>18575657</v>
      </c>
      <c r="DF210" s="46">
        <f t="shared" si="45"/>
        <v>0</v>
      </c>
      <c r="DG210" s="46">
        <f t="shared" si="46"/>
        <v>0</v>
      </c>
      <c r="DH210" s="46">
        <f>R210*BM210</f>
        <v>0</v>
      </c>
      <c r="DI210" s="46">
        <f t="shared" ref="DI210:DQ210" si="47">BN210*S210</f>
        <v>0</v>
      </c>
      <c r="DJ210" s="46">
        <f t="shared" si="47"/>
        <v>0</v>
      </c>
      <c r="DK210" s="46">
        <f t="shared" si="47"/>
        <v>18575657</v>
      </c>
      <c r="DL210" s="46">
        <f t="shared" si="47"/>
        <v>0</v>
      </c>
      <c r="DM210" s="46">
        <f t="shared" si="47"/>
        <v>0</v>
      </c>
      <c r="DN210" s="46">
        <f t="shared" si="47"/>
        <v>0</v>
      </c>
      <c r="DO210" s="46">
        <f t="shared" si="47"/>
        <v>0</v>
      </c>
      <c r="DP210" s="46">
        <f t="shared" si="47"/>
        <v>0</v>
      </c>
      <c r="DQ210" s="46">
        <f t="shared" si="47"/>
        <v>0</v>
      </c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>
        <v>20804735.840000004</v>
      </c>
      <c r="FA210" s="59" t="s">
        <v>1704</v>
      </c>
      <c r="FB210" s="59" t="s">
        <v>1730</v>
      </c>
      <c r="FC210" s="59" t="s">
        <v>1714</v>
      </c>
    </row>
    <row r="211" spans="1:159" s="49" customFormat="1" ht="25.5" customHeight="1" x14ac:dyDescent="0.25">
      <c r="A211" s="59" t="s">
        <v>219</v>
      </c>
      <c r="B211" s="59" t="s">
        <v>55</v>
      </c>
      <c r="C211" s="59" t="s">
        <v>220</v>
      </c>
      <c r="D211" s="59" t="s">
        <v>221</v>
      </c>
      <c r="E211" s="59" t="s">
        <v>222</v>
      </c>
      <c r="F211" s="59"/>
      <c r="G211" s="59" t="s">
        <v>1430</v>
      </c>
      <c r="H211" s="59" t="s">
        <v>1327</v>
      </c>
      <c r="I211" s="59">
        <v>87.8</v>
      </c>
      <c r="J211" s="59" t="s">
        <v>1357</v>
      </c>
      <c r="K211" s="59" t="s">
        <v>1421</v>
      </c>
      <c r="L211" s="59" t="s">
        <v>1330</v>
      </c>
      <c r="M211" s="59">
        <v>30</v>
      </c>
      <c r="N211" s="59" t="s">
        <v>1429</v>
      </c>
      <c r="O211" s="46">
        <f t="shared" si="44"/>
        <v>42258</v>
      </c>
      <c r="P211" s="46"/>
      <c r="Q211" s="46"/>
      <c r="R211" s="46"/>
      <c r="S211" s="46"/>
      <c r="T211" s="46"/>
      <c r="U211" s="46">
        <v>9758</v>
      </c>
      <c r="V211" s="46">
        <v>11000</v>
      </c>
      <c r="W211" s="46">
        <v>11500</v>
      </c>
      <c r="X211" s="46">
        <v>10000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8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>
        <v>4731</v>
      </c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>
        <v>0</v>
      </c>
      <c r="DF211" s="46">
        <f t="shared" si="45"/>
        <v>0</v>
      </c>
      <c r="DG211" s="46">
        <f t="shared" si="46"/>
        <v>0</v>
      </c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>
        <v>0</v>
      </c>
      <c r="FA211" s="59" t="s">
        <v>1704</v>
      </c>
      <c r="FB211" s="59">
        <v>2014</v>
      </c>
      <c r="FC211" s="59"/>
    </row>
    <row r="212" spans="1:159" s="49" customFormat="1" ht="25.5" customHeight="1" x14ac:dyDescent="0.25">
      <c r="A212" s="59" t="s">
        <v>223</v>
      </c>
      <c r="B212" s="59" t="s">
        <v>55</v>
      </c>
      <c r="C212" s="59" t="s">
        <v>220</v>
      </c>
      <c r="D212" s="59" t="s">
        <v>221</v>
      </c>
      <c r="E212" s="59" t="s">
        <v>222</v>
      </c>
      <c r="F212" s="59"/>
      <c r="G212" s="59" t="s">
        <v>1430</v>
      </c>
      <c r="H212" s="59" t="s">
        <v>1327</v>
      </c>
      <c r="I212" s="59">
        <v>87.8</v>
      </c>
      <c r="J212" s="59" t="s">
        <v>1400</v>
      </c>
      <c r="K212" s="59" t="s">
        <v>1421</v>
      </c>
      <c r="L212" s="59" t="s">
        <v>1330</v>
      </c>
      <c r="M212" s="59">
        <v>30</v>
      </c>
      <c r="N212" s="59" t="s">
        <v>1429</v>
      </c>
      <c r="O212" s="46">
        <f t="shared" si="44"/>
        <v>40258</v>
      </c>
      <c r="P212" s="46"/>
      <c r="Q212" s="46"/>
      <c r="R212" s="46"/>
      <c r="S212" s="46"/>
      <c r="T212" s="46"/>
      <c r="U212" s="46">
        <v>9758</v>
      </c>
      <c r="V212" s="46">
        <v>9000</v>
      </c>
      <c r="W212" s="46">
        <v>11500</v>
      </c>
      <c r="X212" s="46">
        <v>10000</v>
      </c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8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>
        <v>4731</v>
      </c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>
        <v>0</v>
      </c>
      <c r="DF212" s="46">
        <f t="shared" si="45"/>
        <v>0</v>
      </c>
      <c r="DG212" s="46">
        <f t="shared" si="46"/>
        <v>0</v>
      </c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>
        <v>0</v>
      </c>
      <c r="FA212" s="59" t="s">
        <v>1704</v>
      </c>
      <c r="FB212" s="59" t="s">
        <v>1727</v>
      </c>
      <c r="FC212" s="59" t="s">
        <v>1714</v>
      </c>
    </row>
    <row r="213" spans="1:159" s="49" customFormat="1" ht="25.5" customHeight="1" x14ac:dyDescent="0.25">
      <c r="A213" s="59" t="s">
        <v>224</v>
      </c>
      <c r="B213" s="59" t="s">
        <v>55</v>
      </c>
      <c r="C213" s="59" t="s">
        <v>220</v>
      </c>
      <c r="D213" s="59" t="s">
        <v>221</v>
      </c>
      <c r="E213" s="59" t="s">
        <v>222</v>
      </c>
      <c r="F213" s="59"/>
      <c r="G213" s="59" t="s">
        <v>1430</v>
      </c>
      <c r="H213" s="59" t="s">
        <v>1327</v>
      </c>
      <c r="I213" s="59">
        <v>87.8</v>
      </c>
      <c r="J213" s="59" t="s">
        <v>1356</v>
      </c>
      <c r="K213" s="59" t="s">
        <v>1421</v>
      </c>
      <c r="L213" s="59" t="s">
        <v>1330</v>
      </c>
      <c r="M213" s="59">
        <v>30</v>
      </c>
      <c r="N213" s="59" t="s">
        <v>1429</v>
      </c>
      <c r="O213" s="46">
        <f t="shared" si="44"/>
        <v>9758</v>
      </c>
      <c r="P213" s="46"/>
      <c r="Q213" s="46"/>
      <c r="R213" s="46"/>
      <c r="S213" s="46"/>
      <c r="T213" s="46"/>
      <c r="U213" s="46">
        <v>9758</v>
      </c>
      <c r="V213" s="46">
        <v>0</v>
      </c>
      <c r="W213" s="46">
        <v>0</v>
      </c>
      <c r="X213" s="46">
        <v>0</v>
      </c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8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>
        <v>4731</v>
      </c>
      <c r="BK213" s="46"/>
      <c r="BL213" s="46"/>
      <c r="BM213" s="46"/>
      <c r="BN213" s="46"/>
      <c r="BO213" s="46"/>
      <c r="BP213" s="46">
        <v>4731</v>
      </c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>
        <v>46165098</v>
      </c>
      <c r="DF213" s="46">
        <f t="shared" si="45"/>
        <v>0</v>
      </c>
      <c r="DG213" s="46">
        <f t="shared" si="46"/>
        <v>0</v>
      </c>
      <c r="DH213" s="46">
        <f>R213*BM213</f>
        <v>0</v>
      </c>
      <c r="DI213" s="46">
        <f t="shared" ref="DI213:DQ213" si="48">BN213*S213</f>
        <v>0</v>
      </c>
      <c r="DJ213" s="46">
        <f t="shared" si="48"/>
        <v>0</v>
      </c>
      <c r="DK213" s="46">
        <f t="shared" si="48"/>
        <v>46165098</v>
      </c>
      <c r="DL213" s="46">
        <f t="shared" si="48"/>
        <v>0</v>
      </c>
      <c r="DM213" s="46">
        <f t="shared" si="48"/>
        <v>0</v>
      </c>
      <c r="DN213" s="46">
        <f t="shared" si="48"/>
        <v>0</v>
      </c>
      <c r="DO213" s="46">
        <f t="shared" si="48"/>
        <v>0</v>
      </c>
      <c r="DP213" s="46">
        <f t="shared" si="48"/>
        <v>0</v>
      </c>
      <c r="DQ213" s="46">
        <f t="shared" si="48"/>
        <v>0</v>
      </c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>
        <v>51704909.760000005</v>
      </c>
      <c r="FA213" s="59" t="s">
        <v>1704</v>
      </c>
      <c r="FB213" s="59" t="s">
        <v>1727</v>
      </c>
      <c r="FC213" s="59" t="s">
        <v>1714</v>
      </c>
    </row>
    <row r="214" spans="1:159" s="49" customFormat="1" ht="25.5" customHeight="1" x14ac:dyDescent="0.25">
      <c r="A214" s="59" t="s">
        <v>225</v>
      </c>
      <c r="B214" s="59" t="s">
        <v>55</v>
      </c>
      <c r="C214" s="59" t="s">
        <v>226</v>
      </c>
      <c r="D214" s="59" t="s">
        <v>227</v>
      </c>
      <c r="E214" s="59" t="s">
        <v>228</v>
      </c>
      <c r="F214" s="59"/>
      <c r="G214" s="59" t="s">
        <v>1431</v>
      </c>
      <c r="H214" s="59" t="s">
        <v>1327</v>
      </c>
      <c r="I214" s="59">
        <v>100</v>
      </c>
      <c r="J214" s="59" t="s">
        <v>1432</v>
      </c>
      <c r="K214" s="59" t="s">
        <v>1433</v>
      </c>
      <c r="L214" s="59" t="s">
        <v>1330</v>
      </c>
      <c r="M214" s="59" t="s">
        <v>1434</v>
      </c>
      <c r="N214" s="59" t="s">
        <v>1335</v>
      </c>
      <c r="O214" s="46">
        <f t="shared" si="44"/>
        <v>24320</v>
      </c>
      <c r="P214" s="46"/>
      <c r="Q214" s="46"/>
      <c r="R214" s="46"/>
      <c r="S214" s="46"/>
      <c r="T214" s="46"/>
      <c r="U214" s="46"/>
      <c r="V214" s="46">
        <v>6080</v>
      </c>
      <c r="W214" s="46">
        <v>6080</v>
      </c>
      <c r="X214" s="46">
        <v>6080</v>
      </c>
      <c r="Y214" s="46">
        <v>6080</v>
      </c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87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>
        <v>1116.0714285714284</v>
      </c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>
        <v>0</v>
      </c>
      <c r="DF214" s="46">
        <f t="shared" si="45"/>
        <v>0</v>
      </c>
      <c r="DG214" s="46">
        <f t="shared" si="46"/>
        <v>0</v>
      </c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>
        <v>0</v>
      </c>
      <c r="FA214" s="59" t="s">
        <v>1726</v>
      </c>
      <c r="FB214" s="59">
        <v>2014</v>
      </c>
      <c r="FC214" s="59"/>
    </row>
    <row r="215" spans="1:159" s="49" customFormat="1" ht="25.5" customHeight="1" x14ac:dyDescent="0.25">
      <c r="A215" s="59" t="s">
        <v>229</v>
      </c>
      <c r="B215" s="59" t="s">
        <v>55</v>
      </c>
      <c r="C215" s="59" t="s">
        <v>226</v>
      </c>
      <c r="D215" s="59" t="s">
        <v>227</v>
      </c>
      <c r="E215" s="59" t="s">
        <v>228</v>
      </c>
      <c r="F215" s="59"/>
      <c r="G215" s="59" t="s">
        <v>1431</v>
      </c>
      <c r="H215" s="59" t="s">
        <v>1327</v>
      </c>
      <c r="I215" s="59">
        <v>100</v>
      </c>
      <c r="J215" s="59" t="s">
        <v>1435</v>
      </c>
      <c r="K215" s="59" t="s">
        <v>1436</v>
      </c>
      <c r="L215" s="59" t="s">
        <v>1330</v>
      </c>
      <c r="M215" s="59" t="s">
        <v>1434</v>
      </c>
      <c r="N215" s="59" t="s">
        <v>1335</v>
      </c>
      <c r="O215" s="46">
        <f t="shared" si="44"/>
        <v>41624</v>
      </c>
      <c r="P215" s="46"/>
      <c r="Q215" s="46"/>
      <c r="R215" s="46"/>
      <c r="S215" s="46"/>
      <c r="T215" s="46"/>
      <c r="U215" s="46"/>
      <c r="V215" s="46">
        <v>6080</v>
      </c>
      <c r="W215" s="46">
        <v>11224</v>
      </c>
      <c r="X215" s="46">
        <v>12160</v>
      </c>
      <c r="Y215" s="46">
        <v>12160</v>
      </c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87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>
        <v>1116.0714285714284</v>
      </c>
      <c r="BK215" s="46"/>
      <c r="BL215" s="46"/>
      <c r="BM215" s="46"/>
      <c r="BN215" s="46"/>
      <c r="BO215" s="46"/>
      <c r="BP215" s="46">
        <v>1116.0714285714284</v>
      </c>
      <c r="BQ215" s="46">
        <v>1116.0714285714284</v>
      </c>
      <c r="BR215" s="46">
        <v>1116.0714285714284</v>
      </c>
      <c r="BS215" s="46">
        <v>1116.0714285714284</v>
      </c>
      <c r="BT215" s="46">
        <v>1116.0714285714284</v>
      </c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>
        <v>0</v>
      </c>
      <c r="DF215" s="46">
        <f>P217*BJ217</f>
        <v>0</v>
      </c>
      <c r="DG215" s="46">
        <f>BJ217*Q217</f>
        <v>0</v>
      </c>
      <c r="DH215" s="46">
        <f>R215*BM215</f>
        <v>0</v>
      </c>
      <c r="DI215" s="46">
        <f t="shared" ref="DI215:DQ215" si="49">BN215*S215</f>
        <v>0</v>
      </c>
      <c r="DJ215" s="46">
        <f t="shared" si="49"/>
        <v>0</v>
      </c>
      <c r="DK215" s="46">
        <f t="shared" si="49"/>
        <v>0</v>
      </c>
      <c r="DL215" s="46">
        <f t="shared" si="49"/>
        <v>6785714.2857142845</v>
      </c>
      <c r="DM215" s="46">
        <f t="shared" si="49"/>
        <v>12526785.714285713</v>
      </c>
      <c r="DN215" s="46">
        <f t="shared" si="49"/>
        <v>13571428.571428569</v>
      </c>
      <c r="DO215" s="46">
        <f t="shared" si="49"/>
        <v>13571428.571428569</v>
      </c>
      <c r="DP215" s="46">
        <f t="shared" si="49"/>
        <v>0</v>
      </c>
      <c r="DQ215" s="46">
        <f t="shared" si="49"/>
        <v>0</v>
      </c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>
        <v>0</v>
      </c>
      <c r="FA215" s="59" t="s">
        <v>1726</v>
      </c>
      <c r="FB215" s="59" t="s">
        <v>1731</v>
      </c>
      <c r="FC215" s="59" t="s">
        <v>1732</v>
      </c>
    </row>
    <row r="216" spans="1:159" s="49" customFormat="1" ht="25.5" customHeight="1" x14ac:dyDescent="0.25">
      <c r="A216" s="61" t="s">
        <v>3305</v>
      </c>
      <c r="B216" s="61" t="s">
        <v>55</v>
      </c>
      <c r="C216" s="61" t="s">
        <v>226</v>
      </c>
      <c r="D216" s="61" t="s">
        <v>227</v>
      </c>
      <c r="E216" s="61" t="s">
        <v>228</v>
      </c>
      <c r="F216" s="61" t="s">
        <v>3306</v>
      </c>
      <c r="G216" s="61" t="s">
        <v>3306</v>
      </c>
      <c r="H216" s="61" t="s">
        <v>1327</v>
      </c>
      <c r="I216" s="62">
        <v>100</v>
      </c>
      <c r="J216" s="62" t="s">
        <v>3307</v>
      </c>
      <c r="K216" s="62" t="s">
        <v>1436</v>
      </c>
      <c r="L216" s="61" t="s">
        <v>1330</v>
      </c>
      <c r="M216" s="61" t="s">
        <v>1434</v>
      </c>
      <c r="N216" s="62" t="s">
        <v>1335</v>
      </c>
      <c r="O216" s="48">
        <f>P216+Q216+R216+S216+T216+U216+V216+W216+X216+Y216+Z216+AA216+AB216+AC216+AD216+AE216+AF216+AG216+AH216+AI216+AJ216+AK216+AL216+AM216+AN216+AO216+AP216+AQ216+AR216</f>
        <v>50632</v>
      </c>
      <c r="P216" s="48"/>
      <c r="Q216" s="48"/>
      <c r="R216" s="48"/>
      <c r="S216" s="48"/>
      <c r="T216" s="48"/>
      <c r="U216" s="48"/>
      <c r="V216" s="48">
        <v>6080</v>
      </c>
      <c r="W216" s="48">
        <v>11224</v>
      </c>
      <c r="X216" s="72">
        <v>16664</v>
      </c>
      <c r="Y216" s="72">
        <v>16664</v>
      </c>
      <c r="Z216" s="72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8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>
        <f>DE216/O216</f>
        <v>1116.070488228788</v>
      </c>
      <c r="BK216" s="48"/>
      <c r="BL216" s="48"/>
      <c r="BM216" s="48"/>
      <c r="BN216" s="48"/>
      <c r="BO216" s="48"/>
      <c r="BP216" s="48"/>
      <c r="BQ216" s="48">
        <v>1116.0714285714284</v>
      </c>
      <c r="BR216" s="48">
        <v>1116.0714285714284</v>
      </c>
      <c r="BS216" s="48">
        <v>1116.07</v>
      </c>
      <c r="BT216" s="73">
        <v>1116.07</v>
      </c>
      <c r="BU216" s="73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>
        <f>DF216+DG216+DH216+DI216+DJ216+DK216+DL216+DM216+DN216+DO216+DP216+DQ216+DR216+DS216+DT216+DU216+DV216+DW216+DX216+DY216+DZ216+EA216+EB216+EC216+ED216+EE216+EF216+EG216+EH216</f>
        <v>56508880.959999993</v>
      </c>
      <c r="DF216" s="48"/>
      <c r="DG216" s="48"/>
      <c r="DH216" s="48"/>
      <c r="DI216" s="48"/>
      <c r="DJ216" s="48"/>
      <c r="DK216" s="48"/>
      <c r="DL216" s="48">
        <v>6785714.2857142845</v>
      </c>
      <c r="DM216" s="48">
        <v>12526785.714285713</v>
      </c>
      <c r="DN216" s="48">
        <v>18598190.48</v>
      </c>
      <c r="DO216" s="48">
        <v>18598190.48</v>
      </c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>
        <f>DE216*1.12</f>
        <v>63289946.6752</v>
      </c>
      <c r="FA216" s="61" t="s">
        <v>1726</v>
      </c>
      <c r="FB216" s="61" t="s">
        <v>3308</v>
      </c>
      <c r="FC216" s="61" t="s">
        <v>3309</v>
      </c>
    </row>
    <row r="217" spans="1:159" s="49" customFormat="1" ht="25.5" customHeight="1" x14ac:dyDescent="0.25">
      <c r="A217" s="59" t="s">
        <v>230</v>
      </c>
      <c r="B217" s="59" t="s">
        <v>55</v>
      </c>
      <c r="C217" s="59" t="s">
        <v>177</v>
      </c>
      <c r="D217" s="59" t="s">
        <v>178</v>
      </c>
      <c r="E217" s="59" t="s">
        <v>179</v>
      </c>
      <c r="F217" s="59"/>
      <c r="G217" s="59" t="s">
        <v>1407</v>
      </c>
      <c r="H217" s="59" t="s">
        <v>1339</v>
      </c>
      <c r="I217" s="59">
        <v>100</v>
      </c>
      <c r="J217" s="59" t="s">
        <v>1410</v>
      </c>
      <c r="K217" s="59" t="s">
        <v>1437</v>
      </c>
      <c r="L217" s="59" t="s">
        <v>1346</v>
      </c>
      <c r="M217" s="59">
        <v>30</v>
      </c>
      <c r="N217" s="59" t="s">
        <v>1409</v>
      </c>
      <c r="O217" s="46">
        <f t="shared" ref="O217:O280" si="50">P217+Q217+R217+S217+T217+U217+V217+W217+X217+Y217+Z217+AA217+AB217+AC217+AD217+AE217+AF217+AG217+AH217+AI217+AJ217+AK217+AL217+AM217+AN217+AO217+AP217+AQ217+AR217+AS217+AT217+AU217+AV217+AW217+AX217+AY217+AZ217</f>
        <v>136</v>
      </c>
      <c r="P217" s="46"/>
      <c r="Q217" s="46"/>
      <c r="R217" s="46"/>
      <c r="S217" s="46"/>
      <c r="T217" s="46"/>
      <c r="U217" s="46"/>
      <c r="V217" s="46">
        <v>34</v>
      </c>
      <c r="W217" s="46">
        <v>34</v>
      </c>
      <c r="X217" s="46">
        <v>34</v>
      </c>
      <c r="Y217" s="46">
        <v>34</v>
      </c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87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>
        <v>227142.33928571429</v>
      </c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>
        <v>0</v>
      </c>
      <c r="DF217" s="46">
        <f t="shared" ref="DF217:DF280" si="51">P218*BJ218</f>
        <v>0</v>
      </c>
      <c r="DG217" s="46">
        <f t="shared" ref="DG217:DG280" si="52">BJ218*Q218</f>
        <v>0</v>
      </c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>
        <v>0</v>
      </c>
      <c r="FA217" s="59" t="s">
        <v>1704</v>
      </c>
      <c r="FB217" s="59">
        <v>2015</v>
      </c>
      <c r="FC217" s="59"/>
    </row>
    <row r="218" spans="1:159" s="49" customFormat="1" ht="25.5" customHeight="1" x14ac:dyDescent="0.25">
      <c r="A218" s="59" t="s">
        <v>231</v>
      </c>
      <c r="B218" s="59" t="s">
        <v>55</v>
      </c>
      <c r="C218" s="59" t="s">
        <v>177</v>
      </c>
      <c r="D218" s="59" t="s">
        <v>178</v>
      </c>
      <c r="E218" s="59" t="s">
        <v>179</v>
      </c>
      <c r="F218" s="59"/>
      <c r="G218" s="59" t="s">
        <v>1407</v>
      </c>
      <c r="H218" s="59" t="s">
        <v>1339</v>
      </c>
      <c r="I218" s="59">
        <v>100</v>
      </c>
      <c r="J218" s="59" t="s">
        <v>1410</v>
      </c>
      <c r="K218" s="59" t="s">
        <v>1438</v>
      </c>
      <c r="L218" s="59" t="s">
        <v>1346</v>
      </c>
      <c r="M218" s="59">
        <v>30</v>
      </c>
      <c r="N218" s="59" t="s">
        <v>1409</v>
      </c>
      <c r="O218" s="46">
        <f t="shared" si="50"/>
        <v>136</v>
      </c>
      <c r="P218" s="46"/>
      <c r="Q218" s="46"/>
      <c r="R218" s="46"/>
      <c r="S218" s="46"/>
      <c r="T218" s="46"/>
      <c r="U218" s="46"/>
      <c r="V218" s="46">
        <v>34</v>
      </c>
      <c r="W218" s="46">
        <v>34</v>
      </c>
      <c r="X218" s="46">
        <v>34</v>
      </c>
      <c r="Y218" s="46">
        <v>34</v>
      </c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8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>
        <v>227142.33928571429</v>
      </c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>
        <v>0</v>
      </c>
      <c r="DF218" s="46">
        <f t="shared" si="51"/>
        <v>0</v>
      </c>
      <c r="DG218" s="46">
        <f t="shared" si="52"/>
        <v>0</v>
      </c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>
        <v>0</v>
      </c>
      <c r="FA218" s="59" t="s">
        <v>1704</v>
      </c>
      <c r="FB218" s="59">
        <v>2015</v>
      </c>
      <c r="FC218" s="59"/>
    </row>
    <row r="219" spans="1:159" s="49" customFormat="1" ht="25.5" customHeight="1" x14ac:dyDescent="0.25">
      <c r="A219" s="59" t="s">
        <v>232</v>
      </c>
      <c r="B219" s="59" t="s">
        <v>55</v>
      </c>
      <c r="C219" s="59" t="s">
        <v>177</v>
      </c>
      <c r="D219" s="59" t="s">
        <v>178</v>
      </c>
      <c r="E219" s="59" t="s">
        <v>179</v>
      </c>
      <c r="F219" s="59"/>
      <c r="G219" s="59" t="s">
        <v>1407</v>
      </c>
      <c r="H219" s="59" t="s">
        <v>1339</v>
      </c>
      <c r="I219" s="59">
        <v>100</v>
      </c>
      <c r="J219" s="59" t="s">
        <v>1410</v>
      </c>
      <c r="K219" s="59" t="s">
        <v>1439</v>
      </c>
      <c r="L219" s="59" t="s">
        <v>1346</v>
      </c>
      <c r="M219" s="59">
        <v>30</v>
      </c>
      <c r="N219" s="59" t="s">
        <v>1409</v>
      </c>
      <c r="O219" s="46">
        <f t="shared" si="50"/>
        <v>288</v>
      </c>
      <c r="P219" s="46"/>
      <c r="Q219" s="46"/>
      <c r="R219" s="46"/>
      <c r="S219" s="46"/>
      <c r="T219" s="46"/>
      <c r="U219" s="46"/>
      <c r="V219" s="46">
        <v>72</v>
      </c>
      <c r="W219" s="46">
        <v>72</v>
      </c>
      <c r="X219" s="46">
        <v>72</v>
      </c>
      <c r="Y219" s="46">
        <v>72</v>
      </c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87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>
        <v>227142.33928571429</v>
      </c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>
        <v>0</v>
      </c>
      <c r="DF219" s="46">
        <f t="shared" si="51"/>
        <v>0</v>
      </c>
      <c r="DG219" s="46">
        <f t="shared" si="52"/>
        <v>0</v>
      </c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>
        <v>0</v>
      </c>
      <c r="FA219" s="59" t="s">
        <v>1704</v>
      </c>
      <c r="FB219" s="59">
        <v>2015</v>
      </c>
      <c r="FC219" s="59"/>
    </row>
    <row r="220" spans="1:159" s="49" customFormat="1" ht="25.5" customHeight="1" x14ac:dyDescent="0.25">
      <c r="A220" s="59" t="s">
        <v>233</v>
      </c>
      <c r="B220" s="59" t="s">
        <v>55</v>
      </c>
      <c r="C220" s="59" t="s">
        <v>177</v>
      </c>
      <c r="D220" s="59" t="s">
        <v>178</v>
      </c>
      <c r="E220" s="59" t="s">
        <v>179</v>
      </c>
      <c r="F220" s="59"/>
      <c r="G220" s="59" t="s">
        <v>1407</v>
      </c>
      <c r="H220" s="59" t="s">
        <v>1339</v>
      </c>
      <c r="I220" s="59">
        <v>100</v>
      </c>
      <c r="J220" s="59" t="s">
        <v>1410</v>
      </c>
      <c r="K220" s="59" t="s">
        <v>1440</v>
      </c>
      <c r="L220" s="59" t="s">
        <v>1346</v>
      </c>
      <c r="M220" s="59">
        <v>30</v>
      </c>
      <c r="N220" s="59" t="s">
        <v>1409</v>
      </c>
      <c r="O220" s="46">
        <f t="shared" si="50"/>
        <v>104</v>
      </c>
      <c r="P220" s="46"/>
      <c r="Q220" s="46"/>
      <c r="R220" s="46"/>
      <c r="S220" s="46"/>
      <c r="T220" s="46"/>
      <c r="U220" s="46"/>
      <c r="V220" s="46">
        <v>26</v>
      </c>
      <c r="W220" s="46">
        <v>26</v>
      </c>
      <c r="X220" s="46">
        <v>26</v>
      </c>
      <c r="Y220" s="46">
        <v>26</v>
      </c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87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>
        <v>227142.33928571429</v>
      </c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>
        <v>0</v>
      </c>
      <c r="DF220" s="46">
        <f t="shared" si="51"/>
        <v>0</v>
      </c>
      <c r="DG220" s="46">
        <f t="shared" si="52"/>
        <v>0</v>
      </c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>
        <v>0</v>
      </c>
      <c r="FA220" s="59" t="s">
        <v>1704</v>
      </c>
      <c r="FB220" s="59">
        <v>2015</v>
      </c>
      <c r="FC220" s="59"/>
    </row>
    <row r="221" spans="1:159" s="49" customFormat="1" ht="25.5" customHeight="1" x14ac:dyDescent="0.25">
      <c r="A221" s="59" t="s">
        <v>234</v>
      </c>
      <c r="B221" s="59" t="s">
        <v>55</v>
      </c>
      <c r="C221" s="59" t="s">
        <v>177</v>
      </c>
      <c r="D221" s="59" t="s">
        <v>178</v>
      </c>
      <c r="E221" s="59" t="s">
        <v>179</v>
      </c>
      <c r="F221" s="59"/>
      <c r="G221" s="59" t="s">
        <v>1407</v>
      </c>
      <c r="H221" s="59" t="s">
        <v>1339</v>
      </c>
      <c r="I221" s="59">
        <v>100</v>
      </c>
      <c r="J221" s="59" t="s">
        <v>1410</v>
      </c>
      <c r="K221" s="59" t="s">
        <v>1441</v>
      </c>
      <c r="L221" s="59" t="s">
        <v>1346</v>
      </c>
      <c r="M221" s="59">
        <v>30</v>
      </c>
      <c r="N221" s="59" t="s">
        <v>1409</v>
      </c>
      <c r="O221" s="46">
        <f t="shared" si="50"/>
        <v>120</v>
      </c>
      <c r="P221" s="46"/>
      <c r="Q221" s="46"/>
      <c r="R221" s="46"/>
      <c r="S221" s="46"/>
      <c r="T221" s="46"/>
      <c r="U221" s="46"/>
      <c r="V221" s="46">
        <v>30</v>
      </c>
      <c r="W221" s="46">
        <v>30</v>
      </c>
      <c r="X221" s="46">
        <v>30</v>
      </c>
      <c r="Y221" s="46">
        <v>30</v>
      </c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87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>
        <v>227142.33928571429</v>
      </c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>
        <v>0</v>
      </c>
      <c r="DF221" s="46">
        <f t="shared" si="51"/>
        <v>0</v>
      </c>
      <c r="DG221" s="46">
        <f t="shared" si="52"/>
        <v>0</v>
      </c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>
        <v>0</v>
      </c>
      <c r="FA221" s="59" t="s">
        <v>1704</v>
      </c>
      <c r="FB221" s="59">
        <v>2015</v>
      </c>
      <c r="FC221" s="59"/>
    </row>
    <row r="222" spans="1:159" s="49" customFormat="1" ht="25.5" customHeight="1" x14ac:dyDescent="0.25">
      <c r="A222" s="59" t="s">
        <v>235</v>
      </c>
      <c r="B222" s="59" t="s">
        <v>55</v>
      </c>
      <c r="C222" s="59" t="s">
        <v>177</v>
      </c>
      <c r="D222" s="59" t="s">
        <v>178</v>
      </c>
      <c r="E222" s="59" t="s">
        <v>179</v>
      </c>
      <c r="F222" s="59"/>
      <c r="G222" s="59" t="s">
        <v>1407</v>
      </c>
      <c r="H222" s="59" t="s">
        <v>1339</v>
      </c>
      <c r="I222" s="59">
        <v>100</v>
      </c>
      <c r="J222" s="59" t="s">
        <v>1410</v>
      </c>
      <c r="K222" s="59" t="s">
        <v>1442</v>
      </c>
      <c r="L222" s="59" t="s">
        <v>1346</v>
      </c>
      <c r="M222" s="59">
        <v>30</v>
      </c>
      <c r="N222" s="59" t="s">
        <v>1409</v>
      </c>
      <c r="O222" s="46">
        <f t="shared" si="50"/>
        <v>8</v>
      </c>
      <c r="P222" s="46"/>
      <c r="Q222" s="46"/>
      <c r="R222" s="46"/>
      <c r="S222" s="46"/>
      <c r="T222" s="46"/>
      <c r="U222" s="46"/>
      <c r="V222" s="46">
        <v>2</v>
      </c>
      <c r="W222" s="46">
        <v>2</v>
      </c>
      <c r="X222" s="46">
        <v>2</v>
      </c>
      <c r="Y222" s="46">
        <v>2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8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>
        <v>227142.33928571429</v>
      </c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>
        <v>0</v>
      </c>
      <c r="DF222" s="46">
        <f t="shared" si="51"/>
        <v>0</v>
      </c>
      <c r="DG222" s="46">
        <f t="shared" si="52"/>
        <v>0</v>
      </c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>
        <v>0</v>
      </c>
      <c r="FA222" s="59" t="s">
        <v>1704</v>
      </c>
      <c r="FB222" s="59">
        <v>2015</v>
      </c>
      <c r="FC222" s="59"/>
    </row>
    <row r="223" spans="1:159" s="49" customFormat="1" ht="25.5" customHeight="1" x14ac:dyDescent="0.25">
      <c r="A223" s="59" t="s">
        <v>236</v>
      </c>
      <c r="B223" s="59" t="s">
        <v>55</v>
      </c>
      <c r="C223" s="59" t="s">
        <v>177</v>
      </c>
      <c r="D223" s="59" t="s">
        <v>178</v>
      </c>
      <c r="E223" s="59" t="s">
        <v>179</v>
      </c>
      <c r="F223" s="59"/>
      <c r="G223" s="59" t="s">
        <v>1407</v>
      </c>
      <c r="H223" s="59" t="s">
        <v>1339</v>
      </c>
      <c r="I223" s="59">
        <v>100</v>
      </c>
      <c r="J223" s="59" t="s">
        <v>1410</v>
      </c>
      <c r="K223" s="59" t="s">
        <v>1443</v>
      </c>
      <c r="L223" s="59" t="s">
        <v>1346</v>
      </c>
      <c r="M223" s="59">
        <v>30</v>
      </c>
      <c r="N223" s="59" t="s">
        <v>1409</v>
      </c>
      <c r="O223" s="46">
        <f t="shared" si="50"/>
        <v>8</v>
      </c>
      <c r="P223" s="46"/>
      <c r="Q223" s="46"/>
      <c r="R223" s="46"/>
      <c r="S223" s="46"/>
      <c r="T223" s="46"/>
      <c r="U223" s="46"/>
      <c r="V223" s="46">
        <v>2</v>
      </c>
      <c r="W223" s="46">
        <v>2</v>
      </c>
      <c r="X223" s="46">
        <v>2</v>
      </c>
      <c r="Y223" s="46">
        <v>2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8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>
        <v>227142.33928571429</v>
      </c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>
        <v>0</v>
      </c>
      <c r="DF223" s="46">
        <f t="shared" si="51"/>
        <v>0</v>
      </c>
      <c r="DG223" s="46">
        <f t="shared" si="52"/>
        <v>0</v>
      </c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>
        <v>0</v>
      </c>
      <c r="FA223" s="59" t="s">
        <v>1704</v>
      </c>
      <c r="FB223" s="59">
        <v>2015</v>
      </c>
      <c r="FC223" s="59"/>
    </row>
    <row r="224" spans="1:159" s="49" customFormat="1" ht="25.5" customHeight="1" x14ac:dyDescent="0.25">
      <c r="A224" s="59" t="s">
        <v>237</v>
      </c>
      <c r="B224" s="59" t="s">
        <v>55</v>
      </c>
      <c r="C224" s="59" t="s">
        <v>177</v>
      </c>
      <c r="D224" s="59" t="s">
        <v>178</v>
      </c>
      <c r="E224" s="59" t="s">
        <v>179</v>
      </c>
      <c r="F224" s="59"/>
      <c r="G224" s="59" t="s">
        <v>1407</v>
      </c>
      <c r="H224" s="59" t="s">
        <v>1339</v>
      </c>
      <c r="I224" s="59">
        <v>100</v>
      </c>
      <c r="J224" s="59" t="s">
        <v>1410</v>
      </c>
      <c r="K224" s="59" t="s">
        <v>1444</v>
      </c>
      <c r="L224" s="59" t="s">
        <v>1346</v>
      </c>
      <c r="M224" s="59">
        <v>30</v>
      </c>
      <c r="N224" s="59" t="s">
        <v>1409</v>
      </c>
      <c r="O224" s="46">
        <f t="shared" si="50"/>
        <v>8</v>
      </c>
      <c r="P224" s="46"/>
      <c r="Q224" s="46"/>
      <c r="R224" s="46"/>
      <c r="S224" s="46"/>
      <c r="T224" s="46"/>
      <c r="U224" s="46"/>
      <c r="V224" s="46">
        <v>2</v>
      </c>
      <c r="W224" s="46">
        <v>2</v>
      </c>
      <c r="X224" s="46">
        <v>2</v>
      </c>
      <c r="Y224" s="46">
        <v>2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8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>
        <v>227142.33928571429</v>
      </c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>
        <v>0</v>
      </c>
      <c r="DF224" s="46">
        <f t="shared" si="51"/>
        <v>0</v>
      </c>
      <c r="DG224" s="46">
        <f t="shared" si="52"/>
        <v>0</v>
      </c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>
        <v>0</v>
      </c>
      <c r="FA224" s="59" t="s">
        <v>1704</v>
      </c>
      <c r="FB224" s="59">
        <v>2015</v>
      </c>
      <c r="FC224" s="59"/>
    </row>
    <row r="225" spans="1:159" s="49" customFormat="1" ht="25.5" customHeight="1" x14ac:dyDescent="0.25">
      <c r="A225" s="59" t="s">
        <v>238</v>
      </c>
      <c r="B225" s="59" t="s">
        <v>55</v>
      </c>
      <c r="C225" s="59" t="s">
        <v>177</v>
      </c>
      <c r="D225" s="59" t="s">
        <v>178</v>
      </c>
      <c r="E225" s="59" t="s">
        <v>179</v>
      </c>
      <c r="F225" s="59"/>
      <c r="G225" s="59" t="s">
        <v>1407</v>
      </c>
      <c r="H225" s="59" t="s">
        <v>1339</v>
      </c>
      <c r="I225" s="59">
        <v>100</v>
      </c>
      <c r="J225" s="59" t="s">
        <v>1410</v>
      </c>
      <c r="K225" s="59" t="s">
        <v>1445</v>
      </c>
      <c r="L225" s="59" t="s">
        <v>1346</v>
      </c>
      <c r="M225" s="59">
        <v>30</v>
      </c>
      <c r="N225" s="59" t="s">
        <v>1409</v>
      </c>
      <c r="O225" s="46">
        <f t="shared" si="50"/>
        <v>20</v>
      </c>
      <c r="P225" s="46"/>
      <c r="Q225" s="46"/>
      <c r="R225" s="46"/>
      <c r="S225" s="46"/>
      <c r="T225" s="46"/>
      <c r="U225" s="46"/>
      <c r="V225" s="46">
        <v>5</v>
      </c>
      <c r="W225" s="46">
        <v>5</v>
      </c>
      <c r="X225" s="46">
        <v>5</v>
      </c>
      <c r="Y225" s="46">
        <v>5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8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>
        <v>227142.33928571429</v>
      </c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>
        <v>0</v>
      </c>
      <c r="DF225" s="46">
        <f t="shared" si="51"/>
        <v>0</v>
      </c>
      <c r="DG225" s="46">
        <f t="shared" si="52"/>
        <v>0</v>
      </c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>
        <v>0</v>
      </c>
      <c r="FA225" s="59" t="s">
        <v>1704</v>
      </c>
      <c r="FB225" s="59">
        <v>2015</v>
      </c>
      <c r="FC225" s="59"/>
    </row>
    <row r="226" spans="1:159" s="49" customFormat="1" ht="25.5" customHeight="1" x14ac:dyDescent="0.25">
      <c r="A226" s="59" t="s">
        <v>239</v>
      </c>
      <c r="B226" s="59" t="s">
        <v>55</v>
      </c>
      <c r="C226" s="59" t="s">
        <v>177</v>
      </c>
      <c r="D226" s="59" t="s">
        <v>178</v>
      </c>
      <c r="E226" s="59" t="s">
        <v>179</v>
      </c>
      <c r="F226" s="59"/>
      <c r="G226" s="59" t="s">
        <v>1407</v>
      </c>
      <c r="H226" s="59" t="s">
        <v>1339</v>
      </c>
      <c r="I226" s="59">
        <v>100</v>
      </c>
      <c r="J226" s="59" t="s">
        <v>1410</v>
      </c>
      <c r="K226" s="59" t="s">
        <v>1446</v>
      </c>
      <c r="L226" s="59" t="s">
        <v>1346</v>
      </c>
      <c r="M226" s="59">
        <v>30</v>
      </c>
      <c r="N226" s="59" t="s">
        <v>1409</v>
      </c>
      <c r="O226" s="46">
        <f t="shared" si="50"/>
        <v>20</v>
      </c>
      <c r="P226" s="46"/>
      <c r="Q226" s="46"/>
      <c r="R226" s="46"/>
      <c r="S226" s="46"/>
      <c r="T226" s="46"/>
      <c r="U226" s="46"/>
      <c r="V226" s="46">
        <v>5</v>
      </c>
      <c r="W226" s="46">
        <v>5</v>
      </c>
      <c r="X226" s="46">
        <v>5</v>
      </c>
      <c r="Y226" s="46">
        <v>5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8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>
        <v>227142.33928571429</v>
      </c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>
        <v>0</v>
      </c>
      <c r="DF226" s="46">
        <f t="shared" si="51"/>
        <v>0</v>
      </c>
      <c r="DG226" s="46">
        <f t="shared" si="52"/>
        <v>0</v>
      </c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>
        <v>0</v>
      </c>
      <c r="FA226" s="59" t="s">
        <v>1704</v>
      </c>
      <c r="FB226" s="59">
        <v>2015</v>
      </c>
      <c r="FC226" s="59"/>
    </row>
    <row r="227" spans="1:159" s="49" customFormat="1" ht="25.5" customHeight="1" x14ac:dyDescent="0.25">
      <c r="A227" s="59" t="s">
        <v>240</v>
      </c>
      <c r="B227" s="59" t="s">
        <v>55</v>
      </c>
      <c r="C227" s="59" t="s">
        <v>177</v>
      </c>
      <c r="D227" s="59" t="s">
        <v>178</v>
      </c>
      <c r="E227" s="59" t="s">
        <v>179</v>
      </c>
      <c r="F227" s="59"/>
      <c r="G227" s="59" t="s">
        <v>1407</v>
      </c>
      <c r="H227" s="59" t="s">
        <v>1339</v>
      </c>
      <c r="I227" s="59">
        <v>100</v>
      </c>
      <c r="J227" s="59" t="s">
        <v>1410</v>
      </c>
      <c r="K227" s="59" t="s">
        <v>1447</v>
      </c>
      <c r="L227" s="59" t="s">
        <v>1346</v>
      </c>
      <c r="M227" s="59">
        <v>30</v>
      </c>
      <c r="N227" s="59" t="s">
        <v>1409</v>
      </c>
      <c r="O227" s="46">
        <f t="shared" si="50"/>
        <v>20</v>
      </c>
      <c r="P227" s="46"/>
      <c r="Q227" s="46"/>
      <c r="R227" s="46"/>
      <c r="S227" s="46"/>
      <c r="T227" s="46"/>
      <c r="U227" s="46"/>
      <c r="V227" s="46">
        <v>5</v>
      </c>
      <c r="W227" s="46">
        <v>5</v>
      </c>
      <c r="X227" s="46">
        <v>5</v>
      </c>
      <c r="Y227" s="46">
        <v>5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87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>
        <v>227142.33928571429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>
        <v>0</v>
      </c>
      <c r="DF227" s="46">
        <f t="shared" si="51"/>
        <v>0</v>
      </c>
      <c r="DG227" s="46">
        <f t="shared" si="52"/>
        <v>0</v>
      </c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>
        <v>0</v>
      </c>
      <c r="FA227" s="59" t="s">
        <v>1704</v>
      </c>
      <c r="FB227" s="59">
        <v>2015</v>
      </c>
      <c r="FC227" s="59"/>
    </row>
    <row r="228" spans="1:159" s="49" customFormat="1" ht="25.5" customHeight="1" x14ac:dyDescent="0.25">
      <c r="A228" s="59" t="s">
        <v>241</v>
      </c>
      <c r="B228" s="59" t="s">
        <v>55</v>
      </c>
      <c r="C228" s="59" t="s">
        <v>177</v>
      </c>
      <c r="D228" s="59" t="s">
        <v>178</v>
      </c>
      <c r="E228" s="59" t="s">
        <v>179</v>
      </c>
      <c r="F228" s="59"/>
      <c r="G228" s="59" t="s">
        <v>1407</v>
      </c>
      <c r="H228" s="59" t="s">
        <v>1339</v>
      </c>
      <c r="I228" s="59">
        <v>100</v>
      </c>
      <c r="J228" s="59" t="s">
        <v>1410</v>
      </c>
      <c r="K228" s="59" t="s">
        <v>1448</v>
      </c>
      <c r="L228" s="59" t="s">
        <v>1346</v>
      </c>
      <c r="M228" s="59">
        <v>30</v>
      </c>
      <c r="N228" s="59" t="s">
        <v>1409</v>
      </c>
      <c r="O228" s="46">
        <f t="shared" si="50"/>
        <v>120</v>
      </c>
      <c r="P228" s="46"/>
      <c r="Q228" s="46"/>
      <c r="R228" s="46"/>
      <c r="S228" s="46"/>
      <c r="T228" s="46"/>
      <c r="U228" s="46"/>
      <c r="V228" s="46">
        <v>30</v>
      </c>
      <c r="W228" s="46">
        <v>30</v>
      </c>
      <c r="X228" s="46">
        <v>30</v>
      </c>
      <c r="Y228" s="46">
        <v>30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87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>
        <v>227142.33928571429</v>
      </c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>
        <v>0</v>
      </c>
      <c r="DF228" s="46">
        <f t="shared" si="51"/>
        <v>0</v>
      </c>
      <c r="DG228" s="46">
        <f t="shared" si="52"/>
        <v>0</v>
      </c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>
        <v>0</v>
      </c>
      <c r="FA228" s="59" t="s">
        <v>1704</v>
      </c>
      <c r="FB228" s="59">
        <v>2015</v>
      </c>
      <c r="FC228" s="59"/>
    </row>
    <row r="229" spans="1:159" s="49" customFormat="1" ht="25.5" customHeight="1" x14ac:dyDescent="0.25">
      <c r="A229" s="59" t="s">
        <v>242</v>
      </c>
      <c r="B229" s="59" t="s">
        <v>55</v>
      </c>
      <c r="C229" s="59" t="s">
        <v>177</v>
      </c>
      <c r="D229" s="59" t="s">
        <v>178</v>
      </c>
      <c r="E229" s="59" t="s">
        <v>179</v>
      </c>
      <c r="F229" s="59"/>
      <c r="G229" s="59" t="s">
        <v>1407</v>
      </c>
      <c r="H229" s="59" t="s">
        <v>1339</v>
      </c>
      <c r="I229" s="59">
        <v>100</v>
      </c>
      <c r="J229" s="59" t="s">
        <v>1410</v>
      </c>
      <c r="K229" s="59" t="s">
        <v>1449</v>
      </c>
      <c r="L229" s="59" t="s">
        <v>1346</v>
      </c>
      <c r="M229" s="59">
        <v>30</v>
      </c>
      <c r="N229" s="59" t="s">
        <v>1409</v>
      </c>
      <c r="O229" s="46">
        <f t="shared" si="50"/>
        <v>160</v>
      </c>
      <c r="P229" s="46"/>
      <c r="Q229" s="46"/>
      <c r="R229" s="46"/>
      <c r="S229" s="46"/>
      <c r="T229" s="46"/>
      <c r="U229" s="46"/>
      <c r="V229" s="46">
        <v>40</v>
      </c>
      <c r="W229" s="46">
        <v>40</v>
      </c>
      <c r="X229" s="46">
        <v>40</v>
      </c>
      <c r="Y229" s="46">
        <v>40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87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>
        <v>227142.33928571429</v>
      </c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>
        <v>0</v>
      </c>
      <c r="DF229" s="46">
        <f t="shared" si="51"/>
        <v>0</v>
      </c>
      <c r="DG229" s="46">
        <f t="shared" si="52"/>
        <v>0</v>
      </c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>
        <v>0</v>
      </c>
      <c r="FA229" s="59" t="s">
        <v>1704</v>
      </c>
      <c r="FB229" s="59">
        <v>2015</v>
      </c>
      <c r="FC229" s="59"/>
    </row>
    <row r="230" spans="1:159" s="49" customFormat="1" ht="25.5" customHeight="1" x14ac:dyDescent="0.25">
      <c r="A230" s="59" t="s">
        <v>243</v>
      </c>
      <c r="B230" s="59" t="s">
        <v>55</v>
      </c>
      <c r="C230" s="59" t="s">
        <v>177</v>
      </c>
      <c r="D230" s="59" t="s">
        <v>178</v>
      </c>
      <c r="E230" s="59" t="s">
        <v>179</v>
      </c>
      <c r="F230" s="59"/>
      <c r="G230" s="59" t="s">
        <v>1407</v>
      </c>
      <c r="H230" s="59" t="s">
        <v>1339</v>
      </c>
      <c r="I230" s="59">
        <v>100</v>
      </c>
      <c r="J230" s="59" t="s">
        <v>1410</v>
      </c>
      <c r="K230" s="59" t="s">
        <v>1450</v>
      </c>
      <c r="L230" s="59" t="s">
        <v>1346</v>
      </c>
      <c r="M230" s="59">
        <v>30</v>
      </c>
      <c r="N230" s="59" t="s">
        <v>1409</v>
      </c>
      <c r="O230" s="46">
        <f t="shared" si="50"/>
        <v>120</v>
      </c>
      <c r="P230" s="46"/>
      <c r="Q230" s="46"/>
      <c r="R230" s="46"/>
      <c r="S230" s="46"/>
      <c r="T230" s="46"/>
      <c r="U230" s="46"/>
      <c r="V230" s="46">
        <v>30</v>
      </c>
      <c r="W230" s="46">
        <v>30</v>
      </c>
      <c r="X230" s="46">
        <v>30</v>
      </c>
      <c r="Y230" s="46">
        <v>30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87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>
        <v>227142.33928571429</v>
      </c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>
        <v>0</v>
      </c>
      <c r="DF230" s="46">
        <f t="shared" si="51"/>
        <v>0</v>
      </c>
      <c r="DG230" s="46">
        <f t="shared" si="52"/>
        <v>0</v>
      </c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>
        <v>0</v>
      </c>
      <c r="FA230" s="59" t="s">
        <v>1704</v>
      </c>
      <c r="FB230" s="59">
        <v>2015</v>
      </c>
      <c r="FC230" s="59"/>
    </row>
    <row r="231" spans="1:159" s="49" customFormat="1" ht="25.5" customHeight="1" x14ac:dyDescent="0.25">
      <c r="A231" s="59" t="s">
        <v>244</v>
      </c>
      <c r="B231" s="59" t="s">
        <v>55</v>
      </c>
      <c r="C231" s="59" t="s">
        <v>177</v>
      </c>
      <c r="D231" s="59" t="s">
        <v>178</v>
      </c>
      <c r="E231" s="59" t="s">
        <v>179</v>
      </c>
      <c r="F231" s="59"/>
      <c r="G231" s="59" t="s">
        <v>1407</v>
      </c>
      <c r="H231" s="59" t="s">
        <v>1339</v>
      </c>
      <c r="I231" s="59">
        <v>100</v>
      </c>
      <c r="J231" s="59" t="s">
        <v>1410</v>
      </c>
      <c r="K231" s="59" t="s">
        <v>1451</v>
      </c>
      <c r="L231" s="59" t="s">
        <v>1346</v>
      </c>
      <c r="M231" s="59">
        <v>30</v>
      </c>
      <c r="N231" s="59" t="s">
        <v>1409</v>
      </c>
      <c r="O231" s="46">
        <f t="shared" si="50"/>
        <v>100</v>
      </c>
      <c r="P231" s="46"/>
      <c r="Q231" s="46"/>
      <c r="R231" s="46"/>
      <c r="S231" s="46"/>
      <c r="T231" s="46"/>
      <c r="U231" s="46"/>
      <c r="V231" s="46">
        <v>25</v>
      </c>
      <c r="W231" s="46">
        <v>25</v>
      </c>
      <c r="X231" s="46">
        <v>25</v>
      </c>
      <c r="Y231" s="46">
        <v>25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8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>
        <v>227142.33928571429</v>
      </c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>
        <v>0</v>
      </c>
      <c r="DF231" s="46">
        <f t="shared" si="51"/>
        <v>0</v>
      </c>
      <c r="DG231" s="46">
        <f t="shared" si="52"/>
        <v>0</v>
      </c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>
        <v>0</v>
      </c>
      <c r="FA231" s="59" t="s">
        <v>1704</v>
      </c>
      <c r="FB231" s="59">
        <v>2015</v>
      </c>
      <c r="FC231" s="59"/>
    </row>
    <row r="232" spans="1:159" s="49" customFormat="1" ht="25.5" customHeight="1" x14ac:dyDescent="0.25">
      <c r="A232" s="59" t="s">
        <v>245</v>
      </c>
      <c r="B232" s="59" t="s">
        <v>55</v>
      </c>
      <c r="C232" s="59" t="s">
        <v>177</v>
      </c>
      <c r="D232" s="59" t="s">
        <v>178</v>
      </c>
      <c r="E232" s="59" t="s">
        <v>179</v>
      </c>
      <c r="F232" s="59"/>
      <c r="G232" s="59" t="s">
        <v>1407</v>
      </c>
      <c r="H232" s="59" t="s">
        <v>1339</v>
      </c>
      <c r="I232" s="59">
        <v>100</v>
      </c>
      <c r="J232" s="59" t="s">
        <v>1410</v>
      </c>
      <c r="K232" s="59" t="s">
        <v>1452</v>
      </c>
      <c r="L232" s="59" t="s">
        <v>1346</v>
      </c>
      <c r="M232" s="59">
        <v>30</v>
      </c>
      <c r="N232" s="59" t="s">
        <v>1409</v>
      </c>
      <c r="O232" s="46">
        <f t="shared" si="50"/>
        <v>20</v>
      </c>
      <c r="P232" s="46"/>
      <c r="Q232" s="46"/>
      <c r="R232" s="46"/>
      <c r="S232" s="46"/>
      <c r="T232" s="46"/>
      <c r="U232" s="46"/>
      <c r="V232" s="46">
        <v>5</v>
      </c>
      <c r="W232" s="46">
        <v>5</v>
      </c>
      <c r="X232" s="46">
        <v>5</v>
      </c>
      <c r="Y232" s="46">
        <v>5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8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>
        <v>227142.33928571429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>
        <v>0</v>
      </c>
      <c r="DF232" s="46">
        <f t="shared" si="51"/>
        <v>0</v>
      </c>
      <c r="DG232" s="46">
        <f t="shared" si="52"/>
        <v>0</v>
      </c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>
        <v>0</v>
      </c>
      <c r="FA232" s="59" t="s">
        <v>1704</v>
      </c>
      <c r="FB232" s="59">
        <v>2015</v>
      </c>
      <c r="FC232" s="59"/>
    </row>
    <row r="233" spans="1:159" s="49" customFormat="1" ht="25.5" customHeight="1" x14ac:dyDescent="0.25">
      <c r="A233" s="59" t="s">
        <v>246</v>
      </c>
      <c r="B233" s="59" t="s">
        <v>55</v>
      </c>
      <c r="C233" s="59" t="s">
        <v>177</v>
      </c>
      <c r="D233" s="59" t="s">
        <v>178</v>
      </c>
      <c r="E233" s="59" t="s">
        <v>179</v>
      </c>
      <c r="F233" s="59"/>
      <c r="G233" s="59" t="s">
        <v>1407</v>
      </c>
      <c r="H233" s="59" t="s">
        <v>1339</v>
      </c>
      <c r="I233" s="59">
        <v>100</v>
      </c>
      <c r="J233" s="59" t="s">
        <v>1410</v>
      </c>
      <c r="K233" s="59" t="s">
        <v>1453</v>
      </c>
      <c r="L233" s="59" t="s">
        <v>1346</v>
      </c>
      <c r="M233" s="59">
        <v>30</v>
      </c>
      <c r="N233" s="59" t="s">
        <v>1409</v>
      </c>
      <c r="O233" s="46">
        <f t="shared" si="50"/>
        <v>20</v>
      </c>
      <c r="P233" s="46"/>
      <c r="Q233" s="46"/>
      <c r="R233" s="46"/>
      <c r="S233" s="46"/>
      <c r="T233" s="46"/>
      <c r="U233" s="46"/>
      <c r="V233" s="46">
        <v>5</v>
      </c>
      <c r="W233" s="46">
        <v>5</v>
      </c>
      <c r="X233" s="46">
        <v>5</v>
      </c>
      <c r="Y233" s="46">
        <v>5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8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>
        <v>227142.33928571429</v>
      </c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>
        <v>0</v>
      </c>
      <c r="DF233" s="46">
        <f t="shared" si="51"/>
        <v>0</v>
      </c>
      <c r="DG233" s="46">
        <f t="shared" si="52"/>
        <v>0</v>
      </c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>
        <v>0</v>
      </c>
      <c r="FA233" s="59" t="s">
        <v>1704</v>
      </c>
      <c r="FB233" s="59">
        <v>2015</v>
      </c>
      <c r="FC233" s="59"/>
    </row>
    <row r="234" spans="1:159" s="49" customFormat="1" ht="25.5" customHeight="1" x14ac:dyDescent="0.25">
      <c r="A234" s="59" t="s">
        <v>247</v>
      </c>
      <c r="B234" s="59" t="s">
        <v>55</v>
      </c>
      <c r="C234" s="59" t="s">
        <v>177</v>
      </c>
      <c r="D234" s="59" t="s">
        <v>178</v>
      </c>
      <c r="E234" s="59" t="s">
        <v>179</v>
      </c>
      <c r="F234" s="59"/>
      <c r="G234" s="59" t="s">
        <v>1407</v>
      </c>
      <c r="H234" s="59" t="s">
        <v>1339</v>
      </c>
      <c r="I234" s="59">
        <v>100</v>
      </c>
      <c r="J234" s="59" t="s">
        <v>1410</v>
      </c>
      <c r="K234" s="59" t="s">
        <v>1454</v>
      </c>
      <c r="L234" s="59" t="s">
        <v>1346</v>
      </c>
      <c r="M234" s="59">
        <v>30</v>
      </c>
      <c r="N234" s="59" t="s">
        <v>1409</v>
      </c>
      <c r="O234" s="46">
        <f t="shared" si="50"/>
        <v>8</v>
      </c>
      <c r="P234" s="46"/>
      <c r="Q234" s="46"/>
      <c r="R234" s="46"/>
      <c r="S234" s="46"/>
      <c r="T234" s="46"/>
      <c r="U234" s="46"/>
      <c r="V234" s="46">
        <v>2</v>
      </c>
      <c r="W234" s="46">
        <v>2</v>
      </c>
      <c r="X234" s="46">
        <v>2</v>
      </c>
      <c r="Y234" s="46">
        <v>2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87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>
        <v>227142.33928571429</v>
      </c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>
        <v>0</v>
      </c>
      <c r="DF234" s="46">
        <f t="shared" si="51"/>
        <v>0</v>
      </c>
      <c r="DG234" s="46">
        <f t="shared" si="52"/>
        <v>0</v>
      </c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>
        <v>0</v>
      </c>
      <c r="FA234" s="59" t="s">
        <v>1704</v>
      </c>
      <c r="FB234" s="59">
        <v>2015</v>
      </c>
      <c r="FC234" s="59"/>
    </row>
    <row r="235" spans="1:159" s="49" customFormat="1" ht="25.5" customHeight="1" x14ac:dyDescent="0.25">
      <c r="A235" s="59" t="s">
        <v>248</v>
      </c>
      <c r="B235" s="59" t="s">
        <v>55</v>
      </c>
      <c r="C235" s="59" t="s">
        <v>183</v>
      </c>
      <c r="D235" s="59" t="s">
        <v>178</v>
      </c>
      <c r="E235" s="59" t="s">
        <v>184</v>
      </c>
      <c r="F235" s="59"/>
      <c r="G235" s="59" t="s">
        <v>1412</v>
      </c>
      <c r="H235" s="59" t="s">
        <v>1339</v>
      </c>
      <c r="I235" s="59">
        <v>100</v>
      </c>
      <c r="J235" s="59" t="s">
        <v>1410</v>
      </c>
      <c r="K235" s="59" t="s">
        <v>1455</v>
      </c>
      <c r="L235" s="59" t="s">
        <v>1346</v>
      </c>
      <c r="M235" s="59">
        <v>30</v>
      </c>
      <c r="N235" s="59" t="s">
        <v>1409</v>
      </c>
      <c r="O235" s="46">
        <f t="shared" si="50"/>
        <v>694.23599999999999</v>
      </c>
      <c r="P235" s="46"/>
      <c r="Q235" s="46"/>
      <c r="R235" s="46"/>
      <c r="S235" s="46"/>
      <c r="T235" s="46"/>
      <c r="U235" s="46"/>
      <c r="V235" s="46">
        <v>142.059</v>
      </c>
      <c r="W235" s="46">
        <v>184.059</v>
      </c>
      <c r="X235" s="46">
        <v>184.059</v>
      </c>
      <c r="Y235" s="46">
        <v>184.059</v>
      </c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8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>
        <v>205357.14285714284</v>
      </c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>
        <v>0</v>
      </c>
      <c r="DF235" s="46">
        <f t="shared" si="51"/>
        <v>0</v>
      </c>
      <c r="DG235" s="46">
        <f t="shared" si="52"/>
        <v>0</v>
      </c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>
        <v>0</v>
      </c>
      <c r="FA235" s="59" t="s">
        <v>1704</v>
      </c>
      <c r="FB235" s="59">
        <v>2015</v>
      </c>
      <c r="FC235" s="59"/>
    </row>
    <row r="236" spans="1:159" s="49" customFormat="1" ht="25.5" customHeight="1" x14ac:dyDescent="0.25">
      <c r="A236" s="59" t="s">
        <v>249</v>
      </c>
      <c r="B236" s="59" t="s">
        <v>55</v>
      </c>
      <c r="C236" s="59" t="s">
        <v>183</v>
      </c>
      <c r="D236" s="59" t="s">
        <v>178</v>
      </c>
      <c r="E236" s="59" t="s">
        <v>184</v>
      </c>
      <c r="F236" s="59"/>
      <c r="G236" s="59" t="s">
        <v>1412</v>
      </c>
      <c r="H236" s="59" t="s">
        <v>1339</v>
      </c>
      <c r="I236" s="59">
        <v>100</v>
      </c>
      <c r="J236" s="59" t="s">
        <v>1410</v>
      </c>
      <c r="K236" s="59" t="s">
        <v>1456</v>
      </c>
      <c r="L236" s="59" t="s">
        <v>1346</v>
      </c>
      <c r="M236" s="59">
        <v>30</v>
      </c>
      <c r="N236" s="59" t="s">
        <v>1409</v>
      </c>
      <c r="O236" s="46">
        <f t="shared" si="50"/>
        <v>643.58000000000004</v>
      </c>
      <c r="P236" s="46"/>
      <c r="Q236" s="46"/>
      <c r="R236" s="46"/>
      <c r="S236" s="46"/>
      <c r="T236" s="46"/>
      <c r="U236" s="46"/>
      <c r="V236" s="46">
        <v>141.39500000000001</v>
      </c>
      <c r="W236" s="46">
        <v>167.39500000000001</v>
      </c>
      <c r="X236" s="46">
        <v>167.39500000000001</v>
      </c>
      <c r="Y236" s="46">
        <v>167.39500000000001</v>
      </c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8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>
        <v>205357.14285714284</v>
      </c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>
        <v>0</v>
      </c>
      <c r="DF236" s="46">
        <f t="shared" si="51"/>
        <v>0</v>
      </c>
      <c r="DG236" s="46">
        <f t="shared" si="52"/>
        <v>0</v>
      </c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>
        <v>0</v>
      </c>
      <c r="FA236" s="59" t="s">
        <v>1704</v>
      </c>
      <c r="FB236" s="59">
        <v>2015</v>
      </c>
      <c r="FC236" s="59"/>
    </row>
    <row r="237" spans="1:159" s="49" customFormat="1" ht="25.5" customHeight="1" x14ac:dyDescent="0.25">
      <c r="A237" s="59" t="s">
        <v>250</v>
      </c>
      <c r="B237" s="59" t="s">
        <v>55</v>
      </c>
      <c r="C237" s="59" t="s">
        <v>183</v>
      </c>
      <c r="D237" s="59" t="s">
        <v>178</v>
      </c>
      <c r="E237" s="59" t="s">
        <v>184</v>
      </c>
      <c r="F237" s="59"/>
      <c r="G237" s="59" t="s">
        <v>1412</v>
      </c>
      <c r="H237" s="59" t="s">
        <v>1339</v>
      </c>
      <c r="I237" s="59">
        <v>100</v>
      </c>
      <c r="J237" s="59" t="s">
        <v>1410</v>
      </c>
      <c r="K237" s="59" t="s">
        <v>1457</v>
      </c>
      <c r="L237" s="59" t="s">
        <v>1346</v>
      </c>
      <c r="M237" s="59">
        <v>30</v>
      </c>
      <c r="N237" s="59" t="s">
        <v>1409</v>
      </c>
      <c r="O237" s="46">
        <f t="shared" si="50"/>
        <v>14</v>
      </c>
      <c r="P237" s="46"/>
      <c r="Q237" s="46"/>
      <c r="R237" s="46"/>
      <c r="S237" s="46"/>
      <c r="T237" s="46"/>
      <c r="U237" s="46"/>
      <c r="V237" s="46">
        <v>5</v>
      </c>
      <c r="W237" s="46">
        <v>3</v>
      </c>
      <c r="X237" s="46">
        <v>3</v>
      </c>
      <c r="Y237" s="46">
        <v>3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87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>
        <v>205357.14285714284</v>
      </c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>
        <v>0</v>
      </c>
      <c r="DF237" s="46">
        <f t="shared" si="51"/>
        <v>0</v>
      </c>
      <c r="DG237" s="46">
        <f t="shared" si="52"/>
        <v>0</v>
      </c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>
        <v>0</v>
      </c>
      <c r="FA237" s="59" t="s">
        <v>1704</v>
      </c>
      <c r="FB237" s="59">
        <v>2015</v>
      </c>
      <c r="FC237" s="59"/>
    </row>
    <row r="238" spans="1:159" s="49" customFormat="1" ht="25.5" customHeight="1" x14ac:dyDescent="0.25">
      <c r="A238" s="59" t="s">
        <v>251</v>
      </c>
      <c r="B238" s="59" t="s">
        <v>55</v>
      </c>
      <c r="C238" s="59" t="s">
        <v>183</v>
      </c>
      <c r="D238" s="59" t="s">
        <v>178</v>
      </c>
      <c r="E238" s="59" t="s">
        <v>184</v>
      </c>
      <c r="F238" s="59"/>
      <c r="G238" s="59" t="s">
        <v>1412</v>
      </c>
      <c r="H238" s="59" t="s">
        <v>1339</v>
      </c>
      <c r="I238" s="59">
        <v>100</v>
      </c>
      <c r="J238" s="59" t="s">
        <v>1410</v>
      </c>
      <c r="K238" s="59" t="s">
        <v>1458</v>
      </c>
      <c r="L238" s="59" t="s">
        <v>1346</v>
      </c>
      <c r="M238" s="59">
        <v>30</v>
      </c>
      <c r="N238" s="59" t="s">
        <v>1409</v>
      </c>
      <c r="O238" s="46">
        <f t="shared" si="50"/>
        <v>12</v>
      </c>
      <c r="P238" s="46"/>
      <c r="Q238" s="46"/>
      <c r="R238" s="46"/>
      <c r="S238" s="46"/>
      <c r="T238" s="46"/>
      <c r="U238" s="46"/>
      <c r="V238" s="46">
        <v>3</v>
      </c>
      <c r="W238" s="46">
        <v>3</v>
      </c>
      <c r="X238" s="46">
        <v>3</v>
      </c>
      <c r="Y238" s="46">
        <v>3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87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>
        <v>205357.14285714284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>
        <v>0</v>
      </c>
      <c r="DF238" s="46">
        <f t="shared" si="51"/>
        <v>0</v>
      </c>
      <c r="DG238" s="46">
        <f t="shared" si="52"/>
        <v>0</v>
      </c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>
        <v>0</v>
      </c>
      <c r="FA238" s="59" t="s">
        <v>1704</v>
      </c>
      <c r="FB238" s="59">
        <v>2015</v>
      </c>
      <c r="FC238" s="59"/>
    </row>
    <row r="239" spans="1:159" s="49" customFormat="1" ht="25.5" customHeight="1" x14ac:dyDescent="0.25">
      <c r="A239" s="59" t="s">
        <v>252</v>
      </c>
      <c r="B239" s="59" t="s">
        <v>55</v>
      </c>
      <c r="C239" s="59" t="s">
        <v>183</v>
      </c>
      <c r="D239" s="59" t="s">
        <v>178</v>
      </c>
      <c r="E239" s="59" t="s">
        <v>184</v>
      </c>
      <c r="F239" s="59"/>
      <c r="G239" s="59" t="s">
        <v>1412</v>
      </c>
      <c r="H239" s="59" t="s">
        <v>1339</v>
      </c>
      <c r="I239" s="59">
        <v>100</v>
      </c>
      <c r="J239" s="59" t="s">
        <v>1410</v>
      </c>
      <c r="K239" s="59" t="s">
        <v>1459</v>
      </c>
      <c r="L239" s="59" t="s">
        <v>1346</v>
      </c>
      <c r="M239" s="59">
        <v>30</v>
      </c>
      <c r="N239" s="59" t="s">
        <v>1409</v>
      </c>
      <c r="O239" s="46">
        <f t="shared" si="50"/>
        <v>369.62400000000002</v>
      </c>
      <c r="P239" s="46"/>
      <c r="Q239" s="46"/>
      <c r="R239" s="46"/>
      <c r="S239" s="46"/>
      <c r="T239" s="46"/>
      <c r="U239" s="46"/>
      <c r="V239" s="46">
        <v>129.90600000000001</v>
      </c>
      <c r="W239" s="46">
        <v>79.906000000000006</v>
      </c>
      <c r="X239" s="46">
        <v>79.906000000000006</v>
      </c>
      <c r="Y239" s="46">
        <v>79.906000000000006</v>
      </c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87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>
        <v>205357.14285714284</v>
      </c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>
        <v>0</v>
      </c>
      <c r="DF239" s="46">
        <f t="shared" si="51"/>
        <v>0</v>
      </c>
      <c r="DG239" s="46">
        <f t="shared" si="52"/>
        <v>0</v>
      </c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>
        <v>0</v>
      </c>
      <c r="FA239" s="59" t="s">
        <v>1704</v>
      </c>
      <c r="FB239" s="59">
        <v>2015</v>
      </c>
      <c r="FC239" s="59"/>
    </row>
    <row r="240" spans="1:159" s="49" customFormat="1" ht="25.5" customHeight="1" x14ac:dyDescent="0.25">
      <c r="A240" s="59" t="s">
        <v>253</v>
      </c>
      <c r="B240" s="59" t="s">
        <v>55</v>
      </c>
      <c r="C240" s="59" t="s">
        <v>183</v>
      </c>
      <c r="D240" s="59" t="s">
        <v>178</v>
      </c>
      <c r="E240" s="59" t="s">
        <v>184</v>
      </c>
      <c r="F240" s="59"/>
      <c r="G240" s="59" t="s">
        <v>1412</v>
      </c>
      <c r="H240" s="59" t="s">
        <v>1339</v>
      </c>
      <c r="I240" s="59">
        <v>100</v>
      </c>
      <c r="J240" s="59" t="s">
        <v>1410</v>
      </c>
      <c r="K240" s="59" t="s">
        <v>1460</v>
      </c>
      <c r="L240" s="59" t="s">
        <v>1346</v>
      </c>
      <c r="M240" s="59">
        <v>30</v>
      </c>
      <c r="N240" s="59" t="s">
        <v>1409</v>
      </c>
      <c r="O240" s="46">
        <f t="shared" si="50"/>
        <v>685.55700000000002</v>
      </c>
      <c r="P240" s="46"/>
      <c r="Q240" s="46"/>
      <c r="R240" s="46"/>
      <c r="S240" s="46"/>
      <c r="T240" s="46"/>
      <c r="U240" s="46"/>
      <c r="V240" s="46">
        <v>127.101</v>
      </c>
      <c r="W240" s="46">
        <v>186.15199999999999</v>
      </c>
      <c r="X240" s="46">
        <v>186.15199999999999</v>
      </c>
      <c r="Y240" s="46">
        <v>186.15199999999999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8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>
        <v>205357.14285714284</v>
      </c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>
        <v>0</v>
      </c>
      <c r="DF240" s="46">
        <f t="shared" si="51"/>
        <v>0</v>
      </c>
      <c r="DG240" s="46">
        <f t="shared" si="52"/>
        <v>0</v>
      </c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>
        <v>0</v>
      </c>
      <c r="FA240" s="59" t="s">
        <v>1704</v>
      </c>
      <c r="FB240" s="59">
        <v>2015</v>
      </c>
      <c r="FC240" s="59"/>
    </row>
    <row r="241" spans="1:159" s="49" customFormat="1" ht="25.5" customHeight="1" x14ac:dyDescent="0.25">
      <c r="A241" s="59" t="s">
        <v>254</v>
      </c>
      <c r="B241" s="59" t="s">
        <v>55</v>
      </c>
      <c r="C241" s="59" t="s">
        <v>183</v>
      </c>
      <c r="D241" s="59" t="s">
        <v>178</v>
      </c>
      <c r="E241" s="59" t="s">
        <v>184</v>
      </c>
      <c r="F241" s="59"/>
      <c r="G241" s="59" t="s">
        <v>1412</v>
      </c>
      <c r="H241" s="59" t="s">
        <v>1339</v>
      </c>
      <c r="I241" s="59">
        <v>100</v>
      </c>
      <c r="J241" s="59" t="s">
        <v>1410</v>
      </c>
      <c r="K241" s="59" t="s">
        <v>1461</v>
      </c>
      <c r="L241" s="59" t="s">
        <v>1346</v>
      </c>
      <c r="M241" s="59">
        <v>30</v>
      </c>
      <c r="N241" s="59" t="s">
        <v>1409</v>
      </c>
      <c r="O241" s="46">
        <f t="shared" si="50"/>
        <v>12</v>
      </c>
      <c r="P241" s="46"/>
      <c r="Q241" s="46"/>
      <c r="R241" s="46"/>
      <c r="S241" s="46"/>
      <c r="T241" s="46"/>
      <c r="U241" s="46"/>
      <c r="V241" s="46">
        <v>3</v>
      </c>
      <c r="W241" s="46">
        <v>3</v>
      </c>
      <c r="X241" s="46">
        <v>3</v>
      </c>
      <c r="Y241" s="46">
        <v>3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8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>
        <v>205357.14285714284</v>
      </c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>
        <v>0</v>
      </c>
      <c r="DF241" s="46">
        <f t="shared" si="51"/>
        <v>0</v>
      </c>
      <c r="DG241" s="46">
        <f t="shared" si="52"/>
        <v>0</v>
      </c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>
        <v>0</v>
      </c>
      <c r="FA241" s="59" t="s">
        <v>1704</v>
      </c>
      <c r="FB241" s="59">
        <v>2015</v>
      </c>
      <c r="FC241" s="59"/>
    </row>
    <row r="242" spans="1:159" s="49" customFormat="1" ht="25.5" customHeight="1" x14ac:dyDescent="0.25">
      <c r="A242" s="59" t="s">
        <v>255</v>
      </c>
      <c r="B242" s="59" t="s">
        <v>55</v>
      </c>
      <c r="C242" s="59" t="s">
        <v>183</v>
      </c>
      <c r="D242" s="59" t="s">
        <v>178</v>
      </c>
      <c r="E242" s="59" t="s">
        <v>184</v>
      </c>
      <c r="F242" s="59"/>
      <c r="G242" s="59" t="s">
        <v>1412</v>
      </c>
      <c r="H242" s="59" t="s">
        <v>1339</v>
      </c>
      <c r="I242" s="59">
        <v>100</v>
      </c>
      <c r="J242" s="59" t="s">
        <v>1410</v>
      </c>
      <c r="K242" s="59" t="s">
        <v>1462</v>
      </c>
      <c r="L242" s="59" t="s">
        <v>1346</v>
      </c>
      <c r="M242" s="59">
        <v>30</v>
      </c>
      <c r="N242" s="59" t="s">
        <v>1409</v>
      </c>
      <c r="O242" s="46">
        <f t="shared" si="50"/>
        <v>364.05599999999998</v>
      </c>
      <c r="P242" s="46"/>
      <c r="Q242" s="46"/>
      <c r="R242" s="46"/>
      <c r="S242" s="46"/>
      <c r="T242" s="46"/>
      <c r="U242" s="46"/>
      <c r="V242" s="46">
        <v>100.014</v>
      </c>
      <c r="W242" s="46">
        <v>88.013999999999996</v>
      </c>
      <c r="X242" s="46">
        <v>88.013999999999996</v>
      </c>
      <c r="Y242" s="46">
        <v>88.013999999999996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87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>
        <v>205357.14285714284</v>
      </c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>
        <v>0</v>
      </c>
      <c r="DF242" s="46">
        <f t="shared" si="51"/>
        <v>0</v>
      </c>
      <c r="DG242" s="46">
        <f t="shared" si="52"/>
        <v>0</v>
      </c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>
        <v>0</v>
      </c>
      <c r="FA242" s="59" t="s">
        <v>1704</v>
      </c>
      <c r="FB242" s="59">
        <v>2015</v>
      </c>
      <c r="FC242" s="59"/>
    </row>
    <row r="243" spans="1:159" s="49" customFormat="1" ht="25.5" customHeight="1" x14ac:dyDescent="0.25">
      <c r="A243" s="59" t="s">
        <v>256</v>
      </c>
      <c r="B243" s="59" t="s">
        <v>55</v>
      </c>
      <c r="C243" s="59" t="s">
        <v>183</v>
      </c>
      <c r="D243" s="59" t="s">
        <v>178</v>
      </c>
      <c r="E243" s="59" t="s">
        <v>184</v>
      </c>
      <c r="F243" s="59"/>
      <c r="G243" s="59" t="s">
        <v>1412</v>
      </c>
      <c r="H243" s="59" t="s">
        <v>1339</v>
      </c>
      <c r="I243" s="59">
        <v>100</v>
      </c>
      <c r="J243" s="59" t="s">
        <v>1410</v>
      </c>
      <c r="K243" s="59" t="s">
        <v>1463</v>
      </c>
      <c r="L243" s="59" t="s">
        <v>1346</v>
      </c>
      <c r="M243" s="59">
        <v>30</v>
      </c>
      <c r="N243" s="59" t="s">
        <v>1409</v>
      </c>
      <c r="O243" s="46">
        <f t="shared" si="50"/>
        <v>1061.1410000000001</v>
      </c>
      <c r="P243" s="46"/>
      <c r="Q243" s="46"/>
      <c r="R243" s="46"/>
      <c r="S243" s="46"/>
      <c r="T243" s="46"/>
      <c r="U243" s="46"/>
      <c r="V243" s="46">
        <v>180.02</v>
      </c>
      <c r="W243" s="46">
        <v>293.70699999999999</v>
      </c>
      <c r="X243" s="46">
        <v>293.70699999999999</v>
      </c>
      <c r="Y243" s="46">
        <v>293.70699999999999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8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>
        <v>205357.14285714284</v>
      </c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>
        <v>0</v>
      </c>
      <c r="DF243" s="46">
        <f t="shared" si="51"/>
        <v>0</v>
      </c>
      <c r="DG243" s="46">
        <f t="shared" si="52"/>
        <v>0</v>
      </c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>
        <v>0</v>
      </c>
      <c r="FA243" s="59" t="s">
        <v>1704</v>
      </c>
      <c r="FB243" s="59">
        <v>2015</v>
      </c>
      <c r="FC243" s="59"/>
    </row>
    <row r="244" spans="1:159" s="49" customFormat="1" ht="25.5" customHeight="1" x14ac:dyDescent="0.25">
      <c r="A244" s="59" t="s">
        <v>257</v>
      </c>
      <c r="B244" s="59" t="s">
        <v>55</v>
      </c>
      <c r="C244" s="59" t="s">
        <v>183</v>
      </c>
      <c r="D244" s="59" t="s">
        <v>178</v>
      </c>
      <c r="E244" s="59" t="s">
        <v>184</v>
      </c>
      <c r="F244" s="59"/>
      <c r="G244" s="59" t="s">
        <v>1412</v>
      </c>
      <c r="H244" s="59" t="s">
        <v>1339</v>
      </c>
      <c r="I244" s="59">
        <v>100</v>
      </c>
      <c r="J244" s="59" t="s">
        <v>1410</v>
      </c>
      <c r="K244" s="59" t="s">
        <v>1464</v>
      </c>
      <c r="L244" s="59" t="s">
        <v>1346</v>
      </c>
      <c r="M244" s="59">
        <v>30</v>
      </c>
      <c r="N244" s="59" t="s">
        <v>1409</v>
      </c>
      <c r="O244" s="46">
        <f t="shared" si="50"/>
        <v>721.404</v>
      </c>
      <c r="P244" s="46"/>
      <c r="Q244" s="46"/>
      <c r="R244" s="46"/>
      <c r="S244" s="46"/>
      <c r="T244" s="46"/>
      <c r="U244" s="46"/>
      <c r="V244" s="46">
        <v>105.345</v>
      </c>
      <c r="W244" s="46">
        <v>205.35300000000001</v>
      </c>
      <c r="X244" s="46">
        <v>205.35300000000001</v>
      </c>
      <c r="Y244" s="46">
        <v>205.35300000000001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87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>
        <v>205357.14285714284</v>
      </c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>
        <v>0</v>
      </c>
      <c r="DF244" s="46">
        <f t="shared" si="51"/>
        <v>0</v>
      </c>
      <c r="DG244" s="46">
        <f t="shared" si="52"/>
        <v>0</v>
      </c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>
        <v>0</v>
      </c>
      <c r="FA244" s="59" t="s">
        <v>1704</v>
      </c>
      <c r="FB244" s="59">
        <v>2015</v>
      </c>
      <c r="FC244" s="59"/>
    </row>
    <row r="245" spans="1:159" s="49" customFormat="1" ht="25.5" customHeight="1" x14ac:dyDescent="0.25">
      <c r="A245" s="59" t="s">
        <v>258</v>
      </c>
      <c r="B245" s="59" t="s">
        <v>55</v>
      </c>
      <c r="C245" s="59" t="s">
        <v>183</v>
      </c>
      <c r="D245" s="59" t="s">
        <v>178</v>
      </c>
      <c r="E245" s="59" t="s">
        <v>184</v>
      </c>
      <c r="F245" s="59"/>
      <c r="G245" s="59" t="s">
        <v>1412</v>
      </c>
      <c r="H245" s="59" t="s">
        <v>1339</v>
      </c>
      <c r="I245" s="59">
        <v>100</v>
      </c>
      <c r="J245" s="59" t="s">
        <v>1410</v>
      </c>
      <c r="K245" s="59" t="s">
        <v>1465</v>
      </c>
      <c r="L245" s="59" t="s">
        <v>1346</v>
      </c>
      <c r="M245" s="59">
        <v>30</v>
      </c>
      <c r="N245" s="59" t="s">
        <v>1409</v>
      </c>
      <c r="O245" s="46">
        <f t="shared" si="50"/>
        <v>832.79</v>
      </c>
      <c r="P245" s="46"/>
      <c r="Q245" s="46"/>
      <c r="R245" s="46"/>
      <c r="S245" s="46"/>
      <c r="T245" s="46"/>
      <c r="U245" s="46"/>
      <c r="V245" s="46">
        <v>133.00700000000001</v>
      </c>
      <c r="W245" s="46">
        <v>233.261</v>
      </c>
      <c r="X245" s="46">
        <v>233.261</v>
      </c>
      <c r="Y245" s="46">
        <v>233.261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87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>
        <v>205357.14285714284</v>
      </c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0</v>
      </c>
      <c r="DF245" s="46">
        <f t="shared" si="51"/>
        <v>0</v>
      </c>
      <c r="DG245" s="46">
        <f t="shared" si="52"/>
        <v>0</v>
      </c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>
        <v>0</v>
      </c>
      <c r="FA245" s="59" t="s">
        <v>1704</v>
      </c>
      <c r="FB245" s="59">
        <v>2015</v>
      </c>
      <c r="FC245" s="59"/>
    </row>
    <row r="246" spans="1:159" s="49" customFormat="1" ht="25.5" customHeight="1" x14ac:dyDescent="0.25">
      <c r="A246" s="59" t="s">
        <v>259</v>
      </c>
      <c r="B246" s="59" t="s">
        <v>55</v>
      </c>
      <c r="C246" s="59" t="s">
        <v>183</v>
      </c>
      <c r="D246" s="59" t="s">
        <v>178</v>
      </c>
      <c r="E246" s="59" t="s">
        <v>184</v>
      </c>
      <c r="F246" s="59"/>
      <c r="G246" s="59" t="s">
        <v>1412</v>
      </c>
      <c r="H246" s="59" t="s">
        <v>1339</v>
      </c>
      <c r="I246" s="59">
        <v>100</v>
      </c>
      <c r="J246" s="59" t="s">
        <v>1410</v>
      </c>
      <c r="K246" s="59" t="s">
        <v>1466</v>
      </c>
      <c r="L246" s="59" t="s">
        <v>1346</v>
      </c>
      <c r="M246" s="59">
        <v>30</v>
      </c>
      <c r="N246" s="59" t="s">
        <v>1409</v>
      </c>
      <c r="O246" s="46">
        <f t="shared" si="50"/>
        <v>71.784000000000006</v>
      </c>
      <c r="P246" s="46"/>
      <c r="Q246" s="46"/>
      <c r="R246" s="46"/>
      <c r="S246" s="46"/>
      <c r="T246" s="46"/>
      <c r="U246" s="46"/>
      <c r="V246" s="46">
        <v>10.446</v>
      </c>
      <c r="W246" s="46">
        <v>20.446000000000002</v>
      </c>
      <c r="X246" s="46">
        <v>20.446000000000002</v>
      </c>
      <c r="Y246" s="46">
        <v>20.446000000000002</v>
      </c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87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>
        <v>205357.14285714284</v>
      </c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>
        <v>0</v>
      </c>
      <c r="DF246" s="46">
        <f t="shared" si="51"/>
        <v>0</v>
      </c>
      <c r="DG246" s="46">
        <f t="shared" si="52"/>
        <v>0</v>
      </c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>
        <v>0</v>
      </c>
      <c r="FA246" s="59" t="s">
        <v>1704</v>
      </c>
      <c r="FB246" s="59">
        <v>2015</v>
      </c>
      <c r="FC246" s="59"/>
    </row>
    <row r="247" spans="1:159" s="49" customFormat="1" ht="25.5" customHeight="1" x14ac:dyDescent="0.25">
      <c r="A247" s="59" t="s">
        <v>260</v>
      </c>
      <c r="B247" s="59" t="s">
        <v>55</v>
      </c>
      <c r="C247" s="59" t="s">
        <v>183</v>
      </c>
      <c r="D247" s="59" t="s">
        <v>178</v>
      </c>
      <c r="E247" s="59" t="s">
        <v>184</v>
      </c>
      <c r="F247" s="59"/>
      <c r="G247" s="59" t="s">
        <v>1412</v>
      </c>
      <c r="H247" s="59" t="s">
        <v>1339</v>
      </c>
      <c r="I247" s="59">
        <v>100</v>
      </c>
      <c r="J247" s="59" t="s">
        <v>1410</v>
      </c>
      <c r="K247" s="59" t="s">
        <v>1467</v>
      </c>
      <c r="L247" s="59" t="s">
        <v>1346</v>
      </c>
      <c r="M247" s="59">
        <v>30</v>
      </c>
      <c r="N247" s="59" t="s">
        <v>1409</v>
      </c>
      <c r="O247" s="46">
        <f t="shared" si="50"/>
        <v>18.103999999999999</v>
      </c>
      <c r="P247" s="46"/>
      <c r="Q247" s="46"/>
      <c r="R247" s="46"/>
      <c r="S247" s="46"/>
      <c r="T247" s="46"/>
      <c r="U247" s="46"/>
      <c r="V247" s="46">
        <v>2.2010000000000001</v>
      </c>
      <c r="W247" s="46">
        <v>5.3010000000000002</v>
      </c>
      <c r="X247" s="46">
        <v>5.3010000000000002</v>
      </c>
      <c r="Y247" s="46">
        <v>5.3010000000000002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87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205357.14285714284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>
        <v>0</v>
      </c>
      <c r="DF247" s="46">
        <f t="shared" si="51"/>
        <v>0</v>
      </c>
      <c r="DG247" s="46">
        <f t="shared" si="52"/>
        <v>0</v>
      </c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>
        <v>0</v>
      </c>
      <c r="FA247" s="59" t="s">
        <v>1704</v>
      </c>
      <c r="FB247" s="59">
        <v>2015</v>
      </c>
      <c r="FC247" s="59"/>
    </row>
    <row r="248" spans="1:159" s="49" customFormat="1" ht="25.5" customHeight="1" x14ac:dyDescent="0.25">
      <c r="A248" s="59" t="s">
        <v>261</v>
      </c>
      <c r="B248" s="59" t="s">
        <v>55</v>
      </c>
      <c r="C248" s="59" t="s">
        <v>183</v>
      </c>
      <c r="D248" s="59" t="s">
        <v>178</v>
      </c>
      <c r="E248" s="59" t="s">
        <v>184</v>
      </c>
      <c r="F248" s="59"/>
      <c r="G248" s="59" t="s">
        <v>1412</v>
      </c>
      <c r="H248" s="59" t="s">
        <v>1339</v>
      </c>
      <c r="I248" s="59">
        <v>100</v>
      </c>
      <c r="J248" s="59" t="s">
        <v>1410</v>
      </c>
      <c r="K248" s="59" t="s">
        <v>1468</v>
      </c>
      <c r="L248" s="59" t="s">
        <v>1346</v>
      </c>
      <c r="M248" s="59">
        <v>30</v>
      </c>
      <c r="N248" s="59" t="s">
        <v>1409</v>
      </c>
      <c r="O248" s="46">
        <f t="shared" si="50"/>
        <v>15.978000000000002</v>
      </c>
      <c r="P248" s="46"/>
      <c r="Q248" s="46"/>
      <c r="R248" s="46"/>
      <c r="S248" s="46"/>
      <c r="T248" s="46"/>
      <c r="U248" s="46"/>
      <c r="V248" s="46">
        <v>4.3650000000000002</v>
      </c>
      <c r="W248" s="46">
        <v>3.871</v>
      </c>
      <c r="X248" s="46">
        <v>3.871</v>
      </c>
      <c r="Y248" s="46">
        <v>3.871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87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>
        <v>205357.14285714284</v>
      </c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>
        <v>0</v>
      </c>
      <c r="DF248" s="46">
        <f t="shared" si="51"/>
        <v>0</v>
      </c>
      <c r="DG248" s="46">
        <f t="shared" si="52"/>
        <v>0</v>
      </c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>
        <v>0</v>
      </c>
      <c r="FA248" s="59" t="s">
        <v>1704</v>
      </c>
      <c r="FB248" s="59">
        <v>2015</v>
      </c>
      <c r="FC248" s="59"/>
    </row>
    <row r="249" spans="1:159" s="49" customFormat="1" ht="25.5" customHeight="1" x14ac:dyDescent="0.25">
      <c r="A249" s="59" t="s">
        <v>262</v>
      </c>
      <c r="B249" s="59" t="s">
        <v>55</v>
      </c>
      <c r="C249" s="59" t="s">
        <v>183</v>
      </c>
      <c r="D249" s="59" t="s">
        <v>178</v>
      </c>
      <c r="E249" s="59" t="s">
        <v>184</v>
      </c>
      <c r="F249" s="59"/>
      <c r="G249" s="59" t="s">
        <v>1412</v>
      </c>
      <c r="H249" s="59" t="s">
        <v>1339</v>
      </c>
      <c r="I249" s="59">
        <v>100</v>
      </c>
      <c r="J249" s="59" t="s">
        <v>1410</v>
      </c>
      <c r="K249" s="59" t="s">
        <v>1469</v>
      </c>
      <c r="L249" s="59" t="s">
        <v>1346</v>
      </c>
      <c r="M249" s="59">
        <v>30</v>
      </c>
      <c r="N249" s="59" t="s">
        <v>1409</v>
      </c>
      <c r="O249" s="46">
        <f t="shared" si="50"/>
        <v>644.36400000000003</v>
      </c>
      <c r="P249" s="46"/>
      <c r="Q249" s="46"/>
      <c r="R249" s="46"/>
      <c r="S249" s="46"/>
      <c r="T249" s="46"/>
      <c r="U249" s="46"/>
      <c r="V249" s="46">
        <v>107.09099999999999</v>
      </c>
      <c r="W249" s="46">
        <v>179.09100000000001</v>
      </c>
      <c r="X249" s="46">
        <v>179.09100000000001</v>
      </c>
      <c r="Y249" s="46">
        <v>179.09100000000001</v>
      </c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8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>
        <v>205357.14285714284</v>
      </c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>
        <v>0</v>
      </c>
      <c r="DF249" s="46">
        <f t="shared" si="51"/>
        <v>0</v>
      </c>
      <c r="DG249" s="46">
        <f t="shared" si="52"/>
        <v>0</v>
      </c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>
        <v>0</v>
      </c>
      <c r="FA249" s="59" t="s">
        <v>1704</v>
      </c>
      <c r="FB249" s="59">
        <v>2015</v>
      </c>
      <c r="FC249" s="59"/>
    </row>
    <row r="250" spans="1:159" s="49" customFormat="1" ht="25.5" customHeight="1" x14ac:dyDescent="0.25">
      <c r="A250" s="59" t="s">
        <v>263</v>
      </c>
      <c r="B250" s="59" t="s">
        <v>55</v>
      </c>
      <c r="C250" s="59" t="s">
        <v>183</v>
      </c>
      <c r="D250" s="59" t="s">
        <v>178</v>
      </c>
      <c r="E250" s="59" t="s">
        <v>184</v>
      </c>
      <c r="F250" s="59"/>
      <c r="G250" s="59" t="s">
        <v>1412</v>
      </c>
      <c r="H250" s="59" t="s">
        <v>1339</v>
      </c>
      <c r="I250" s="59">
        <v>100</v>
      </c>
      <c r="J250" s="59" t="s">
        <v>1410</v>
      </c>
      <c r="K250" s="59" t="s">
        <v>1470</v>
      </c>
      <c r="L250" s="59" t="s">
        <v>1346</v>
      </c>
      <c r="M250" s="59">
        <v>30</v>
      </c>
      <c r="N250" s="59" t="s">
        <v>1409</v>
      </c>
      <c r="O250" s="46">
        <f t="shared" si="50"/>
        <v>1059.48</v>
      </c>
      <c r="P250" s="46"/>
      <c r="Q250" s="46"/>
      <c r="R250" s="46"/>
      <c r="S250" s="46"/>
      <c r="T250" s="46"/>
      <c r="U250" s="46"/>
      <c r="V250" s="46">
        <v>192.87</v>
      </c>
      <c r="W250" s="46">
        <v>288.87</v>
      </c>
      <c r="X250" s="46">
        <v>288.87</v>
      </c>
      <c r="Y250" s="46">
        <v>288.87</v>
      </c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87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>
        <v>205357.14285714284</v>
      </c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>
        <v>0</v>
      </c>
      <c r="DF250" s="46">
        <f t="shared" si="51"/>
        <v>0</v>
      </c>
      <c r="DG250" s="46">
        <f t="shared" si="52"/>
        <v>0</v>
      </c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>
        <v>0</v>
      </c>
      <c r="FA250" s="59" t="s">
        <v>1704</v>
      </c>
      <c r="FB250" s="59">
        <v>2015</v>
      </c>
      <c r="FC250" s="59"/>
    </row>
    <row r="251" spans="1:159" s="49" customFormat="1" ht="25.5" customHeight="1" x14ac:dyDescent="0.25">
      <c r="A251" s="59" t="s">
        <v>264</v>
      </c>
      <c r="B251" s="59" t="s">
        <v>55</v>
      </c>
      <c r="C251" s="59" t="s">
        <v>183</v>
      </c>
      <c r="D251" s="59" t="s">
        <v>178</v>
      </c>
      <c r="E251" s="59" t="s">
        <v>184</v>
      </c>
      <c r="F251" s="59"/>
      <c r="G251" s="59" t="s">
        <v>1412</v>
      </c>
      <c r="H251" s="59" t="s">
        <v>1339</v>
      </c>
      <c r="I251" s="59">
        <v>100</v>
      </c>
      <c r="J251" s="59" t="s">
        <v>1410</v>
      </c>
      <c r="K251" s="59" t="s">
        <v>1471</v>
      </c>
      <c r="L251" s="59" t="s">
        <v>1346</v>
      </c>
      <c r="M251" s="59">
        <v>30</v>
      </c>
      <c r="N251" s="59" t="s">
        <v>1409</v>
      </c>
      <c r="O251" s="46">
        <f t="shared" si="50"/>
        <v>408.23900000000003</v>
      </c>
      <c r="P251" s="46"/>
      <c r="Q251" s="46"/>
      <c r="R251" s="46"/>
      <c r="S251" s="46"/>
      <c r="T251" s="46"/>
      <c r="U251" s="46"/>
      <c r="V251" s="46">
        <v>135.65899999999999</v>
      </c>
      <c r="W251" s="46">
        <v>90.86</v>
      </c>
      <c r="X251" s="46">
        <v>90.86</v>
      </c>
      <c r="Y251" s="46">
        <v>90.86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87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>
        <v>205357.14285714284</v>
      </c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>
        <v>0</v>
      </c>
      <c r="DF251" s="46">
        <f t="shared" si="51"/>
        <v>0</v>
      </c>
      <c r="DG251" s="46">
        <f t="shared" si="52"/>
        <v>0</v>
      </c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>
        <v>0</v>
      </c>
      <c r="FA251" s="59" t="s">
        <v>1704</v>
      </c>
      <c r="FB251" s="59">
        <v>2015</v>
      </c>
      <c r="FC251" s="59"/>
    </row>
    <row r="252" spans="1:159" s="49" customFormat="1" ht="25.5" customHeight="1" x14ac:dyDescent="0.25">
      <c r="A252" s="59" t="s">
        <v>265</v>
      </c>
      <c r="B252" s="59" t="s">
        <v>55</v>
      </c>
      <c r="C252" s="59" t="s">
        <v>183</v>
      </c>
      <c r="D252" s="59" t="s">
        <v>178</v>
      </c>
      <c r="E252" s="59" t="s">
        <v>184</v>
      </c>
      <c r="F252" s="59"/>
      <c r="G252" s="59" t="s">
        <v>1412</v>
      </c>
      <c r="H252" s="59" t="s">
        <v>1339</v>
      </c>
      <c r="I252" s="59">
        <v>100</v>
      </c>
      <c r="J252" s="59" t="s">
        <v>1410</v>
      </c>
      <c r="K252" s="59" t="s">
        <v>1472</v>
      </c>
      <c r="L252" s="59" t="s">
        <v>1346</v>
      </c>
      <c r="M252" s="59">
        <v>30</v>
      </c>
      <c r="N252" s="59" t="s">
        <v>1409</v>
      </c>
      <c r="O252" s="46">
        <f t="shared" si="50"/>
        <v>719.6</v>
      </c>
      <c r="P252" s="46"/>
      <c r="Q252" s="46"/>
      <c r="R252" s="46"/>
      <c r="S252" s="46"/>
      <c r="T252" s="46"/>
      <c r="U252" s="46"/>
      <c r="V252" s="46">
        <v>131.15</v>
      </c>
      <c r="W252" s="46">
        <v>196.15</v>
      </c>
      <c r="X252" s="46">
        <v>196.15</v>
      </c>
      <c r="Y252" s="46">
        <v>196.15</v>
      </c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87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>
        <v>205357.14285714284</v>
      </c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>
        <v>0</v>
      </c>
      <c r="DF252" s="46">
        <f t="shared" si="51"/>
        <v>0</v>
      </c>
      <c r="DG252" s="46">
        <f t="shared" si="52"/>
        <v>0</v>
      </c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>
        <v>0</v>
      </c>
      <c r="FA252" s="59" t="s">
        <v>1704</v>
      </c>
      <c r="FB252" s="59">
        <v>2015</v>
      </c>
      <c r="FC252" s="59"/>
    </row>
    <row r="253" spans="1:159" s="49" customFormat="1" ht="25.5" customHeight="1" x14ac:dyDescent="0.25">
      <c r="A253" s="59" t="s">
        <v>266</v>
      </c>
      <c r="B253" s="59" t="s">
        <v>55</v>
      </c>
      <c r="C253" s="59" t="s">
        <v>183</v>
      </c>
      <c r="D253" s="59" t="s">
        <v>178</v>
      </c>
      <c r="E253" s="59" t="s">
        <v>184</v>
      </c>
      <c r="F253" s="59"/>
      <c r="G253" s="59" t="s">
        <v>1412</v>
      </c>
      <c r="H253" s="59" t="s">
        <v>1339</v>
      </c>
      <c r="I253" s="59">
        <v>100</v>
      </c>
      <c r="J253" s="59" t="s">
        <v>1410</v>
      </c>
      <c r="K253" s="59" t="s">
        <v>1473</v>
      </c>
      <c r="L253" s="59" t="s">
        <v>1346</v>
      </c>
      <c r="M253" s="59">
        <v>30</v>
      </c>
      <c r="N253" s="59" t="s">
        <v>1409</v>
      </c>
      <c r="O253" s="46">
        <f t="shared" si="50"/>
        <v>755.61199999999997</v>
      </c>
      <c r="P253" s="46"/>
      <c r="Q253" s="46"/>
      <c r="R253" s="46"/>
      <c r="S253" s="46"/>
      <c r="T253" s="46"/>
      <c r="U253" s="46"/>
      <c r="V253" s="46">
        <v>141.65299999999999</v>
      </c>
      <c r="W253" s="46">
        <v>204.65299999999999</v>
      </c>
      <c r="X253" s="46">
        <v>204.65299999999999</v>
      </c>
      <c r="Y253" s="46">
        <v>204.65299999999999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87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>
        <v>205357.14285714284</v>
      </c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>
        <v>0</v>
      </c>
      <c r="DF253" s="46">
        <f t="shared" si="51"/>
        <v>0</v>
      </c>
      <c r="DG253" s="46">
        <f t="shared" si="52"/>
        <v>0</v>
      </c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>
        <v>0</v>
      </c>
      <c r="FA253" s="59" t="s">
        <v>1704</v>
      </c>
      <c r="FB253" s="59">
        <v>2015</v>
      </c>
      <c r="FC253" s="59"/>
    </row>
    <row r="254" spans="1:159" s="49" customFormat="1" ht="25.5" customHeight="1" x14ac:dyDescent="0.25">
      <c r="A254" s="59" t="s">
        <v>267</v>
      </c>
      <c r="B254" s="59" t="s">
        <v>55</v>
      </c>
      <c r="C254" s="59" t="s">
        <v>183</v>
      </c>
      <c r="D254" s="59" t="s">
        <v>178</v>
      </c>
      <c r="E254" s="59" t="s">
        <v>184</v>
      </c>
      <c r="F254" s="59"/>
      <c r="G254" s="59" t="s">
        <v>1412</v>
      </c>
      <c r="H254" s="59" t="s">
        <v>1339</v>
      </c>
      <c r="I254" s="59">
        <v>100</v>
      </c>
      <c r="J254" s="59" t="s">
        <v>1410</v>
      </c>
      <c r="K254" s="59" t="s">
        <v>1474</v>
      </c>
      <c r="L254" s="59" t="s">
        <v>1346</v>
      </c>
      <c r="M254" s="59">
        <v>30</v>
      </c>
      <c r="N254" s="59" t="s">
        <v>1409</v>
      </c>
      <c r="O254" s="46">
        <f t="shared" si="50"/>
        <v>38.932000000000002</v>
      </c>
      <c r="P254" s="46"/>
      <c r="Q254" s="46"/>
      <c r="R254" s="46"/>
      <c r="S254" s="46"/>
      <c r="T254" s="46"/>
      <c r="U254" s="46"/>
      <c r="V254" s="46">
        <v>5.9710000000000001</v>
      </c>
      <c r="W254" s="46">
        <v>10.987</v>
      </c>
      <c r="X254" s="46">
        <v>10.987</v>
      </c>
      <c r="Y254" s="46">
        <v>10.987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87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>
        <v>205357.14285714284</v>
      </c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>
        <v>0</v>
      </c>
      <c r="DF254" s="46">
        <f t="shared" si="51"/>
        <v>0</v>
      </c>
      <c r="DG254" s="46">
        <f t="shared" si="52"/>
        <v>0</v>
      </c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>
        <v>0</v>
      </c>
      <c r="FA254" s="59" t="s">
        <v>1704</v>
      </c>
      <c r="FB254" s="59">
        <v>2015</v>
      </c>
      <c r="FC254" s="59"/>
    </row>
    <row r="255" spans="1:159" s="49" customFormat="1" ht="25.5" customHeight="1" x14ac:dyDescent="0.25">
      <c r="A255" s="59" t="s">
        <v>268</v>
      </c>
      <c r="B255" s="59" t="s">
        <v>55</v>
      </c>
      <c r="C255" s="59" t="s">
        <v>183</v>
      </c>
      <c r="D255" s="59" t="s">
        <v>178</v>
      </c>
      <c r="E255" s="59" t="s">
        <v>184</v>
      </c>
      <c r="F255" s="59"/>
      <c r="G255" s="59" t="s">
        <v>1412</v>
      </c>
      <c r="H255" s="59" t="s">
        <v>1339</v>
      </c>
      <c r="I255" s="59">
        <v>100</v>
      </c>
      <c r="J255" s="59" t="s">
        <v>1410</v>
      </c>
      <c r="K255" s="59" t="s">
        <v>1475</v>
      </c>
      <c r="L255" s="59" t="s">
        <v>1346</v>
      </c>
      <c r="M255" s="59">
        <v>30</v>
      </c>
      <c r="N255" s="59" t="s">
        <v>1409</v>
      </c>
      <c r="O255" s="46">
        <f t="shared" si="50"/>
        <v>870.54399999999998</v>
      </c>
      <c r="P255" s="46"/>
      <c r="Q255" s="46"/>
      <c r="R255" s="46"/>
      <c r="S255" s="46"/>
      <c r="T255" s="46"/>
      <c r="U255" s="46"/>
      <c r="V255" s="46">
        <v>133.636</v>
      </c>
      <c r="W255" s="46">
        <v>245.636</v>
      </c>
      <c r="X255" s="46">
        <v>245.636</v>
      </c>
      <c r="Y255" s="46">
        <v>245.636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87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>
        <v>205357.14285714284</v>
      </c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>
        <v>0</v>
      </c>
      <c r="DF255" s="46">
        <f t="shared" si="51"/>
        <v>0</v>
      </c>
      <c r="DG255" s="46">
        <f t="shared" si="52"/>
        <v>0</v>
      </c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>
        <v>0</v>
      </c>
      <c r="FA255" s="59" t="s">
        <v>1704</v>
      </c>
      <c r="FB255" s="59">
        <v>2015</v>
      </c>
      <c r="FC255" s="59"/>
    </row>
    <row r="256" spans="1:159" s="49" customFormat="1" ht="25.5" customHeight="1" x14ac:dyDescent="0.25">
      <c r="A256" s="59" t="s">
        <v>269</v>
      </c>
      <c r="B256" s="59" t="s">
        <v>55</v>
      </c>
      <c r="C256" s="59" t="s">
        <v>183</v>
      </c>
      <c r="D256" s="59" t="s">
        <v>178</v>
      </c>
      <c r="E256" s="59" t="s">
        <v>184</v>
      </c>
      <c r="F256" s="59"/>
      <c r="G256" s="59" t="s">
        <v>1412</v>
      </c>
      <c r="H256" s="59" t="s">
        <v>1339</v>
      </c>
      <c r="I256" s="59">
        <v>100</v>
      </c>
      <c r="J256" s="59" t="s">
        <v>1410</v>
      </c>
      <c r="K256" s="59" t="s">
        <v>1476</v>
      </c>
      <c r="L256" s="59" t="s">
        <v>1346</v>
      </c>
      <c r="M256" s="59">
        <v>30</v>
      </c>
      <c r="N256" s="59" t="s">
        <v>1409</v>
      </c>
      <c r="O256" s="46">
        <f t="shared" si="50"/>
        <v>170.256</v>
      </c>
      <c r="P256" s="46"/>
      <c r="Q256" s="46"/>
      <c r="R256" s="46"/>
      <c r="S256" s="46"/>
      <c r="T256" s="46"/>
      <c r="U256" s="46"/>
      <c r="V256" s="46">
        <v>27.518999999999998</v>
      </c>
      <c r="W256" s="46">
        <v>47.579000000000001</v>
      </c>
      <c r="X256" s="46">
        <v>47.579000000000001</v>
      </c>
      <c r="Y256" s="46">
        <v>47.579000000000001</v>
      </c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87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>
        <v>205357.14285714284</v>
      </c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>
        <v>0</v>
      </c>
      <c r="DF256" s="46">
        <f t="shared" si="51"/>
        <v>0</v>
      </c>
      <c r="DG256" s="46">
        <f t="shared" si="52"/>
        <v>0</v>
      </c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>
        <v>0</v>
      </c>
      <c r="FA256" s="59" t="s">
        <v>1704</v>
      </c>
      <c r="FB256" s="59">
        <v>2015</v>
      </c>
      <c r="FC256" s="59"/>
    </row>
    <row r="257" spans="1:159" s="49" customFormat="1" ht="25.5" customHeight="1" x14ac:dyDescent="0.25">
      <c r="A257" s="59" t="s">
        <v>270</v>
      </c>
      <c r="B257" s="59" t="s">
        <v>55</v>
      </c>
      <c r="C257" s="59" t="s">
        <v>183</v>
      </c>
      <c r="D257" s="59" t="s">
        <v>178</v>
      </c>
      <c r="E257" s="59" t="s">
        <v>184</v>
      </c>
      <c r="F257" s="59"/>
      <c r="G257" s="59" t="s">
        <v>1412</v>
      </c>
      <c r="H257" s="59" t="s">
        <v>1339</v>
      </c>
      <c r="I257" s="59">
        <v>100</v>
      </c>
      <c r="J257" s="59" t="s">
        <v>1410</v>
      </c>
      <c r="K257" s="59" t="s">
        <v>1477</v>
      </c>
      <c r="L257" s="59" t="s">
        <v>1346</v>
      </c>
      <c r="M257" s="59">
        <v>30</v>
      </c>
      <c r="N257" s="59" t="s">
        <v>1409</v>
      </c>
      <c r="O257" s="46">
        <f t="shared" si="50"/>
        <v>14.404999999999999</v>
      </c>
      <c r="P257" s="46"/>
      <c r="Q257" s="46"/>
      <c r="R257" s="46"/>
      <c r="S257" s="46"/>
      <c r="T257" s="46"/>
      <c r="U257" s="46"/>
      <c r="V257" s="46">
        <v>3.569</v>
      </c>
      <c r="W257" s="46">
        <v>3.6120000000000001</v>
      </c>
      <c r="X257" s="46">
        <v>3.6120000000000001</v>
      </c>
      <c r="Y257" s="46">
        <v>3.6120000000000001</v>
      </c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87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>
        <v>205357.14285714284</v>
      </c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>
        <v>0</v>
      </c>
      <c r="DF257" s="46">
        <f t="shared" si="51"/>
        <v>0</v>
      </c>
      <c r="DG257" s="46">
        <f t="shared" si="52"/>
        <v>0</v>
      </c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>
        <v>0</v>
      </c>
      <c r="FA257" s="59" t="s">
        <v>1704</v>
      </c>
      <c r="FB257" s="59">
        <v>2015</v>
      </c>
      <c r="FC257" s="59"/>
    </row>
    <row r="258" spans="1:159" s="49" customFormat="1" ht="25.5" customHeight="1" x14ac:dyDescent="0.25">
      <c r="A258" s="59" t="s">
        <v>271</v>
      </c>
      <c r="B258" s="59" t="s">
        <v>55</v>
      </c>
      <c r="C258" s="59" t="s">
        <v>183</v>
      </c>
      <c r="D258" s="59" t="s">
        <v>178</v>
      </c>
      <c r="E258" s="59" t="s">
        <v>184</v>
      </c>
      <c r="F258" s="59"/>
      <c r="G258" s="59" t="s">
        <v>1412</v>
      </c>
      <c r="H258" s="59" t="s">
        <v>1339</v>
      </c>
      <c r="I258" s="59">
        <v>100</v>
      </c>
      <c r="J258" s="59" t="s">
        <v>1410</v>
      </c>
      <c r="K258" s="59" t="s">
        <v>1478</v>
      </c>
      <c r="L258" s="59" t="s">
        <v>1346</v>
      </c>
      <c r="M258" s="59">
        <v>30</v>
      </c>
      <c r="N258" s="59" t="s">
        <v>1409</v>
      </c>
      <c r="O258" s="46">
        <f t="shared" si="50"/>
        <v>560</v>
      </c>
      <c r="P258" s="46"/>
      <c r="Q258" s="46"/>
      <c r="R258" s="46"/>
      <c r="S258" s="46"/>
      <c r="T258" s="46"/>
      <c r="U258" s="46"/>
      <c r="V258" s="46">
        <v>102.5</v>
      </c>
      <c r="W258" s="46">
        <v>152.5</v>
      </c>
      <c r="X258" s="46">
        <v>152.5</v>
      </c>
      <c r="Y258" s="46">
        <v>152.5</v>
      </c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87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>
        <v>205357.14285714284</v>
      </c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>
        <v>0</v>
      </c>
      <c r="DF258" s="46">
        <f t="shared" si="51"/>
        <v>0</v>
      </c>
      <c r="DG258" s="46">
        <f t="shared" si="52"/>
        <v>0</v>
      </c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>
        <v>0</v>
      </c>
      <c r="FA258" s="59" t="s">
        <v>1704</v>
      </c>
      <c r="FB258" s="59">
        <v>2015</v>
      </c>
      <c r="FC258" s="59"/>
    </row>
    <row r="259" spans="1:159" s="49" customFormat="1" ht="25.5" customHeight="1" x14ac:dyDescent="0.25">
      <c r="A259" s="59" t="s">
        <v>272</v>
      </c>
      <c r="B259" s="59" t="s">
        <v>55</v>
      </c>
      <c r="C259" s="59" t="s">
        <v>183</v>
      </c>
      <c r="D259" s="59" t="s">
        <v>178</v>
      </c>
      <c r="E259" s="59" t="s">
        <v>184</v>
      </c>
      <c r="F259" s="59"/>
      <c r="G259" s="59" t="s">
        <v>1412</v>
      </c>
      <c r="H259" s="59" t="s">
        <v>1339</v>
      </c>
      <c r="I259" s="59">
        <v>100</v>
      </c>
      <c r="J259" s="59" t="s">
        <v>1410</v>
      </c>
      <c r="K259" s="59" t="s">
        <v>1479</v>
      </c>
      <c r="L259" s="59" t="s">
        <v>1346</v>
      </c>
      <c r="M259" s="59">
        <v>30</v>
      </c>
      <c r="N259" s="59" t="s">
        <v>1409</v>
      </c>
      <c r="O259" s="46">
        <f t="shared" si="50"/>
        <v>6.468</v>
      </c>
      <c r="P259" s="46"/>
      <c r="Q259" s="46"/>
      <c r="R259" s="46"/>
      <c r="S259" s="46"/>
      <c r="T259" s="46"/>
      <c r="U259" s="46"/>
      <c r="V259" s="46">
        <v>1.659</v>
      </c>
      <c r="W259" s="46">
        <v>1.603</v>
      </c>
      <c r="X259" s="46">
        <v>1.603</v>
      </c>
      <c r="Y259" s="46">
        <v>1.603</v>
      </c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87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>
        <v>205357.14285714284</v>
      </c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>
        <v>0</v>
      </c>
      <c r="DF259" s="46">
        <f t="shared" si="51"/>
        <v>0</v>
      </c>
      <c r="DG259" s="46">
        <f t="shared" si="52"/>
        <v>0</v>
      </c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>
        <v>0</v>
      </c>
      <c r="FA259" s="59" t="s">
        <v>1704</v>
      </c>
      <c r="FB259" s="59">
        <v>2015</v>
      </c>
      <c r="FC259" s="59"/>
    </row>
    <row r="260" spans="1:159" s="49" customFormat="1" ht="25.5" customHeight="1" x14ac:dyDescent="0.25">
      <c r="A260" s="59" t="s">
        <v>273</v>
      </c>
      <c r="B260" s="59" t="s">
        <v>55</v>
      </c>
      <c r="C260" s="59" t="s">
        <v>183</v>
      </c>
      <c r="D260" s="59" t="s">
        <v>178</v>
      </c>
      <c r="E260" s="59" t="s">
        <v>184</v>
      </c>
      <c r="F260" s="59"/>
      <c r="G260" s="59" t="s">
        <v>1412</v>
      </c>
      <c r="H260" s="59" t="s">
        <v>1339</v>
      </c>
      <c r="I260" s="59">
        <v>100</v>
      </c>
      <c r="J260" s="59" t="s">
        <v>1410</v>
      </c>
      <c r="K260" s="59" t="s">
        <v>1480</v>
      </c>
      <c r="L260" s="59" t="s">
        <v>1346</v>
      </c>
      <c r="M260" s="59">
        <v>30</v>
      </c>
      <c r="N260" s="59" t="s">
        <v>1409</v>
      </c>
      <c r="O260" s="46">
        <f t="shared" si="50"/>
        <v>7.8500000000000005</v>
      </c>
      <c r="P260" s="46"/>
      <c r="Q260" s="46"/>
      <c r="R260" s="46"/>
      <c r="S260" s="46"/>
      <c r="T260" s="46"/>
      <c r="U260" s="46"/>
      <c r="V260" s="46">
        <v>2.6150000000000002</v>
      </c>
      <c r="W260" s="46">
        <v>1.7450000000000001</v>
      </c>
      <c r="X260" s="46">
        <v>1.7450000000000001</v>
      </c>
      <c r="Y260" s="46">
        <v>1.7450000000000001</v>
      </c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87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>
        <v>205357.14285714284</v>
      </c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>
        <v>0</v>
      </c>
      <c r="DF260" s="46">
        <f t="shared" si="51"/>
        <v>0</v>
      </c>
      <c r="DG260" s="46">
        <f t="shared" si="52"/>
        <v>0</v>
      </c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>
        <v>0</v>
      </c>
      <c r="FA260" s="59" t="s">
        <v>1704</v>
      </c>
      <c r="FB260" s="59">
        <v>2015</v>
      </c>
      <c r="FC260" s="59"/>
    </row>
    <row r="261" spans="1:159" s="49" customFormat="1" ht="25.5" customHeight="1" x14ac:dyDescent="0.25">
      <c r="A261" s="59" t="s">
        <v>274</v>
      </c>
      <c r="B261" s="59" t="s">
        <v>55</v>
      </c>
      <c r="C261" s="59" t="s">
        <v>183</v>
      </c>
      <c r="D261" s="59" t="s">
        <v>178</v>
      </c>
      <c r="E261" s="59" t="s">
        <v>184</v>
      </c>
      <c r="F261" s="59"/>
      <c r="G261" s="59" t="s">
        <v>1412</v>
      </c>
      <c r="H261" s="59" t="s">
        <v>1339</v>
      </c>
      <c r="I261" s="59">
        <v>100</v>
      </c>
      <c r="J261" s="59" t="s">
        <v>1410</v>
      </c>
      <c r="K261" s="59" t="s">
        <v>1481</v>
      </c>
      <c r="L261" s="59" t="s">
        <v>1346</v>
      </c>
      <c r="M261" s="59">
        <v>30</v>
      </c>
      <c r="N261" s="59" t="s">
        <v>1409</v>
      </c>
      <c r="O261" s="46">
        <f t="shared" si="50"/>
        <v>241.76900000000001</v>
      </c>
      <c r="P261" s="46"/>
      <c r="Q261" s="46"/>
      <c r="R261" s="46"/>
      <c r="S261" s="46"/>
      <c r="T261" s="46"/>
      <c r="U261" s="46"/>
      <c r="V261" s="46">
        <v>31.94</v>
      </c>
      <c r="W261" s="46">
        <v>69.942999999999998</v>
      </c>
      <c r="X261" s="46">
        <v>69.942999999999998</v>
      </c>
      <c r="Y261" s="46">
        <v>69.942999999999998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87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>
        <v>205357.14285714284</v>
      </c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>
        <v>0</v>
      </c>
      <c r="DF261" s="46">
        <f t="shared" si="51"/>
        <v>0</v>
      </c>
      <c r="DG261" s="46">
        <f t="shared" si="52"/>
        <v>0</v>
      </c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>
        <v>0</v>
      </c>
      <c r="FA261" s="59" t="s">
        <v>1704</v>
      </c>
      <c r="FB261" s="59">
        <v>2015</v>
      </c>
      <c r="FC261" s="59"/>
    </row>
    <row r="262" spans="1:159" s="49" customFormat="1" ht="25.5" customHeight="1" x14ac:dyDescent="0.25">
      <c r="A262" s="59" t="s">
        <v>275</v>
      </c>
      <c r="B262" s="59" t="s">
        <v>55</v>
      </c>
      <c r="C262" s="59" t="s">
        <v>183</v>
      </c>
      <c r="D262" s="59" t="s">
        <v>178</v>
      </c>
      <c r="E262" s="59" t="s">
        <v>184</v>
      </c>
      <c r="F262" s="59"/>
      <c r="G262" s="59" t="s">
        <v>1412</v>
      </c>
      <c r="H262" s="59" t="s">
        <v>1339</v>
      </c>
      <c r="I262" s="59">
        <v>100</v>
      </c>
      <c r="J262" s="59" t="s">
        <v>1410</v>
      </c>
      <c r="K262" s="59" t="s">
        <v>1482</v>
      </c>
      <c r="L262" s="59" t="s">
        <v>1346</v>
      </c>
      <c r="M262" s="59">
        <v>30</v>
      </c>
      <c r="N262" s="59" t="s">
        <v>1409</v>
      </c>
      <c r="O262" s="46">
        <f t="shared" si="50"/>
        <v>8.1339999999999986</v>
      </c>
      <c r="P262" s="46"/>
      <c r="Q262" s="46"/>
      <c r="R262" s="46"/>
      <c r="S262" s="46"/>
      <c r="T262" s="46"/>
      <c r="U262" s="46"/>
      <c r="V262" s="46">
        <v>2.5449999999999999</v>
      </c>
      <c r="W262" s="46">
        <v>1.863</v>
      </c>
      <c r="X262" s="46">
        <v>1.863</v>
      </c>
      <c r="Y262" s="46">
        <v>1.863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87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>
        <v>205357.14285714284</v>
      </c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>
        <v>0</v>
      </c>
      <c r="DF262" s="46">
        <f t="shared" si="51"/>
        <v>0</v>
      </c>
      <c r="DG262" s="46">
        <f t="shared" si="52"/>
        <v>0</v>
      </c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>
        <v>0</v>
      </c>
      <c r="FA262" s="59" t="s">
        <v>1704</v>
      </c>
      <c r="FB262" s="59">
        <v>2015</v>
      </c>
      <c r="FC262" s="59"/>
    </row>
    <row r="263" spans="1:159" s="49" customFormat="1" ht="25.5" customHeight="1" x14ac:dyDescent="0.25">
      <c r="A263" s="59" t="s">
        <v>276</v>
      </c>
      <c r="B263" s="59" t="s">
        <v>55</v>
      </c>
      <c r="C263" s="59" t="s">
        <v>183</v>
      </c>
      <c r="D263" s="59" t="s">
        <v>178</v>
      </c>
      <c r="E263" s="59" t="s">
        <v>184</v>
      </c>
      <c r="F263" s="59"/>
      <c r="G263" s="59" t="s">
        <v>1412</v>
      </c>
      <c r="H263" s="59" t="s">
        <v>1339</v>
      </c>
      <c r="I263" s="59">
        <v>100</v>
      </c>
      <c r="J263" s="59" t="s">
        <v>1410</v>
      </c>
      <c r="K263" s="59" t="s">
        <v>1411</v>
      </c>
      <c r="L263" s="59" t="s">
        <v>1346</v>
      </c>
      <c r="M263" s="59">
        <v>30</v>
      </c>
      <c r="N263" s="59" t="s">
        <v>1409</v>
      </c>
      <c r="O263" s="46">
        <f t="shared" si="50"/>
        <v>809.20799999999997</v>
      </c>
      <c r="P263" s="46"/>
      <c r="Q263" s="46"/>
      <c r="R263" s="46"/>
      <c r="S263" s="46"/>
      <c r="T263" s="46"/>
      <c r="U263" s="46"/>
      <c r="V263" s="46">
        <v>154.30199999999999</v>
      </c>
      <c r="W263" s="46">
        <v>218.30199999999999</v>
      </c>
      <c r="X263" s="46">
        <v>218.30199999999999</v>
      </c>
      <c r="Y263" s="46">
        <v>218.30199999999999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87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>
        <v>205357.14285714284</v>
      </c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>
        <v>0</v>
      </c>
      <c r="DF263" s="46">
        <f t="shared" si="51"/>
        <v>0</v>
      </c>
      <c r="DG263" s="46">
        <f t="shared" si="52"/>
        <v>0</v>
      </c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>
        <v>0</v>
      </c>
      <c r="FA263" s="59" t="s">
        <v>1704</v>
      </c>
      <c r="FB263" s="59">
        <v>2015</v>
      </c>
      <c r="FC263" s="59"/>
    </row>
    <row r="264" spans="1:159" s="49" customFormat="1" ht="25.5" customHeight="1" x14ac:dyDescent="0.25">
      <c r="A264" s="59" t="s">
        <v>277</v>
      </c>
      <c r="B264" s="59" t="s">
        <v>55</v>
      </c>
      <c r="C264" s="59" t="s">
        <v>183</v>
      </c>
      <c r="D264" s="59" t="s">
        <v>178</v>
      </c>
      <c r="E264" s="59" t="s">
        <v>184</v>
      </c>
      <c r="F264" s="59"/>
      <c r="G264" s="59" t="s">
        <v>1412</v>
      </c>
      <c r="H264" s="59" t="s">
        <v>1339</v>
      </c>
      <c r="I264" s="59">
        <v>100</v>
      </c>
      <c r="J264" s="59" t="s">
        <v>1410</v>
      </c>
      <c r="K264" s="59" t="s">
        <v>1483</v>
      </c>
      <c r="L264" s="59" t="s">
        <v>1346</v>
      </c>
      <c r="M264" s="59">
        <v>30</v>
      </c>
      <c r="N264" s="59" t="s">
        <v>1409</v>
      </c>
      <c r="O264" s="46">
        <f t="shared" si="50"/>
        <v>480.79999999999995</v>
      </c>
      <c r="P264" s="46"/>
      <c r="Q264" s="46"/>
      <c r="R264" s="46"/>
      <c r="S264" s="46"/>
      <c r="T264" s="46"/>
      <c r="U264" s="46"/>
      <c r="V264" s="46">
        <v>75.2</v>
      </c>
      <c r="W264" s="46">
        <v>135.19999999999999</v>
      </c>
      <c r="X264" s="46">
        <v>135.19999999999999</v>
      </c>
      <c r="Y264" s="46">
        <v>135.19999999999999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87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>
        <v>205357.14285714284</v>
      </c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>
        <v>0</v>
      </c>
      <c r="DF264" s="46">
        <f t="shared" si="51"/>
        <v>0</v>
      </c>
      <c r="DG264" s="46">
        <f t="shared" si="52"/>
        <v>0</v>
      </c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>
        <v>0</v>
      </c>
      <c r="FA264" s="59" t="s">
        <v>1704</v>
      </c>
      <c r="FB264" s="59">
        <v>2015</v>
      </c>
      <c r="FC264" s="59"/>
    </row>
    <row r="265" spans="1:159" s="49" customFormat="1" ht="25.5" customHeight="1" x14ac:dyDescent="0.25">
      <c r="A265" s="59" t="s">
        <v>278</v>
      </c>
      <c r="B265" s="59" t="s">
        <v>55</v>
      </c>
      <c r="C265" s="59" t="s">
        <v>183</v>
      </c>
      <c r="D265" s="59" t="s">
        <v>178</v>
      </c>
      <c r="E265" s="59" t="s">
        <v>184</v>
      </c>
      <c r="F265" s="59"/>
      <c r="G265" s="59" t="s">
        <v>1412</v>
      </c>
      <c r="H265" s="59" t="s">
        <v>1339</v>
      </c>
      <c r="I265" s="59">
        <v>100</v>
      </c>
      <c r="J265" s="59" t="s">
        <v>1410</v>
      </c>
      <c r="K265" s="59" t="s">
        <v>1484</v>
      </c>
      <c r="L265" s="59" t="s">
        <v>1346</v>
      </c>
      <c r="M265" s="59">
        <v>30</v>
      </c>
      <c r="N265" s="59" t="s">
        <v>1409</v>
      </c>
      <c r="O265" s="46">
        <f t="shared" si="50"/>
        <v>433.62</v>
      </c>
      <c r="P265" s="46"/>
      <c r="Q265" s="46"/>
      <c r="R265" s="46"/>
      <c r="S265" s="46"/>
      <c r="T265" s="46"/>
      <c r="U265" s="46"/>
      <c r="V265" s="46">
        <v>78.405000000000001</v>
      </c>
      <c r="W265" s="46">
        <v>118.405</v>
      </c>
      <c r="X265" s="46">
        <v>118.405</v>
      </c>
      <c r="Y265" s="46">
        <v>118.405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87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>
        <v>205357.14285714284</v>
      </c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>
        <v>0</v>
      </c>
      <c r="DF265" s="46">
        <f t="shared" si="51"/>
        <v>0</v>
      </c>
      <c r="DG265" s="46">
        <f t="shared" si="52"/>
        <v>0</v>
      </c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>
        <v>0</v>
      </c>
      <c r="FA265" s="59" t="s">
        <v>1704</v>
      </c>
      <c r="FB265" s="59">
        <v>2015</v>
      </c>
      <c r="FC265" s="59"/>
    </row>
    <row r="266" spans="1:159" s="49" customFormat="1" ht="25.5" customHeight="1" x14ac:dyDescent="0.25">
      <c r="A266" s="59" t="s">
        <v>279</v>
      </c>
      <c r="B266" s="59" t="s">
        <v>55</v>
      </c>
      <c r="C266" s="59" t="s">
        <v>183</v>
      </c>
      <c r="D266" s="59" t="s">
        <v>178</v>
      </c>
      <c r="E266" s="59" t="s">
        <v>184</v>
      </c>
      <c r="F266" s="59"/>
      <c r="G266" s="59" t="s">
        <v>1412</v>
      </c>
      <c r="H266" s="59" t="s">
        <v>1339</v>
      </c>
      <c r="I266" s="59">
        <v>100</v>
      </c>
      <c r="J266" s="59" t="s">
        <v>1410</v>
      </c>
      <c r="K266" s="59" t="s">
        <v>1485</v>
      </c>
      <c r="L266" s="59" t="s">
        <v>1346</v>
      </c>
      <c r="M266" s="59">
        <v>30</v>
      </c>
      <c r="N266" s="59" t="s">
        <v>1409</v>
      </c>
      <c r="O266" s="46">
        <f t="shared" si="50"/>
        <v>438</v>
      </c>
      <c r="P266" s="46"/>
      <c r="Q266" s="46"/>
      <c r="R266" s="46"/>
      <c r="S266" s="46"/>
      <c r="T266" s="46"/>
      <c r="U266" s="46"/>
      <c r="V266" s="46">
        <v>87</v>
      </c>
      <c r="W266" s="46">
        <v>117</v>
      </c>
      <c r="X266" s="46">
        <v>117</v>
      </c>
      <c r="Y266" s="46">
        <v>117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87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>
        <v>205357.14285714284</v>
      </c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>
        <v>0</v>
      </c>
      <c r="DF266" s="46">
        <f t="shared" si="51"/>
        <v>0</v>
      </c>
      <c r="DG266" s="46">
        <f t="shared" si="52"/>
        <v>0</v>
      </c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>
        <v>0</v>
      </c>
      <c r="FA266" s="59" t="s">
        <v>1704</v>
      </c>
      <c r="FB266" s="59">
        <v>2015</v>
      </c>
      <c r="FC266" s="59"/>
    </row>
    <row r="267" spans="1:159" s="49" customFormat="1" ht="25.5" customHeight="1" x14ac:dyDescent="0.25">
      <c r="A267" s="59" t="s">
        <v>280</v>
      </c>
      <c r="B267" s="59" t="s">
        <v>55</v>
      </c>
      <c r="C267" s="59" t="s">
        <v>183</v>
      </c>
      <c r="D267" s="59" t="s">
        <v>178</v>
      </c>
      <c r="E267" s="59" t="s">
        <v>184</v>
      </c>
      <c r="F267" s="59"/>
      <c r="G267" s="59" t="s">
        <v>1412</v>
      </c>
      <c r="H267" s="59" t="s">
        <v>1339</v>
      </c>
      <c r="I267" s="59">
        <v>100</v>
      </c>
      <c r="J267" s="59" t="s">
        <v>1410</v>
      </c>
      <c r="K267" s="59" t="s">
        <v>1486</v>
      </c>
      <c r="L267" s="59" t="s">
        <v>1346</v>
      </c>
      <c r="M267" s="59">
        <v>30</v>
      </c>
      <c r="N267" s="59" t="s">
        <v>1409</v>
      </c>
      <c r="O267" s="46">
        <f t="shared" si="50"/>
        <v>345.62400000000002</v>
      </c>
      <c r="P267" s="46"/>
      <c r="Q267" s="46"/>
      <c r="R267" s="46"/>
      <c r="S267" s="46"/>
      <c r="T267" s="46"/>
      <c r="U267" s="46"/>
      <c r="V267" s="46">
        <v>51.905999999999999</v>
      </c>
      <c r="W267" s="46">
        <v>97.906000000000006</v>
      </c>
      <c r="X267" s="46">
        <v>97.906000000000006</v>
      </c>
      <c r="Y267" s="46">
        <v>97.906000000000006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87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>
        <v>205357.14285714284</v>
      </c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>
        <v>0</v>
      </c>
      <c r="DF267" s="46">
        <f t="shared" si="51"/>
        <v>0</v>
      </c>
      <c r="DG267" s="46">
        <f t="shared" si="52"/>
        <v>0</v>
      </c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>
        <v>0</v>
      </c>
      <c r="FA267" s="59" t="s">
        <v>1704</v>
      </c>
      <c r="FB267" s="59">
        <v>2015</v>
      </c>
      <c r="FC267" s="59"/>
    </row>
    <row r="268" spans="1:159" s="49" customFormat="1" ht="25.5" customHeight="1" x14ac:dyDescent="0.25">
      <c r="A268" s="59" t="s">
        <v>281</v>
      </c>
      <c r="B268" s="59" t="s">
        <v>55</v>
      </c>
      <c r="C268" s="59" t="s">
        <v>183</v>
      </c>
      <c r="D268" s="59" t="s">
        <v>178</v>
      </c>
      <c r="E268" s="59" t="s">
        <v>184</v>
      </c>
      <c r="F268" s="59"/>
      <c r="G268" s="59" t="s">
        <v>1412</v>
      </c>
      <c r="H268" s="59" t="s">
        <v>1339</v>
      </c>
      <c r="I268" s="59">
        <v>100</v>
      </c>
      <c r="J268" s="59" t="s">
        <v>1410</v>
      </c>
      <c r="K268" s="59" t="s">
        <v>1487</v>
      </c>
      <c r="L268" s="59" t="s">
        <v>1346</v>
      </c>
      <c r="M268" s="59">
        <v>30</v>
      </c>
      <c r="N268" s="59" t="s">
        <v>1409</v>
      </c>
      <c r="O268" s="46">
        <f t="shared" si="50"/>
        <v>386.66399999999999</v>
      </c>
      <c r="P268" s="46"/>
      <c r="Q268" s="46"/>
      <c r="R268" s="46"/>
      <c r="S268" s="46"/>
      <c r="T268" s="46"/>
      <c r="U268" s="46"/>
      <c r="V268" s="46">
        <v>62.915999999999997</v>
      </c>
      <c r="W268" s="46">
        <v>107.916</v>
      </c>
      <c r="X268" s="46">
        <v>107.916</v>
      </c>
      <c r="Y268" s="46">
        <v>107.916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87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>
        <v>205357.14285714284</v>
      </c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>
        <v>0</v>
      </c>
      <c r="DF268" s="46">
        <f t="shared" si="51"/>
        <v>0</v>
      </c>
      <c r="DG268" s="46">
        <f t="shared" si="52"/>
        <v>0</v>
      </c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>
        <v>0</v>
      </c>
      <c r="FA268" s="59" t="s">
        <v>1704</v>
      </c>
      <c r="FB268" s="59">
        <v>2015</v>
      </c>
      <c r="FC268" s="59"/>
    </row>
    <row r="269" spans="1:159" s="49" customFormat="1" ht="25.5" customHeight="1" x14ac:dyDescent="0.25">
      <c r="A269" s="59" t="s">
        <v>282</v>
      </c>
      <c r="B269" s="59" t="s">
        <v>55</v>
      </c>
      <c r="C269" s="59" t="s">
        <v>183</v>
      </c>
      <c r="D269" s="59" t="s">
        <v>178</v>
      </c>
      <c r="E269" s="59" t="s">
        <v>184</v>
      </c>
      <c r="F269" s="59"/>
      <c r="G269" s="59" t="s">
        <v>1412</v>
      </c>
      <c r="H269" s="59" t="s">
        <v>1339</v>
      </c>
      <c r="I269" s="59">
        <v>100</v>
      </c>
      <c r="J269" s="59" t="s">
        <v>1410</v>
      </c>
      <c r="K269" s="59" t="s">
        <v>1488</v>
      </c>
      <c r="L269" s="59" t="s">
        <v>1346</v>
      </c>
      <c r="M269" s="59">
        <v>30</v>
      </c>
      <c r="N269" s="59" t="s">
        <v>1409</v>
      </c>
      <c r="O269" s="46">
        <f t="shared" si="50"/>
        <v>218.64400000000001</v>
      </c>
      <c r="P269" s="46"/>
      <c r="Q269" s="46"/>
      <c r="R269" s="46"/>
      <c r="S269" s="46"/>
      <c r="T269" s="46"/>
      <c r="U269" s="46"/>
      <c r="V269" s="46">
        <v>35.911000000000001</v>
      </c>
      <c r="W269" s="46">
        <v>60.911000000000001</v>
      </c>
      <c r="X269" s="46">
        <v>60.911000000000001</v>
      </c>
      <c r="Y269" s="46">
        <v>60.911000000000001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87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>
        <v>205357.14285714284</v>
      </c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>
        <v>0</v>
      </c>
      <c r="DF269" s="46">
        <f t="shared" si="51"/>
        <v>0</v>
      </c>
      <c r="DG269" s="46">
        <f t="shared" si="52"/>
        <v>0</v>
      </c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>
        <v>0</v>
      </c>
      <c r="FA269" s="59" t="s">
        <v>1704</v>
      </c>
      <c r="FB269" s="59">
        <v>2015</v>
      </c>
      <c r="FC269" s="59"/>
    </row>
    <row r="270" spans="1:159" s="49" customFormat="1" ht="25.5" customHeight="1" x14ac:dyDescent="0.25">
      <c r="A270" s="59" t="s">
        <v>283</v>
      </c>
      <c r="B270" s="59" t="s">
        <v>55</v>
      </c>
      <c r="C270" s="59" t="s">
        <v>183</v>
      </c>
      <c r="D270" s="59" t="s">
        <v>178</v>
      </c>
      <c r="E270" s="59" t="s">
        <v>184</v>
      </c>
      <c r="F270" s="59"/>
      <c r="G270" s="59" t="s">
        <v>1412</v>
      </c>
      <c r="H270" s="59" t="s">
        <v>1339</v>
      </c>
      <c r="I270" s="59">
        <v>100</v>
      </c>
      <c r="J270" s="59" t="s">
        <v>1410</v>
      </c>
      <c r="K270" s="59" t="s">
        <v>1489</v>
      </c>
      <c r="L270" s="59" t="s">
        <v>1346</v>
      </c>
      <c r="M270" s="59">
        <v>30</v>
      </c>
      <c r="N270" s="59" t="s">
        <v>1409</v>
      </c>
      <c r="O270" s="46">
        <f t="shared" si="50"/>
        <v>10.72</v>
      </c>
      <c r="P270" s="46"/>
      <c r="Q270" s="46"/>
      <c r="R270" s="46"/>
      <c r="S270" s="46"/>
      <c r="T270" s="46"/>
      <c r="U270" s="46"/>
      <c r="V270" s="46">
        <v>2.68</v>
      </c>
      <c r="W270" s="46">
        <v>2.68</v>
      </c>
      <c r="X270" s="46">
        <v>2.68</v>
      </c>
      <c r="Y270" s="46">
        <v>2.68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87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>
        <v>205357.14285714284</v>
      </c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>
        <v>0</v>
      </c>
      <c r="DF270" s="46">
        <f t="shared" si="51"/>
        <v>0</v>
      </c>
      <c r="DG270" s="46">
        <f t="shared" si="52"/>
        <v>0</v>
      </c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>
        <v>0</v>
      </c>
      <c r="FA270" s="59" t="s">
        <v>1704</v>
      </c>
      <c r="FB270" s="59">
        <v>2015</v>
      </c>
      <c r="FC270" s="59"/>
    </row>
    <row r="271" spans="1:159" s="49" customFormat="1" ht="25.5" customHeight="1" x14ac:dyDescent="0.25">
      <c r="A271" s="59" t="s">
        <v>284</v>
      </c>
      <c r="B271" s="59" t="s">
        <v>55</v>
      </c>
      <c r="C271" s="59" t="s">
        <v>183</v>
      </c>
      <c r="D271" s="59" t="s">
        <v>178</v>
      </c>
      <c r="E271" s="59" t="s">
        <v>184</v>
      </c>
      <c r="F271" s="59"/>
      <c r="G271" s="59" t="s">
        <v>1412</v>
      </c>
      <c r="H271" s="59" t="s">
        <v>1339</v>
      </c>
      <c r="I271" s="59">
        <v>100</v>
      </c>
      <c r="J271" s="59" t="s">
        <v>1410</v>
      </c>
      <c r="K271" s="59" t="s">
        <v>1490</v>
      </c>
      <c r="L271" s="59" t="s">
        <v>1346</v>
      </c>
      <c r="M271" s="59">
        <v>30</v>
      </c>
      <c r="N271" s="59" t="s">
        <v>1409</v>
      </c>
      <c r="O271" s="46">
        <f t="shared" si="50"/>
        <v>7.92</v>
      </c>
      <c r="P271" s="46"/>
      <c r="Q271" s="46"/>
      <c r="R271" s="46"/>
      <c r="S271" s="46"/>
      <c r="T271" s="46"/>
      <c r="U271" s="46"/>
      <c r="V271" s="46">
        <v>1.98</v>
      </c>
      <c r="W271" s="46">
        <v>1.98</v>
      </c>
      <c r="X271" s="46">
        <v>1.98</v>
      </c>
      <c r="Y271" s="46">
        <v>1.98</v>
      </c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87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>
        <v>205357.14285714284</v>
      </c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>
        <v>0</v>
      </c>
      <c r="DF271" s="46">
        <f t="shared" si="51"/>
        <v>0</v>
      </c>
      <c r="DG271" s="46">
        <f t="shared" si="52"/>
        <v>0</v>
      </c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>
        <v>0</v>
      </c>
      <c r="FA271" s="59" t="s">
        <v>1704</v>
      </c>
      <c r="FB271" s="59">
        <v>2015</v>
      </c>
      <c r="FC271" s="59"/>
    </row>
    <row r="272" spans="1:159" s="49" customFormat="1" ht="25.5" customHeight="1" x14ac:dyDescent="0.25">
      <c r="A272" s="59" t="s">
        <v>285</v>
      </c>
      <c r="B272" s="59" t="s">
        <v>55</v>
      </c>
      <c r="C272" s="59" t="s">
        <v>183</v>
      </c>
      <c r="D272" s="59" t="s">
        <v>178</v>
      </c>
      <c r="E272" s="59" t="s">
        <v>184</v>
      </c>
      <c r="F272" s="59"/>
      <c r="G272" s="59" t="s">
        <v>1412</v>
      </c>
      <c r="H272" s="59" t="s">
        <v>1339</v>
      </c>
      <c r="I272" s="59">
        <v>100</v>
      </c>
      <c r="J272" s="59" t="s">
        <v>1410</v>
      </c>
      <c r="K272" s="59" t="s">
        <v>1491</v>
      </c>
      <c r="L272" s="59" t="s">
        <v>1346</v>
      </c>
      <c r="M272" s="59">
        <v>30</v>
      </c>
      <c r="N272" s="59" t="s">
        <v>1409</v>
      </c>
      <c r="O272" s="46">
        <f t="shared" si="50"/>
        <v>662.9</v>
      </c>
      <c r="P272" s="46"/>
      <c r="Q272" s="46"/>
      <c r="R272" s="46"/>
      <c r="S272" s="46"/>
      <c r="T272" s="46"/>
      <c r="U272" s="46"/>
      <c r="V272" s="46">
        <v>140.97499999999999</v>
      </c>
      <c r="W272" s="46">
        <v>173.97499999999999</v>
      </c>
      <c r="X272" s="46">
        <v>173.97499999999999</v>
      </c>
      <c r="Y272" s="46">
        <v>173.97499999999999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87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>
        <v>205357.14285714284</v>
      </c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>
        <v>0</v>
      </c>
      <c r="DF272" s="46">
        <f t="shared" si="51"/>
        <v>0</v>
      </c>
      <c r="DG272" s="46">
        <f t="shared" si="52"/>
        <v>0</v>
      </c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>
        <v>0</v>
      </c>
      <c r="FA272" s="59" t="s">
        <v>1704</v>
      </c>
      <c r="FB272" s="59">
        <v>2015</v>
      </c>
      <c r="FC272" s="59"/>
    </row>
    <row r="273" spans="1:159" s="49" customFormat="1" ht="25.5" customHeight="1" x14ac:dyDescent="0.25">
      <c r="A273" s="59" t="s">
        <v>286</v>
      </c>
      <c r="B273" s="59" t="s">
        <v>55</v>
      </c>
      <c r="C273" s="59" t="s">
        <v>183</v>
      </c>
      <c r="D273" s="59" t="s">
        <v>178</v>
      </c>
      <c r="E273" s="59" t="s">
        <v>184</v>
      </c>
      <c r="F273" s="59"/>
      <c r="G273" s="59" t="s">
        <v>1412</v>
      </c>
      <c r="H273" s="59" t="s">
        <v>1339</v>
      </c>
      <c r="I273" s="59">
        <v>100</v>
      </c>
      <c r="J273" s="59" t="s">
        <v>1410</v>
      </c>
      <c r="K273" s="59" t="s">
        <v>1492</v>
      </c>
      <c r="L273" s="59" t="s">
        <v>1346</v>
      </c>
      <c r="M273" s="59">
        <v>30</v>
      </c>
      <c r="N273" s="59" t="s">
        <v>1409</v>
      </c>
      <c r="O273" s="46">
        <f t="shared" si="50"/>
        <v>11.92</v>
      </c>
      <c r="P273" s="46"/>
      <c r="Q273" s="46"/>
      <c r="R273" s="46"/>
      <c r="S273" s="46"/>
      <c r="T273" s="46"/>
      <c r="U273" s="46"/>
      <c r="V273" s="46">
        <v>2.98</v>
      </c>
      <c r="W273" s="46">
        <v>2.98</v>
      </c>
      <c r="X273" s="46">
        <v>2.98</v>
      </c>
      <c r="Y273" s="46">
        <v>2.98</v>
      </c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87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>
        <v>205357.14285714284</v>
      </c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>
        <v>0</v>
      </c>
      <c r="DF273" s="46">
        <f t="shared" si="51"/>
        <v>0</v>
      </c>
      <c r="DG273" s="46">
        <f t="shared" si="52"/>
        <v>0</v>
      </c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>
        <v>0</v>
      </c>
      <c r="FA273" s="59" t="s">
        <v>1704</v>
      </c>
      <c r="FB273" s="59">
        <v>2015</v>
      </c>
      <c r="FC273" s="59"/>
    </row>
    <row r="274" spans="1:159" s="49" customFormat="1" ht="25.5" customHeight="1" x14ac:dyDescent="0.25">
      <c r="A274" s="59" t="s">
        <v>287</v>
      </c>
      <c r="B274" s="59" t="s">
        <v>55</v>
      </c>
      <c r="C274" s="59" t="s">
        <v>183</v>
      </c>
      <c r="D274" s="59" t="s">
        <v>178</v>
      </c>
      <c r="E274" s="59" t="s">
        <v>184</v>
      </c>
      <c r="F274" s="59"/>
      <c r="G274" s="59" t="s">
        <v>1412</v>
      </c>
      <c r="H274" s="59" t="s">
        <v>1339</v>
      </c>
      <c r="I274" s="59">
        <v>100</v>
      </c>
      <c r="J274" s="59" t="s">
        <v>1410</v>
      </c>
      <c r="K274" s="59" t="s">
        <v>1493</v>
      </c>
      <c r="L274" s="59" t="s">
        <v>1346</v>
      </c>
      <c r="M274" s="59">
        <v>30</v>
      </c>
      <c r="N274" s="59" t="s">
        <v>1409</v>
      </c>
      <c r="O274" s="46">
        <f t="shared" si="50"/>
        <v>740.35599999999999</v>
      </c>
      <c r="P274" s="46"/>
      <c r="Q274" s="46"/>
      <c r="R274" s="46"/>
      <c r="S274" s="46"/>
      <c r="T274" s="46"/>
      <c r="U274" s="46"/>
      <c r="V274" s="46">
        <v>155.089</v>
      </c>
      <c r="W274" s="46">
        <v>195.089</v>
      </c>
      <c r="X274" s="46">
        <v>195.089</v>
      </c>
      <c r="Y274" s="46">
        <v>195.089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8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>
        <v>205357.14285714284</v>
      </c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>
        <v>0</v>
      </c>
      <c r="DF274" s="46">
        <f t="shared" si="51"/>
        <v>0</v>
      </c>
      <c r="DG274" s="46">
        <f t="shared" si="52"/>
        <v>0</v>
      </c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>
        <v>0</v>
      </c>
      <c r="FA274" s="59" t="s">
        <v>1704</v>
      </c>
      <c r="FB274" s="59">
        <v>2015</v>
      </c>
      <c r="FC274" s="59"/>
    </row>
    <row r="275" spans="1:159" s="49" customFormat="1" ht="25.5" customHeight="1" x14ac:dyDescent="0.25">
      <c r="A275" s="59" t="s">
        <v>288</v>
      </c>
      <c r="B275" s="59" t="s">
        <v>55</v>
      </c>
      <c r="C275" s="59" t="s">
        <v>183</v>
      </c>
      <c r="D275" s="59" t="s">
        <v>178</v>
      </c>
      <c r="E275" s="59" t="s">
        <v>184</v>
      </c>
      <c r="F275" s="59"/>
      <c r="G275" s="59" t="s">
        <v>1412</v>
      </c>
      <c r="H275" s="59" t="s">
        <v>1339</v>
      </c>
      <c r="I275" s="59">
        <v>100</v>
      </c>
      <c r="J275" s="59" t="s">
        <v>1410</v>
      </c>
      <c r="K275" s="59" t="s">
        <v>1494</v>
      </c>
      <c r="L275" s="59" t="s">
        <v>1346</v>
      </c>
      <c r="M275" s="59">
        <v>30</v>
      </c>
      <c r="N275" s="59" t="s">
        <v>1409</v>
      </c>
      <c r="O275" s="46">
        <f t="shared" si="50"/>
        <v>14.632</v>
      </c>
      <c r="P275" s="46"/>
      <c r="Q275" s="46"/>
      <c r="R275" s="46"/>
      <c r="S275" s="46"/>
      <c r="T275" s="46"/>
      <c r="U275" s="46"/>
      <c r="V275" s="46">
        <v>3.6579999999999999</v>
      </c>
      <c r="W275" s="46">
        <v>3.6579999999999999</v>
      </c>
      <c r="X275" s="46">
        <v>3.6579999999999999</v>
      </c>
      <c r="Y275" s="46">
        <v>3.6579999999999999</v>
      </c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87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>
        <v>205357.14285714284</v>
      </c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>
        <v>0</v>
      </c>
      <c r="DF275" s="46">
        <f t="shared" si="51"/>
        <v>0</v>
      </c>
      <c r="DG275" s="46">
        <f t="shared" si="52"/>
        <v>0</v>
      </c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>
        <v>0</v>
      </c>
      <c r="FA275" s="59" t="s">
        <v>1704</v>
      </c>
      <c r="FB275" s="59">
        <v>2015</v>
      </c>
      <c r="FC275" s="59"/>
    </row>
    <row r="276" spans="1:159" s="49" customFormat="1" ht="25.5" customHeight="1" x14ac:dyDescent="0.25">
      <c r="A276" s="59" t="s">
        <v>289</v>
      </c>
      <c r="B276" s="59" t="s">
        <v>55</v>
      </c>
      <c r="C276" s="59" t="s">
        <v>183</v>
      </c>
      <c r="D276" s="59" t="s">
        <v>178</v>
      </c>
      <c r="E276" s="59" t="s">
        <v>184</v>
      </c>
      <c r="F276" s="59"/>
      <c r="G276" s="59" t="s">
        <v>1412</v>
      </c>
      <c r="H276" s="59" t="s">
        <v>1339</v>
      </c>
      <c r="I276" s="59">
        <v>100</v>
      </c>
      <c r="J276" s="59" t="s">
        <v>1410</v>
      </c>
      <c r="K276" s="59" t="s">
        <v>1495</v>
      </c>
      <c r="L276" s="59" t="s">
        <v>1346</v>
      </c>
      <c r="M276" s="59">
        <v>30</v>
      </c>
      <c r="N276" s="59" t="s">
        <v>1409</v>
      </c>
      <c r="O276" s="46">
        <f t="shared" si="50"/>
        <v>9.8719999999999999</v>
      </c>
      <c r="P276" s="46"/>
      <c r="Q276" s="46"/>
      <c r="R276" s="46"/>
      <c r="S276" s="46"/>
      <c r="T276" s="46"/>
      <c r="U276" s="46"/>
      <c r="V276" s="46">
        <v>2.468</v>
      </c>
      <c r="W276" s="46">
        <v>2.468</v>
      </c>
      <c r="X276" s="46">
        <v>2.468</v>
      </c>
      <c r="Y276" s="46">
        <v>2.468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8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>
        <v>205357.14285714284</v>
      </c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>
        <v>0</v>
      </c>
      <c r="DF276" s="46">
        <f t="shared" si="51"/>
        <v>0</v>
      </c>
      <c r="DG276" s="46">
        <f t="shared" si="52"/>
        <v>0</v>
      </c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>
        <v>0</v>
      </c>
      <c r="FA276" s="59" t="s">
        <v>1704</v>
      </c>
      <c r="FB276" s="59">
        <v>2015</v>
      </c>
      <c r="FC276" s="59"/>
    </row>
    <row r="277" spans="1:159" s="49" customFormat="1" ht="25.5" customHeight="1" x14ac:dyDescent="0.25">
      <c r="A277" s="59" t="s">
        <v>290</v>
      </c>
      <c r="B277" s="59" t="s">
        <v>55</v>
      </c>
      <c r="C277" s="59" t="s">
        <v>183</v>
      </c>
      <c r="D277" s="59" t="s">
        <v>178</v>
      </c>
      <c r="E277" s="59" t="s">
        <v>184</v>
      </c>
      <c r="F277" s="59"/>
      <c r="G277" s="59" t="s">
        <v>1412</v>
      </c>
      <c r="H277" s="59" t="s">
        <v>1339</v>
      </c>
      <c r="I277" s="59">
        <v>100</v>
      </c>
      <c r="J277" s="59" t="s">
        <v>1410</v>
      </c>
      <c r="K277" s="59" t="s">
        <v>1496</v>
      </c>
      <c r="L277" s="59" t="s">
        <v>1346</v>
      </c>
      <c r="M277" s="59">
        <v>30</v>
      </c>
      <c r="N277" s="59" t="s">
        <v>1409</v>
      </c>
      <c r="O277" s="46">
        <f t="shared" si="50"/>
        <v>511.65999999999997</v>
      </c>
      <c r="P277" s="46"/>
      <c r="Q277" s="46"/>
      <c r="R277" s="46"/>
      <c r="S277" s="46"/>
      <c r="T277" s="46"/>
      <c r="U277" s="46"/>
      <c r="V277" s="46">
        <v>120.41500000000001</v>
      </c>
      <c r="W277" s="46">
        <v>130.41499999999999</v>
      </c>
      <c r="X277" s="46">
        <v>130.41499999999999</v>
      </c>
      <c r="Y277" s="46">
        <v>130.41499999999999</v>
      </c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87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>
        <v>205357.14285714284</v>
      </c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>
        <v>0</v>
      </c>
      <c r="DF277" s="46">
        <f t="shared" si="51"/>
        <v>0</v>
      </c>
      <c r="DG277" s="46">
        <f t="shared" si="52"/>
        <v>0</v>
      </c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>
        <v>0</v>
      </c>
      <c r="FA277" s="59" t="s">
        <v>1704</v>
      </c>
      <c r="FB277" s="59">
        <v>2015</v>
      </c>
      <c r="FC277" s="59"/>
    </row>
    <row r="278" spans="1:159" s="49" customFormat="1" ht="25.5" customHeight="1" x14ac:dyDescent="0.25">
      <c r="A278" s="59" t="s">
        <v>291</v>
      </c>
      <c r="B278" s="59" t="s">
        <v>55</v>
      </c>
      <c r="C278" s="59" t="s">
        <v>183</v>
      </c>
      <c r="D278" s="59" t="s">
        <v>178</v>
      </c>
      <c r="E278" s="59" t="s">
        <v>184</v>
      </c>
      <c r="F278" s="59"/>
      <c r="G278" s="59" t="s">
        <v>1412</v>
      </c>
      <c r="H278" s="59" t="s">
        <v>1339</v>
      </c>
      <c r="I278" s="59">
        <v>100</v>
      </c>
      <c r="J278" s="59" t="s">
        <v>1410</v>
      </c>
      <c r="K278" s="59" t="s">
        <v>1497</v>
      </c>
      <c r="L278" s="59" t="s">
        <v>1346</v>
      </c>
      <c r="M278" s="59">
        <v>30</v>
      </c>
      <c r="N278" s="59" t="s">
        <v>1409</v>
      </c>
      <c r="O278" s="46">
        <f t="shared" si="50"/>
        <v>772.86</v>
      </c>
      <c r="P278" s="46"/>
      <c r="Q278" s="46"/>
      <c r="R278" s="46"/>
      <c r="S278" s="46"/>
      <c r="T278" s="46"/>
      <c r="U278" s="46"/>
      <c r="V278" s="46">
        <v>168.465</v>
      </c>
      <c r="W278" s="46">
        <v>201.465</v>
      </c>
      <c r="X278" s="46">
        <v>201.465</v>
      </c>
      <c r="Y278" s="46">
        <v>201.465</v>
      </c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87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>
        <v>205357.14285714284</v>
      </c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>
        <v>0</v>
      </c>
      <c r="DF278" s="46">
        <f t="shared" si="51"/>
        <v>0</v>
      </c>
      <c r="DG278" s="46">
        <f t="shared" si="52"/>
        <v>0</v>
      </c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>
        <v>0</v>
      </c>
      <c r="FA278" s="59" t="s">
        <v>1704</v>
      </c>
      <c r="FB278" s="59">
        <v>2015</v>
      </c>
      <c r="FC278" s="59"/>
    </row>
    <row r="279" spans="1:159" s="49" customFormat="1" ht="25.5" customHeight="1" x14ac:dyDescent="0.25">
      <c r="A279" s="59" t="s">
        <v>292</v>
      </c>
      <c r="B279" s="59" t="s">
        <v>55</v>
      </c>
      <c r="C279" s="59" t="s">
        <v>293</v>
      </c>
      <c r="D279" s="59" t="s">
        <v>294</v>
      </c>
      <c r="E279" s="59" t="s">
        <v>295</v>
      </c>
      <c r="F279" s="59"/>
      <c r="G279" s="59" t="s">
        <v>1498</v>
      </c>
      <c r="H279" s="59" t="s">
        <v>1499</v>
      </c>
      <c r="I279" s="59">
        <v>100</v>
      </c>
      <c r="J279" s="59" t="s">
        <v>1500</v>
      </c>
      <c r="K279" s="59" t="s">
        <v>1501</v>
      </c>
      <c r="L279" s="59" t="s">
        <v>1330</v>
      </c>
      <c r="M279" s="59">
        <v>30</v>
      </c>
      <c r="N279" s="59" t="s">
        <v>1502</v>
      </c>
      <c r="O279" s="46">
        <f t="shared" si="50"/>
        <v>608</v>
      </c>
      <c r="P279" s="46"/>
      <c r="Q279" s="46"/>
      <c r="R279" s="46"/>
      <c r="S279" s="46"/>
      <c r="T279" s="46"/>
      <c r="U279" s="46"/>
      <c r="V279" s="46"/>
      <c r="W279" s="46">
        <v>152</v>
      </c>
      <c r="X279" s="46">
        <v>152</v>
      </c>
      <c r="Y279" s="46">
        <v>152</v>
      </c>
      <c r="Z279" s="46">
        <v>152</v>
      </c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87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>
        <v>1782</v>
      </c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>
        <v>0</v>
      </c>
      <c r="DF279" s="46">
        <f t="shared" si="51"/>
        <v>0</v>
      </c>
      <c r="DG279" s="46">
        <f t="shared" si="52"/>
        <v>0</v>
      </c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>
        <v>0</v>
      </c>
      <c r="FA279" s="59" t="s">
        <v>1704</v>
      </c>
      <c r="FB279" s="59">
        <v>2015</v>
      </c>
      <c r="FC279" s="59"/>
    </row>
    <row r="280" spans="1:159" s="49" customFormat="1" ht="25.5" customHeight="1" x14ac:dyDescent="0.25">
      <c r="A280" s="59" t="s">
        <v>296</v>
      </c>
      <c r="B280" s="59" t="s">
        <v>55</v>
      </c>
      <c r="C280" s="59" t="s">
        <v>293</v>
      </c>
      <c r="D280" s="59" t="s">
        <v>294</v>
      </c>
      <c r="E280" s="59" t="s">
        <v>295</v>
      </c>
      <c r="F280" s="59"/>
      <c r="G280" s="59" t="s">
        <v>1498</v>
      </c>
      <c r="H280" s="59" t="s">
        <v>1499</v>
      </c>
      <c r="I280" s="59">
        <v>100</v>
      </c>
      <c r="J280" s="59" t="s">
        <v>1503</v>
      </c>
      <c r="K280" s="59" t="s">
        <v>1504</v>
      </c>
      <c r="L280" s="59" t="s">
        <v>1330</v>
      </c>
      <c r="M280" s="59" t="s">
        <v>1505</v>
      </c>
      <c r="N280" s="59" t="s">
        <v>1502</v>
      </c>
      <c r="O280" s="46">
        <f t="shared" si="50"/>
        <v>660</v>
      </c>
      <c r="P280" s="46"/>
      <c r="Q280" s="46"/>
      <c r="R280" s="46"/>
      <c r="S280" s="46"/>
      <c r="T280" s="46"/>
      <c r="U280" s="46"/>
      <c r="V280" s="46"/>
      <c r="W280" s="46">
        <v>165</v>
      </c>
      <c r="X280" s="46">
        <v>165</v>
      </c>
      <c r="Y280" s="46">
        <v>165</v>
      </c>
      <c r="Z280" s="46">
        <v>165</v>
      </c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87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>
        <v>1060.5</v>
      </c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>
        <v>0</v>
      </c>
      <c r="DF280" s="46">
        <f t="shared" si="51"/>
        <v>0</v>
      </c>
      <c r="DG280" s="46">
        <f t="shared" si="52"/>
        <v>0</v>
      </c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>
        <v>0</v>
      </c>
      <c r="FA280" s="59" t="s">
        <v>1704</v>
      </c>
      <c r="FB280" s="59">
        <v>2015</v>
      </c>
      <c r="FC280" s="59" t="s">
        <v>1733</v>
      </c>
    </row>
    <row r="281" spans="1:159" s="49" customFormat="1" ht="25.5" customHeight="1" x14ac:dyDescent="0.25">
      <c r="A281" s="59" t="s">
        <v>297</v>
      </c>
      <c r="B281" s="59" t="s">
        <v>55</v>
      </c>
      <c r="C281" s="59" t="s">
        <v>293</v>
      </c>
      <c r="D281" s="59" t="s">
        <v>294</v>
      </c>
      <c r="E281" s="59" t="s">
        <v>295</v>
      </c>
      <c r="F281" s="59"/>
      <c r="G281" s="59" t="s">
        <v>1498</v>
      </c>
      <c r="H281" s="59" t="s">
        <v>1339</v>
      </c>
      <c r="I281" s="59">
        <v>100</v>
      </c>
      <c r="J281" s="59" t="s">
        <v>1506</v>
      </c>
      <c r="K281" s="59" t="s">
        <v>1504</v>
      </c>
      <c r="L281" s="59" t="s">
        <v>1330</v>
      </c>
      <c r="M281" s="59" t="s">
        <v>1505</v>
      </c>
      <c r="N281" s="59" t="s">
        <v>1502</v>
      </c>
      <c r="O281" s="46">
        <f t="shared" ref="O281:O344" si="53">P281+Q281+R281+S281+T281+U281+V281+W281+X281+Y281+Z281+AA281+AB281+AC281+AD281+AE281+AF281+AG281+AH281+AI281+AJ281+AK281+AL281+AM281+AN281+AO281+AP281+AQ281+AR281+AS281+AT281+AU281+AV281+AW281+AX281+AY281+AZ281</f>
        <v>660</v>
      </c>
      <c r="P281" s="46"/>
      <c r="Q281" s="46"/>
      <c r="R281" s="46"/>
      <c r="S281" s="46"/>
      <c r="T281" s="46"/>
      <c r="U281" s="46"/>
      <c r="V281" s="46"/>
      <c r="W281" s="46">
        <v>165</v>
      </c>
      <c r="X281" s="46">
        <v>165</v>
      </c>
      <c r="Y281" s="46">
        <v>165</v>
      </c>
      <c r="Z281" s="46">
        <v>165</v>
      </c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87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>
        <v>1060.5</v>
      </c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>
        <v>0</v>
      </c>
      <c r="DF281" s="46">
        <f t="shared" ref="DF281:DF344" si="54">P282*BJ282</f>
        <v>0</v>
      </c>
      <c r="DG281" s="46">
        <f t="shared" ref="DG281:DG344" si="55">BJ282*Q282</f>
        <v>0</v>
      </c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>
        <v>0</v>
      </c>
      <c r="FA281" s="59" t="s">
        <v>1704</v>
      </c>
      <c r="FB281" s="59">
        <v>2015</v>
      </c>
      <c r="FC281" s="59" t="s">
        <v>1719</v>
      </c>
    </row>
    <row r="282" spans="1:159" s="49" customFormat="1" ht="25.5" customHeight="1" x14ac:dyDescent="0.25">
      <c r="A282" s="59" t="s">
        <v>298</v>
      </c>
      <c r="B282" s="59" t="s">
        <v>55</v>
      </c>
      <c r="C282" s="59" t="s">
        <v>293</v>
      </c>
      <c r="D282" s="59" t="s">
        <v>294</v>
      </c>
      <c r="E282" s="59" t="s">
        <v>295</v>
      </c>
      <c r="F282" s="59"/>
      <c r="G282" s="59" t="s">
        <v>1498</v>
      </c>
      <c r="H282" s="59" t="s">
        <v>1499</v>
      </c>
      <c r="I282" s="59">
        <v>100</v>
      </c>
      <c r="J282" s="59" t="s">
        <v>1500</v>
      </c>
      <c r="K282" s="59" t="s">
        <v>1507</v>
      </c>
      <c r="L282" s="59" t="s">
        <v>1330</v>
      </c>
      <c r="M282" s="59">
        <v>30</v>
      </c>
      <c r="N282" s="59" t="s">
        <v>1502</v>
      </c>
      <c r="O282" s="46">
        <f t="shared" si="53"/>
        <v>3228</v>
      </c>
      <c r="P282" s="46"/>
      <c r="Q282" s="46"/>
      <c r="R282" s="46"/>
      <c r="S282" s="46"/>
      <c r="T282" s="46"/>
      <c r="U282" s="46"/>
      <c r="V282" s="46"/>
      <c r="W282" s="46">
        <v>807</v>
      </c>
      <c r="X282" s="46">
        <v>807</v>
      </c>
      <c r="Y282" s="46">
        <v>807</v>
      </c>
      <c r="Z282" s="46">
        <v>807</v>
      </c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87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>
        <v>1782</v>
      </c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>
        <v>0</v>
      </c>
      <c r="DF282" s="46">
        <f t="shared" si="54"/>
        <v>0</v>
      </c>
      <c r="DG282" s="46">
        <f t="shared" si="55"/>
        <v>0</v>
      </c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>
        <v>0</v>
      </c>
      <c r="FA282" s="59" t="s">
        <v>1704</v>
      </c>
      <c r="FB282" s="59">
        <v>2015</v>
      </c>
      <c r="FC282" s="59"/>
    </row>
    <row r="283" spans="1:159" s="49" customFormat="1" ht="25.5" customHeight="1" x14ac:dyDescent="0.25">
      <c r="A283" s="59" t="s">
        <v>299</v>
      </c>
      <c r="B283" s="59" t="s">
        <v>55</v>
      </c>
      <c r="C283" s="59" t="s">
        <v>293</v>
      </c>
      <c r="D283" s="59" t="s">
        <v>294</v>
      </c>
      <c r="E283" s="59" t="s">
        <v>295</v>
      </c>
      <c r="F283" s="59"/>
      <c r="G283" s="59" t="s">
        <v>1498</v>
      </c>
      <c r="H283" s="59" t="s">
        <v>1499</v>
      </c>
      <c r="I283" s="59">
        <v>100</v>
      </c>
      <c r="J283" s="59" t="s">
        <v>1503</v>
      </c>
      <c r="K283" s="59" t="s">
        <v>1508</v>
      </c>
      <c r="L283" s="59" t="s">
        <v>1330</v>
      </c>
      <c r="M283" s="59" t="s">
        <v>1505</v>
      </c>
      <c r="N283" s="59" t="s">
        <v>1502</v>
      </c>
      <c r="O283" s="46">
        <f t="shared" si="53"/>
        <v>3372</v>
      </c>
      <c r="P283" s="46"/>
      <c r="Q283" s="46"/>
      <c r="R283" s="46"/>
      <c r="S283" s="46"/>
      <c r="T283" s="46"/>
      <c r="U283" s="46"/>
      <c r="V283" s="46"/>
      <c r="W283" s="46">
        <v>843</v>
      </c>
      <c r="X283" s="46">
        <v>843</v>
      </c>
      <c r="Y283" s="46">
        <v>843</v>
      </c>
      <c r="Z283" s="46">
        <v>843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87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>
        <v>1060.5</v>
      </c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>
        <v>0</v>
      </c>
      <c r="DF283" s="46">
        <f t="shared" si="54"/>
        <v>0</v>
      </c>
      <c r="DG283" s="46">
        <f t="shared" si="55"/>
        <v>0</v>
      </c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>
        <v>0</v>
      </c>
      <c r="FA283" s="59" t="s">
        <v>1704</v>
      </c>
      <c r="FB283" s="59">
        <v>2015</v>
      </c>
      <c r="FC283" s="59" t="s">
        <v>1733</v>
      </c>
    </row>
    <row r="284" spans="1:159" s="49" customFormat="1" ht="25.5" customHeight="1" x14ac:dyDescent="0.25">
      <c r="A284" s="59" t="s">
        <v>300</v>
      </c>
      <c r="B284" s="59" t="s">
        <v>55</v>
      </c>
      <c r="C284" s="59" t="s">
        <v>293</v>
      </c>
      <c r="D284" s="59" t="s">
        <v>294</v>
      </c>
      <c r="E284" s="59" t="s">
        <v>295</v>
      </c>
      <c r="F284" s="59"/>
      <c r="G284" s="59" t="s">
        <v>1498</v>
      </c>
      <c r="H284" s="59" t="s">
        <v>1339</v>
      </c>
      <c r="I284" s="59">
        <v>100</v>
      </c>
      <c r="J284" s="59" t="s">
        <v>1506</v>
      </c>
      <c r="K284" s="59" t="s">
        <v>1508</v>
      </c>
      <c r="L284" s="59" t="s">
        <v>1330</v>
      </c>
      <c r="M284" s="59" t="s">
        <v>1505</v>
      </c>
      <c r="N284" s="59" t="s">
        <v>1502</v>
      </c>
      <c r="O284" s="46">
        <f t="shared" si="53"/>
        <v>3372</v>
      </c>
      <c r="P284" s="46"/>
      <c r="Q284" s="46"/>
      <c r="R284" s="46"/>
      <c r="S284" s="46"/>
      <c r="T284" s="46"/>
      <c r="U284" s="46"/>
      <c r="V284" s="46"/>
      <c r="W284" s="46">
        <v>843</v>
      </c>
      <c r="X284" s="46">
        <v>843</v>
      </c>
      <c r="Y284" s="46">
        <v>843</v>
      </c>
      <c r="Z284" s="46">
        <v>843</v>
      </c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87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>
        <v>1060.5</v>
      </c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>
        <v>0</v>
      </c>
      <c r="DF284" s="46">
        <f t="shared" si="54"/>
        <v>0</v>
      </c>
      <c r="DG284" s="46">
        <f t="shared" si="55"/>
        <v>0</v>
      </c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>
        <v>0</v>
      </c>
      <c r="FA284" s="59" t="s">
        <v>1704</v>
      </c>
      <c r="FB284" s="59">
        <v>2015</v>
      </c>
      <c r="FC284" s="59" t="s">
        <v>1719</v>
      </c>
    </row>
    <row r="285" spans="1:159" s="49" customFormat="1" ht="25.5" customHeight="1" x14ac:dyDescent="0.25">
      <c r="A285" s="59" t="s">
        <v>301</v>
      </c>
      <c r="B285" s="59" t="s">
        <v>55</v>
      </c>
      <c r="C285" s="59" t="s">
        <v>293</v>
      </c>
      <c r="D285" s="59" t="s">
        <v>294</v>
      </c>
      <c r="E285" s="59" t="s">
        <v>295</v>
      </c>
      <c r="F285" s="59"/>
      <c r="G285" s="59" t="s">
        <v>1498</v>
      </c>
      <c r="H285" s="59" t="s">
        <v>1499</v>
      </c>
      <c r="I285" s="59">
        <v>100</v>
      </c>
      <c r="J285" s="59" t="s">
        <v>1500</v>
      </c>
      <c r="K285" s="59" t="s">
        <v>1509</v>
      </c>
      <c r="L285" s="59" t="s">
        <v>1330</v>
      </c>
      <c r="M285" s="59">
        <v>30</v>
      </c>
      <c r="N285" s="59" t="s">
        <v>1502</v>
      </c>
      <c r="O285" s="46">
        <f t="shared" si="53"/>
        <v>2240</v>
      </c>
      <c r="P285" s="46"/>
      <c r="Q285" s="46"/>
      <c r="R285" s="46"/>
      <c r="S285" s="46"/>
      <c r="T285" s="46"/>
      <c r="U285" s="46"/>
      <c r="V285" s="46"/>
      <c r="W285" s="46">
        <v>560</v>
      </c>
      <c r="X285" s="46">
        <v>560</v>
      </c>
      <c r="Y285" s="46">
        <v>560</v>
      </c>
      <c r="Z285" s="46">
        <v>560</v>
      </c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8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>
        <v>1782</v>
      </c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>
        <v>0</v>
      </c>
      <c r="DF285" s="46">
        <f t="shared" si="54"/>
        <v>0</v>
      </c>
      <c r="DG285" s="46">
        <f t="shared" si="55"/>
        <v>0</v>
      </c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>
        <v>0</v>
      </c>
      <c r="FA285" s="59" t="s">
        <v>1704</v>
      </c>
      <c r="FB285" s="59">
        <v>2015</v>
      </c>
      <c r="FC285" s="59"/>
    </row>
    <row r="286" spans="1:159" s="49" customFormat="1" ht="25.5" customHeight="1" x14ac:dyDescent="0.25">
      <c r="A286" s="59" t="s">
        <v>302</v>
      </c>
      <c r="B286" s="59" t="s">
        <v>55</v>
      </c>
      <c r="C286" s="59" t="s">
        <v>293</v>
      </c>
      <c r="D286" s="59" t="s">
        <v>294</v>
      </c>
      <c r="E286" s="59" t="s">
        <v>295</v>
      </c>
      <c r="F286" s="59"/>
      <c r="G286" s="59" t="s">
        <v>1498</v>
      </c>
      <c r="H286" s="59" t="s">
        <v>1499</v>
      </c>
      <c r="I286" s="59">
        <v>100</v>
      </c>
      <c r="J286" s="59" t="s">
        <v>1503</v>
      </c>
      <c r="K286" s="59" t="s">
        <v>1510</v>
      </c>
      <c r="L286" s="59" t="s">
        <v>1330</v>
      </c>
      <c r="M286" s="59" t="s">
        <v>1505</v>
      </c>
      <c r="N286" s="59" t="s">
        <v>1502</v>
      </c>
      <c r="O286" s="46">
        <f t="shared" si="53"/>
        <v>2280</v>
      </c>
      <c r="P286" s="46"/>
      <c r="Q286" s="46"/>
      <c r="R286" s="46"/>
      <c r="S286" s="46"/>
      <c r="T286" s="46"/>
      <c r="U286" s="46"/>
      <c r="V286" s="46"/>
      <c r="W286" s="46">
        <v>570</v>
      </c>
      <c r="X286" s="46">
        <v>570</v>
      </c>
      <c r="Y286" s="46">
        <v>570</v>
      </c>
      <c r="Z286" s="46">
        <v>570</v>
      </c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8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>
        <v>1060.5</v>
      </c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>
        <v>0</v>
      </c>
      <c r="DF286" s="46">
        <f t="shared" si="54"/>
        <v>0</v>
      </c>
      <c r="DG286" s="46">
        <f t="shared" si="55"/>
        <v>0</v>
      </c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>
        <v>0</v>
      </c>
      <c r="FA286" s="59" t="s">
        <v>1704</v>
      </c>
      <c r="FB286" s="59">
        <v>2015</v>
      </c>
      <c r="FC286" s="59" t="s">
        <v>1733</v>
      </c>
    </row>
    <row r="287" spans="1:159" s="49" customFormat="1" ht="25.5" customHeight="1" x14ac:dyDescent="0.25">
      <c r="A287" s="59" t="s">
        <v>303</v>
      </c>
      <c r="B287" s="59" t="s">
        <v>55</v>
      </c>
      <c r="C287" s="59" t="s">
        <v>293</v>
      </c>
      <c r="D287" s="59" t="s">
        <v>294</v>
      </c>
      <c r="E287" s="59" t="s">
        <v>295</v>
      </c>
      <c r="F287" s="59"/>
      <c r="G287" s="59" t="s">
        <v>1498</v>
      </c>
      <c r="H287" s="59" t="s">
        <v>1339</v>
      </c>
      <c r="I287" s="59">
        <v>100</v>
      </c>
      <c r="J287" s="59" t="s">
        <v>1506</v>
      </c>
      <c r="K287" s="59" t="s">
        <v>1510</v>
      </c>
      <c r="L287" s="59" t="s">
        <v>1330</v>
      </c>
      <c r="M287" s="59" t="s">
        <v>1505</v>
      </c>
      <c r="N287" s="59" t="s">
        <v>1502</v>
      </c>
      <c r="O287" s="46">
        <f t="shared" si="53"/>
        <v>2280</v>
      </c>
      <c r="P287" s="46"/>
      <c r="Q287" s="46"/>
      <c r="R287" s="46"/>
      <c r="S287" s="46"/>
      <c r="T287" s="46"/>
      <c r="U287" s="46"/>
      <c r="V287" s="46"/>
      <c r="W287" s="46">
        <v>570</v>
      </c>
      <c r="X287" s="46">
        <v>570</v>
      </c>
      <c r="Y287" s="46">
        <v>570</v>
      </c>
      <c r="Z287" s="46">
        <v>570</v>
      </c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87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>
        <v>1060.5</v>
      </c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>
        <v>0</v>
      </c>
      <c r="DF287" s="46">
        <f t="shared" si="54"/>
        <v>0</v>
      </c>
      <c r="DG287" s="46">
        <f t="shared" si="55"/>
        <v>0</v>
      </c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>
        <v>0</v>
      </c>
      <c r="FA287" s="59" t="s">
        <v>1704</v>
      </c>
      <c r="FB287" s="59">
        <v>2015</v>
      </c>
      <c r="FC287" s="59" t="s">
        <v>1719</v>
      </c>
    </row>
    <row r="288" spans="1:159" s="49" customFormat="1" ht="25.5" customHeight="1" x14ac:dyDescent="0.25">
      <c r="A288" s="59" t="s">
        <v>304</v>
      </c>
      <c r="B288" s="59" t="s">
        <v>55</v>
      </c>
      <c r="C288" s="59" t="s">
        <v>293</v>
      </c>
      <c r="D288" s="59" t="s">
        <v>294</v>
      </c>
      <c r="E288" s="59" t="s">
        <v>295</v>
      </c>
      <c r="F288" s="59"/>
      <c r="G288" s="59" t="s">
        <v>1498</v>
      </c>
      <c r="H288" s="59" t="s">
        <v>1499</v>
      </c>
      <c r="I288" s="59">
        <v>100</v>
      </c>
      <c r="J288" s="59" t="s">
        <v>1500</v>
      </c>
      <c r="K288" s="59" t="s">
        <v>1511</v>
      </c>
      <c r="L288" s="59" t="s">
        <v>1330</v>
      </c>
      <c r="M288" s="59">
        <v>30</v>
      </c>
      <c r="N288" s="59" t="s">
        <v>1502</v>
      </c>
      <c r="O288" s="46">
        <f t="shared" si="53"/>
        <v>3280</v>
      </c>
      <c r="P288" s="46"/>
      <c r="Q288" s="46"/>
      <c r="R288" s="46"/>
      <c r="S288" s="46"/>
      <c r="T288" s="46"/>
      <c r="U288" s="46"/>
      <c r="V288" s="46"/>
      <c r="W288" s="46">
        <v>820</v>
      </c>
      <c r="X288" s="46">
        <v>820</v>
      </c>
      <c r="Y288" s="46">
        <v>820</v>
      </c>
      <c r="Z288" s="46">
        <v>820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87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>
        <v>1782</v>
      </c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>
        <v>0</v>
      </c>
      <c r="DF288" s="46">
        <f t="shared" si="54"/>
        <v>0</v>
      </c>
      <c r="DG288" s="46">
        <f t="shared" si="55"/>
        <v>0</v>
      </c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>
        <v>0</v>
      </c>
      <c r="FA288" s="59" t="s">
        <v>1704</v>
      </c>
      <c r="FB288" s="59">
        <v>2015</v>
      </c>
      <c r="FC288" s="59"/>
    </row>
    <row r="289" spans="1:159" s="49" customFormat="1" ht="25.5" customHeight="1" x14ac:dyDescent="0.25">
      <c r="A289" s="59" t="s">
        <v>305</v>
      </c>
      <c r="B289" s="59" t="s">
        <v>55</v>
      </c>
      <c r="C289" s="59" t="s">
        <v>293</v>
      </c>
      <c r="D289" s="59" t="s">
        <v>294</v>
      </c>
      <c r="E289" s="59" t="s">
        <v>295</v>
      </c>
      <c r="F289" s="59"/>
      <c r="G289" s="59" t="s">
        <v>1498</v>
      </c>
      <c r="H289" s="59" t="s">
        <v>1499</v>
      </c>
      <c r="I289" s="59">
        <v>100</v>
      </c>
      <c r="J289" s="59" t="s">
        <v>1503</v>
      </c>
      <c r="K289" s="59" t="s">
        <v>1511</v>
      </c>
      <c r="L289" s="59" t="s">
        <v>1330</v>
      </c>
      <c r="M289" s="59" t="s">
        <v>1505</v>
      </c>
      <c r="N289" s="59" t="s">
        <v>1502</v>
      </c>
      <c r="O289" s="46">
        <f t="shared" si="53"/>
        <v>3120</v>
      </c>
      <c r="P289" s="46"/>
      <c r="Q289" s="46"/>
      <c r="R289" s="46"/>
      <c r="S289" s="46"/>
      <c r="T289" s="46"/>
      <c r="U289" s="46"/>
      <c r="V289" s="46"/>
      <c r="W289" s="46">
        <v>780</v>
      </c>
      <c r="X289" s="46">
        <v>780</v>
      </c>
      <c r="Y289" s="46">
        <v>780</v>
      </c>
      <c r="Z289" s="46">
        <v>780</v>
      </c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8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>
        <v>1060.5</v>
      </c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>
        <v>0</v>
      </c>
      <c r="DF289" s="46">
        <f t="shared" si="54"/>
        <v>0</v>
      </c>
      <c r="DG289" s="46">
        <f t="shared" si="55"/>
        <v>0</v>
      </c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>
        <v>0</v>
      </c>
      <c r="FA289" s="59" t="s">
        <v>1704</v>
      </c>
      <c r="FB289" s="59">
        <v>2015</v>
      </c>
      <c r="FC289" s="59" t="s">
        <v>1734</v>
      </c>
    </row>
    <row r="290" spans="1:159" s="49" customFormat="1" ht="25.5" customHeight="1" x14ac:dyDescent="0.25">
      <c r="A290" s="59" t="s">
        <v>306</v>
      </c>
      <c r="B290" s="59" t="s">
        <v>55</v>
      </c>
      <c r="C290" s="59" t="s">
        <v>293</v>
      </c>
      <c r="D290" s="59" t="s">
        <v>294</v>
      </c>
      <c r="E290" s="59" t="s">
        <v>295</v>
      </c>
      <c r="F290" s="59"/>
      <c r="G290" s="59" t="s">
        <v>1498</v>
      </c>
      <c r="H290" s="59" t="s">
        <v>1339</v>
      </c>
      <c r="I290" s="59">
        <v>100</v>
      </c>
      <c r="J290" s="59" t="s">
        <v>1506</v>
      </c>
      <c r="K290" s="59" t="s">
        <v>1511</v>
      </c>
      <c r="L290" s="59" t="s">
        <v>1330</v>
      </c>
      <c r="M290" s="59" t="s">
        <v>1505</v>
      </c>
      <c r="N290" s="59" t="s">
        <v>1502</v>
      </c>
      <c r="O290" s="46">
        <f t="shared" si="53"/>
        <v>3120</v>
      </c>
      <c r="P290" s="46"/>
      <c r="Q290" s="46"/>
      <c r="R290" s="46"/>
      <c r="S290" s="46"/>
      <c r="T290" s="46"/>
      <c r="U290" s="46"/>
      <c r="V290" s="46"/>
      <c r="W290" s="46">
        <v>780</v>
      </c>
      <c r="X290" s="46">
        <v>780</v>
      </c>
      <c r="Y290" s="46">
        <v>780</v>
      </c>
      <c r="Z290" s="46">
        <v>780</v>
      </c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87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>
        <v>1060.5</v>
      </c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>
        <v>0</v>
      </c>
      <c r="DF290" s="46">
        <f t="shared" si="54"/>
        <v>0</v>
      </c>
      <c r="DG290" s="46">
        <f t="shared" si="55"/>
        <v>0</v>
      </c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>
        <v>0</v>
      </c>
      <c r="FA290" s="59" t="s">
        <v>1704</v>
      </c>
      <c r="FB290" s="59">
        <v>2015</v>
      </c>
      <c r="FC290" s="59" t="s">
        <v>1719</v>
      </c>
    </row>
    <row r="291" spans="1:159" s="49" customFormat="1" ht="25.5" customHeight="1" x14ac:dyDescent="0.25">
      <c r="A291" s="59" t="s">
        <v>307</v>
      </c>
      <c r="B291" s="59" t="s">
        <v>55</v>
      </c>
      <c r="C291" s="59" t="s">
        <v>293</v>
      </c>
      <c r="D291" s="59" t="s">
        <v>294</v>
      </c>
      <c r="E291" s="59" t="s">
        <v>295</v>
      </c>
      <c r="F291" s="59"/>
      <c r="G291" s="59" t="s">
        <v>1498</v>
      </c>
      <c r="H291" s="59" t="s">
        <v>1499</v>
      </c>
      <c r="I291" s="59">
        <v>100</v>
      </c>
      <c r="J291" s="59" t="s">
        <v>1500</v>
      </c>
      <c r="K291" s="59" t="s">
        <v>1512</v>
      </c>
      <c r="L291" s="59" t="s">
        <v>1330</v>
      </c>
      <c r="M291" s="59">
        <v>30</v>
      </c>
      <c r="N291" s="59" t="s">
        <v>1502</v>
      </c>
      <c r="O291" s="46">
        <f t="shared" si="53"/>
        <v>2968</v>
      </c>
      <c r="P291" s="46"/>
      <c r="Q291" s="46"/>
      <c r="R291" s="46"/>
      <c r="S291" s="46"/>
      <c r="T291" s="46"/>
      <c r="U291" s="46"/>
      <c r="V291" s="46"/>
      <c r="W291" s="46">
        <v>742</v>
      </c>
      <c r="X291" s="46">
        <v>742</v>
      </c>
      <c r="Y291" s="46">
        <v>742</v>
      </c>
      <c r="Z291" s="46">
        <v>742</v>
      </c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8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>
        <v>1782</v>
      </c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>
        <v>0</v>
      </c>
      <c r="DF291" s="46">
        <f t="shared" si="54"/>
        <v>0</v>
      </c>
      <c r="DG291" s="46">
        <f t="shared" si="55"/>
        <v>0</v>
      </c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>
        <v>0</v>
      </c>
      <c r="FA291" s="59" t="s">
        <v>1704</v>
      </c>
      <c r="FB291" s="59">
        <v>2015</v>
      </c>
      <c r="FC291" s="59"/>
    </row>
    <row r="292" spans="1:159" s="49" customFormat="1" ht="25.5" customHeight="1" x14ac:dyDescent="0.25">
      <c r="A292" s="59" t="s">
        <v>308</v>
      </c>
      <c r="B292" s="59" t="s">
        <v>55</v>
      </c>
      <c r="C292" s="59" t="s">
        <v>293</v>
      </c>
      <c r="D292" s="59" t="s">
        <v>294</v>
      </c>
      <c r="E292" s="59" t="s">
        <v>295</v>
      </c>
      <c r="F292" s="59"/>
      <c r="G292" s="59" t="s">
        <v>1498</v>
      </c>
      <c r="H292" s="59" t="s">
        <v>1499</v>
      </c>
      <c r="I292" s="59">
        <v>100</v>
      </c>
      <c r="J292" s="59" t="s">
        <v>1503</v>
      </c>
      <c r="K292" s="59" t="s">
        <v>1512</v>
      </c>
      <c r="L292" s="59" t="s">
        <v>1330</v>
      </c>
      <c r="M292" s="59" t="s">
        <v>1505</v>
      </c>
      <c r="N292" s="59" t="s">
        <v>1502</v>
      </c>
      <c r="O292" s="46">
        <f t="shared" si="53"/>
        <v>3024</v>
      </c>
      <c r="P292" s="46"/>
      <c r="Q292" s="46"/>
      <c r="R292" s="46"/>
      <c r="S292" s="46"/>
      <c r="T292" s="46"/>
      <c r="U292" s="46"/>
      <c r="V292" s="46"/>
      <c r="W292" s="46">
        <v>756</v>
      </c>
      <c r="X292" s="46">
        <v>756</v>
      </c>
      <c r="Y292" s="46">
        <v>756</v>
      </c>
      <c r="Z292" s="46">
        <v>756</v>
      </c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87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>
        <v>1060.5</v>
      </c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>
        <v>0</v>
      </c>
      <c r="DF292" s="46">
        <f t="shared" si="54"/>
        <v>0</v>
      </c>
      <c r="DG292" s="46">
        <f t="shared" si="55"/>
        <v>0</v>
      </c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>
        <v>0</v>
      </c>
      <c r="FA292" s="59" t="s">
        <v>1704</v>
      </c>
      <c r="FB292" s="59">
        <v>2015</v>
      </c>
      <c r="FC292" s="59" t="s">
        <v>1734</v>
      </c>
    </row>
    <row r="293" spans="1:159" s="49" customFormat="1" ht="25.5" customHeight="1" x14ac:dyDescent="0.25">
      <c r="A293" s="59" t="s">
        <v>309</v>
      </c>
      <c r="B293" s="59" t="s">
        <v>55</v>
      </c>
      <c r="C293" s="59" t="s">
        <v>293</v>
      </c>
      <c r="D293" s="59" t="s">
        <v>294</v>
      </c>
      <c r="E293" s="59" t="s">
        <v>295</v>
      </c>
      <c r="F293" s="59"/>
      <c r="G293" s="59" t="s">
        <v>1498</v>
      </c>
      <c r="H293" s="59" t="s">
        <v>1339</v>
      </c>
      <c r="I293" s="59">
        <v>100</v>
      </c>
      <c r="J293" s="59" t="s">
        <v>1506</v>
      </c>
      <c r="K293" s="59" t="s">
        <v>1512</v>
      </c>
      <c r="L293" s="59" t="s">
        <v>1330</v>
      </c>
      <c r="M293" s="59" t="s">
        <v>1505</v>
      </c>
      <c r="N293" s="59" t="s">
        <v>1502</v>
      </c>
      <c r="O293" s="46">
        <f t="shared" si="53"/>
        <v>3024</v>
      </c>
      <c r="P293" s="46"/>
      <c r="Q293" s="46"/>
      <c r="R293" s="46"/>
      <c r="S293" s="46"/>
      <c r="T293" s="46"/>
      <c r="U293" s="46"/>
      <c r="V293" s="46"/>
      <c r="W293" s="46">
        <v>756</v>
      </c>
      <c r="X293" s="46">
        <v>756</v>
      </c>
      <c r="Y293" s="46">
        <v>756</v>
      </c>
      <c r="Z293" s="46">
        <v>756</v>
      </c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87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>
        <v>1060.5</v>
      </c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>
        <v>0</v>
      </c>
      <c r="DF293" s="46">
        <f t="shared" si="54"/>
        <v>0</v>
      </c>
      <c r="DG293" s="46">
        <f t="shared" si="55"/>
        <v>0</v>
      </c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>
        <v>0</v>
      </c>
      <c r="FA293" s="59" t="s">
        <v>1704</v>
      </c>
      <c r="FB293" s="59">
        <v>2015</v>
      </c>
      <c r="FC293" s="59" t="s">
        <v>1719</v>
      </c>
    </row>
    <row r="294" spans="1:159" s="49" customFormat="1" ht="25.5" customHeight="1" x14ac:dyDescent="0.25">
      <c r="A294" s="59" t="s">
        <v>310</v>
      </c>
      <c r="B294" s="59" t="s">
        <v>55</v>
      </c>
      <c r="C294" s="59" t="s">
        <v>293</v>
      </c>
      <c r="D294" s="59" t="s">
        <v>294</v>
      </c>
      <c r="E294" s="59" t="s">
        <v>295</v>
      </c>
      <c r="F294" s="59"/>
      <c r="G294" s="59" t="s">
        <v>1498</v>
      </c>
      <c r="H294" s="59" t="s">
        <v>1499</v>
      </c>
      <c r="I294" s="59">
        <v>100</v>
      </c>
      <c r="J294" s="59" t="s">
        <v>1500</v>
      </c>
      <c r="K294" s="59" t="s">
        <v>1513</v>
      </c>
      <c r="L294" s="59" t="s">
        <v>1330</v>
      </c>
      <c r="M294" s="59">
        <v>30</v>
      </c>
      <c r="N294" s="59" t="s">
        <v>1502</v>
      </c>
      <c r="O294" s="46">
        <f t="shared" si="53"/>
        <v>3440</v>
      </c>
      <c r="P294" s="46"/>
      <c r="Q294" s="46"/>
      <c r="R294" s="46"/>
      <c r="S294" s="46"/>
      <c r="T294" s="46"/>
      <c r="U294" s="46"/>
      <c r="V294" s="46"/>
      <c r="W294" s="46">
        <v>860</v>
      </c>
      <c r="X294" s="46">
        <v>860</v>
      </c>
      <c r="Y294" s="46">
        <v>860</v>
      </c>
      <c r="Z294" s="46">
        <v>860</v>
      </c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87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>
        <v>1782</v>
      </c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>
        <v>0</v>
      </c>
      <c r="DF294" s="46">
        <f t="shared" si="54"/>
        <v>0</v>
      </c>
      <c r="DG294" s="46">
        <f t="shared" si="55"/>
        <v>0</v>
      </c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>
        <v>0</v>
      </c>
      <c r="FA294" s="59" t="s">
        <v>1704</v>
      </c>
      <c r="FB294" s="59">
        <v>2015</v>
      </c>
      <c r="FC294" s="59"/>
    </row>
    <row r="295" spans="1:159" s="49" customFormat="1" ht="25.5" customHeight="1" x14ac:dyDescent="0.25">
      <c r="A295" s="59" t="s">
        <v>311</v>
      </c>
      <c r="B295" s="59" t="s">
        <v>55</v>
      </c>
      <c r="C295" s="59" t="s">
        <v>293</v>
      </c>
      <c r="D295" s="59" t="s">
        <v>294</v>
      </c>
      <c r="E295" s="59" t="s">
        <v>295</v>
      </c>
      <c r="F295" s="59"/>
      <c r="G295" s="59" t="s">
        <v>1498</v>
      </c>
      <c r="H295" s="59" t="s">
        <v>1499</v>
      </c>
      <c r="I295" s="59">
        <v>100</v>
      </c>
      <c r="J295" s="59" t="s">
        <v>1503</v>
      </c>
      <c r="K295" s="59" t="s">
        <v>1513</v>
      </c>
      <c r="L295" s="59" t="s">
        <v>1330</v>
      </c>
      <c r="M295" s="59" t="s">
        <v>1505</v>
      </c>
      <c r="N295" s="59" t="s">
        <v>1502</v>
      </c>
      <c r="O295" s="46">
        <f t="shared" si="53"/>
        <v>3520</v>
      </c>
      <c r="P295" s="46"/>
      <c r="Q295" s="46"/>
      <c r="R295" s="46"/>
      <c r="S295" s="46"/>
      <c r="T295" s="46"/>
      <c r="U295" s="46"/>
      <c r="V295" s="46"/>
      <c r="W295" s="46">
        <v>880</v>
      </c>
      <c r="X295" s="46">
        <v>880</v>
      </c>
      <c r="Y295" s="46">
        <v>880</v>
      </c>
      <c r="Z295" s="46">
        <v>880</v>
      </c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87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>
        <v>1060.5</v>
      </c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>
        <v>0</v>
      </c>
      <c r="DF295" s="46">
        <f t="shared" si="54"/>
        <v>0</v>
      </c>
      <c r="DG295" s="46">
        <f t="shared" si="55"/>
        <v>0</v>
      </c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>
        <v>0</v>
      </c>
      <c r="FA295" s="59" t="s">
        <v>1704</v>
      </c>
      <c r="FB295" s="59">
        <v>2015</v>
      </c>
      <c r="FC295" s="59" t="s">
        <v>1734</v>
      </c>
    </row>
    <row r="296" spans="1:159" s="49" customFormat="1" ht="25.5" customHeight="1" x14ac:dyDescent="0.25">
      <c r="A296" s="59" t="s">
        <v>312</v>
      </c>
      <c r="B296" s="59" t="s">
        <v>55</v>
      </c>
      <c r="C296" s="59" t="s">
        <v>293</v>
      </c>
      <c r="D296" s="59" t="s">
        <v>294</v>
      </c>
      <c r="E296" s="59" t="s">
        <v>295</v>
      </c>
      <c r="F296" s="59"/>
      <c r="G296" s="59" t="s">
        <v>1498</v>
      </c>
      <c r="H296" s="59" t="s">
        <v>1339</v>
      </c>
      <c r="I296" s="59">
        <v>100</v>
      </c>
      <c r="J296" s="59" t="s">
        <v>1506</v>
      </c>
      <c r="K296" s="59" t="s">
        <v>1513</v>
      </c>
      <c r="L296" s="59" t="s">
        <v>1330</v>
      </c>
      <c r="M296" s="59" t="s">
        <v>1505</v>
      </c>
      <c r="N296" s="59" t="s">
        <v>1502</v>
      </c>
      <c r="O296" s="46">
        <f t="shared" si="53"/>
        <v>3520</v>
      </c>
      <c r="P296" s="46"/>
      <c r="Q296" s="46"/>
      <c r="R296" s="46"/>
      <c r="S296" s="46"/>
      <c r="T296" s="46"/>
      <c r="U296" s="46"/>
      <c r="V296" s="46"/>
      <c r="W296" s="46">
        <v>880</v>
      </c>
      <c r="X296" s="46">
        <v>880</v>
      </c>
      <c r="Y296" s="46">
        <v>880</v>
      </c>
      <c r="Z296" s="46">
        <v>880</v>
      </c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87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>
        <v>1060.5</v>
      </c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>
        <v>0</v>
      </c>
      <c r="DF296" s="46">
        <f t="shared" si="54"/>
        <v>0</v>
      </c>
      <c r="DG296" s="46">
        <f t="shared" si="55"/>
        <v>0</v>
      </c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>
        <v>0</v>
      </c>
      <c r="FA296" s="59" t="s">
        <v>1704</v>
      </c>
      <c r="FB296" s="59">
        <v>2015</v>
      </c>
      <c r="FC296" s="59" t="s">
        <v>1719</v>
      </c>
    </row>
    <row r="297" spans="1:159" s="49" customFormat="1" ht="25.5" customHeight="1" x14ac:dyDescent="0.25">
      <c r="A297" s="59" t="s">
        <v>313</v>
      </c>
      <c r="B297" s="59" t="s">
        <v>55</v>
      </c>
      <c r="C297" s="59" t="s">
        <v>293</v>
      </c>
      <c r="D297" s="59" t="s">
        <v>294</v>
      </c>
      <c r="E297" s="59" t="s">
        <v>295</v>
      </c>
      <c r="F297" s="59"/>
      <c r="G297" s="59" t="s">
        <v>1498</v>
      </c>
      <c r="H297" s="59" t="s">
        <v>1499</v>
      </c>
      <c r="I297" s="59">
        <v>100</v>
      </c>
      <c r="J297" s="59" t="s">
        <v>1500</v>
      </c>
      <c r="K297" s="59" t="s">
        <v>1514</v>
      </c>
      <c r="L297" s="59" t="s">
        <v>1330</v>
      </c>
      <c r="M297" s="59">
        <v>30</v>
      </c>
      <c r="N297" s="59" t="s">
        <v>1502</v>
      </c>
      <c r="O297" s="46">
        <f t="shared" si="53"/>
        <v>2080</v>
      </c>
      <c r="P297" s="46"/>
      <c r="Q297" s="46"/>
      <c r="R297" s="46"/>
      <c r="S297" s="46"/>
      <c r="T297" s="46"/>
      <c r="U297" s="46"/>
      <c r="V297" s="46"/>
      <c r="W297" s="46">
        <v>520</v>
      </c>
      <c r="X297" s="46">
        <v>520</v>
      </c>
      <c r="Y297" s="46">
        <v>520</v>
      </c>
      <c r="Z297" s="46">
        <v>520</v>
      </c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8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>
        <v>1782</v>
      </c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>
        <v>0</v>
      </c>
      <c r="DF297" s="46">
        <f t="shared" si="54"/>
        <v>0</v>
      </c>
      <c r="DG297" s="46">
        <f t="shared" si="55"/>
        <v>0</v>
      </c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>
        <v>0</v>
      </c>
      <c r="FA297" s="59" t="s">
        <v>1704</v>
      </c>
      <c r="FB297" s="59">
        <v>2015</v>
      </c>
      <c r="FC297" s="59"/>
    </row>
    <row r="298" spans="1:159" s="49" customFormat="1" ht="25.5" customHeight="1" x14ac:dyDescent="0.25">
      <c r="A298" s="59" t="s">
        <v>314</v>
      </c>
      <c r="B298" s="59" t="s">
        <v>55</v>
      </c>
      <c r="C298" s="59" t="s">
        <v>293</v>
      </c>
      <c r="D298" s="59" t="s">
        <v>294</v>
      </c>
      <c r="E298" s="59" t="s">
        <v>295</v>
      </c>
      <c r="F298" s="59"/>
      <c r="G298" s="59" t="s">
        <v>1498</v>
      </c>
      <c r="H298" s="59" t="s">
        <v>1499</v>
      </c>
      <c r="I298" s="59">
        <v>100</v>
      </c>
      <c r="J298" s="59" t="s">
        <v>1503</v>
      </c>
      <c r="K298" s="59" t="s">
        <v>1515</v>
      </c>
      <c r="L298" s="59" t="s">
        <v>1330</v>
      </c>
      <c r="M298" s="59" t="s">
        <v>1505</v>
      </c>
      <c r="N298" s="59" t="s">
        <v>1502</v>
      </c>
      <c r="O298" s="46">
        <f t="shared" si="53"/>
        <v>2248</v>
      </c>
      <c r="P298" s="46"/>
      <c r="Q298" s="46"/>
      <c r="R298" s="46"/>
      <c r="S298" s="46"/>
      <c r="T298" s="46"/>
      <c r="U298" s="46"/>
      <c r="V298" s="46"/>
      <c r="W298" s="46">
        <v>562</v>
      </c>
      <c r="X298" s="46">
        <v>562</v>
      </c>
      <c r="Y298" s="46">
        <v>562</v>
      </c>
      <c r="Z298" s="46">
        <v>562</v>
      </c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8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>
        <v>1060.5</v>
      </c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>
        <v>0</v>
      </c>
      <c r="DF298" s="46">
        <f t="shared" si="54"/>
        <v>0</v>
      </c>
      <c r="DG298" s="46">
        <f t="shared" si="55"/>
        <v>0</v>
      </c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>
        <v>0</v>
      </c>
      <c r="FA298" s="59" t="s">
        <v>1704</v>
      </c>
      <c r="FB298" s="59">
        <v>2015</v>
      </c>
      <c r="FC298" s="59" t="s">
        <v>1733</v>
      </c>
    </row>
    <row r="299" spans="1:159" s="49" customFormat="1" ht="25.5" customHeight="1" x14ac:dyDescent="0.25">
      <c r="A299" s="59" t="s">
        <v>315</v>
      </c>
      <c r="B299" s="59" t="s">
        <v>55</v>
      </c>
      <c r="C299" s="59" t="s">
        <v>293</v>
      </c>
      <c r="D299" s="59" t="s">
        <v>294</v>
      </c>
      <c r="E299" s="59" t="s">
        <v>295</v>
      </c>
      <c r="F299" s="59"/>
      <c r="G299" s="59" t="s">
        <v>1498</v>
      </c>
      <c r="H299" s="59" t="s">
        <v>1339</v>
      </c>
      <c r="I299" s="59">
        <v>100</v>
      </c>
      <c r="J299" s="59" t="s">
        <v>1506</v>
      </c>
      <c r="K299" s="59" t="s">
        <v>1515</v>
      </c>
      <c r="L299" s="59" t="s">
        <v>1330</v>
      </c>
      <c r="M299" s="59" t="s">
        <v>1505</v>
      </c>
      <c r="N299" s="59" t="s">
        <v>1502</v>
      </c>
      <c r="O299" s="46">
        <f t="shared" si="53"/>
        <v>2248</v>
      </c>
      <c r="P299" s="46"/>
      <c r="Q299" s="46"/>
      <c r="R299" s="46"/>
      <c r="S299" s="46"/>
      <c r="T299" s="46"/>
      <c r="U299" s="46"/>
      <c r="V299" s="46"/>
      <c r="W299" s="46">
        <v>562</v>
      </c>
      <c r="X299" s="46">
        <v>562</v>
      </c>
      <c r="Y299" s="46">
        <v>562</v>
      </c>
      <c r="Z299" s="46">
        <v>562</v>
      </c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87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>
        <v>1060.5</v>
      </c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>
        <v>0</v>
      </c>
      <c r="DF299" s="46">
        <f t="shared" si="54"/>
        <v>0</v>
      </c>
      <c r="DG299" s="46">
        <f t="shared" si="55"/>
        <v>0</v>
      </c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>
        <v>0</v>
      </c>
      <c r="FA299" s="59" t="s">
        <v>1704</v>
      </c>
      <c r="FB299" s="59">
        <v>2015</v>
      </c>
      <c r="FC299" s="59" t="s">
        <v>1719</v>
      </c>
    </row>
    <row r="300" spans="1:159" s="49" customFormat="1" ht="25.5" customHeight="1" x14ac:dyDescent="0.25">
      <c r="A300" s="59" t="s">
        <v>316</v>
      </c>
      <c r="B300" s="59" t="s">
        <v>55</v>
      </c>
      <c r="C300" s="59" t="s">
        <v>293</v>
      </c>
      <c r="D300" s="59" t="s">
        <v>294</v>
      </c>
      <c r="E300" s="59" t="s">
        <v>295</v>
      </c>
      <c r="F300" s="59"/>
      <c r="G300" s="59" t="s">
        <v>1498</v>
      </c>
      <c r="H300" s="59" t="s">
        <v>1499</v>
      </c>
      <c r="I300" s="59">
        <v>100</v>
      </c>
      <c r="J300" s="59" t="s">
        <v>1500</v>
      </c>
      <c r="K300" s="59" t="s">
        <v>1516</v>
      </c>
      <c r="L300" s="59" t="s">
        <v>1330</v>
      </c>
      <c r="M300" s="59">
        <v>30</v>
      </c>
      <c r="N300" s="59" t="s">
        <v>1502</v>
      </c>
      <c r="O300" s="46">
        <f t="shared" si="53"/>
        <v>720</v>
      </c>
      <c r="P300" s="46"/>
      <c r="Q300" s="46"/>
      <c r="R300" s="46"/>
      <c r="S300" s="46"/>
      <c r="T300" s="46"/>
      <c r="U300" s="46"/>
      <c r="V300" s="46"/>
      <c r="W300" s="46">
        <v>180</v>
      </c>
      <c r="X300" s="46">
        <v>180</v>
      </c>
      <c r="Y300" s="46">
        <v>180</v>
      </c>
      <c r="Z300" s="46">
        <v>180</v>
      </c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87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>
        <v>1782</v>
      </c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>
        <v>0</v>
      </c>
      <c r="DF300" s="46">
        <f t="shared" si="54"/>
        <v>0</v>
      </c>
      <c r="DG300" s="46">
        <f t="shared" si="55"/>
        <v>0</v>
      </c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>
        <v>0</v>
      </c>
      <c r="FA300" s="59" t="s">
        <v>1704</v>
      </c>
      <c r="FB300" s="59">
        <v>2015</v>
      </c>
      <c r="FC300" s="59"/>
    </row>
    <row r="301" spans="1:159" s="49" customFormat="1" ht="25.5" customHeight="1" x14ac:dyDescent="0.25">
      <c r="A301" s="59" t="s">
        <v>317</v>
      </c>
      <c r="B301" s="59" t="s">
        <v>55</v>
      </c>
      <c r="C301" s="59" t="s">
        <v>293</v>
      </c>
      <c r="D301" s="59" t="s">
        <v>294</v>
      </c>
      <c r="E301" s="59" t="s">
        <v>295</v>
      </c>
      <c r="F301" s="59"/>
      <c r="G301" s="59" t="s">
        <v>1498</v>
      </c>
      <c r="H301" s="59" t="s">
        <v>1499</v>
      </c>
      <c r="I301" s="59">
        <v>100</v>
      </c>
      <c r="J301" s="59" t="s">
        <v>1503</v>
      </c>
      <c r="K301" s="59" t="s">
        <v>1517</v>
      </c>
      <c r="L301" s="59" t="s">
        <v>1330</v>
      </c>
      <c r="M301" s="59" t="s">
        <v>1505</v>
      </c>
      <c r="N301" s="59" t="s">
        <v>1502</v>
      </c>
      <c r="O301" s="46">
        <f t="shared" si="53"/>
        <v>660</v>
      </c>
      <c r="P301" s="46"/>
      <c r="Q301" s="46"/>
      <c r="R301" s="46"/>
      <c r="S301" s="46"/>
      <c r="T301" s="46"/>
      <c r="U301" s="46"/>
      <c r="V301" s="46"/>
      <c r="W301" s="46">
        <v>165</v>
      </c>
      <c r="X301" s="46">
        <v>165</v>
      </c>
      <c r="Y301" s="46">
        <v>165</v>
      </c>
      <c r="Z301" s="46">
        <v>165</v>
      </c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87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>
        <v>1060.5</v>
      </c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>
        <v>0</v>
      </c>
      <c r="DF301" s="46">
        <f t="shared" si="54"/>
        <v>0</v>
      </c>
      <c r="DG301" s="46">
        <f t="shared" si="55"/>
        <v>0</v>
      </c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>
        <v>0</v>
      </c>
      <c r="FA301" s="59" t="s">
        <v>1704</v>
      </c>
      <c r="FB301" s="59">
        <v>2015</v>
      </c>
      <c r="FC301" s="59" t="s">
        <v>1733</v>
      </c>
    </row>
    <row r="302" spans="1:159" s="49" customFormat="1" ht="25.5" customHeight="1" x14ac:dyDescent="0.25">
      <c r="A302" s="59" t="s">
        <v>318</v>
      </c>
      <c r="B302" s="59" t="s">
        <v>55</v>
      </c>
      <c r="C302" s="59" t="s">
        <v>293</v>
      </c>
      <c r="D302" s="59" t="s">
        <v>294</v>
      </c>
      <c r="E302" s="59" t="s">
        <v>295</v>
      </c>
      <c r="F302" s="59"/>
      <c r="G302" s="59" t="s">
        <v>1498</v>
      </c>
      <c r="H302" s="59" t="s">
        <v>1339</v>
      </c>
      <c r="I302" s="59">
        <v>100</v>
      </c>
      <c r="J302" s="59" t="s">
        <v>1506</v>
      </c>
      <c r="K302" s="59" t="s">
        <v>1517</v>
      </c>
      <c r="L302" s="59" t="s">
        <v>1330</v>
      </c>
      <c r="M302" s="59" t="s">
        <v>1505</v>
      </c>
      <c r="N302" s="59" t="s">
        <v>1502</v>
      </c>
      <c r="O302" s="46">
        <f t="shared" si="53"/>
        <v>660</v>
      </c>
      <c r="P302" s="46"/>
      <c r="Q302" s="46"/>
      <c r="R302" s="46"/>
      <c r="S302" s="46"/>
      <c r="T302" s="46"/>
      <c r="U302" s="46"/>
      <c r="V302" s="46"/>
      <c r="W302" s="46">
        <v>165</v>
      </c>
      <c r="X302" s="46">
        <v>165</v>
      </c>
      <c r="Y302" s="46">
        <v>165</v>
      </c>
      <c r="Z302" s="46">
        <v>165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87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>
        <v>1060.5</v>
      </c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>
        <v>0</v>
      </c>
      <c r="DF302" s="46">
        <f t="shared" si="54"/>
        <v>0</v>
      </c>
      <c r="DG302" s="46">
        <f t="shared" si="55"/>
        <v>0</v>
      </c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>
        <v>0</v>
      </c>
      <c r="FA302" s="59" t="s">
        <v>1704</v>
      </c>
      <c r="FB302" s="59">
        <v>2015</v>
      </c>
      <c r="FC302" s="59" t="s">
        <v>1719</v>
      </c>
    </row>
    <row r="303" spans="1:159" s="49" customFormat="1" ht="25.5" customHeight="1" x14ac:dyDescent="0.25">
      <c r="A303" s="59" t="s">
        <v>319</v>
      </c>
      <c r="B303" s="59" t="s">
        <v>55</v>
      </c>
      <c r="C303" s="59" t="s">
        <v>293</v>
      </c>
      <c r="D303" s="59" t="s">
        <v>294</v>
      </c>
      <c r="E303" s="59" t="s">
        <v>295</v>
      </c>
      <c r="F303" s="59"/>
      <c r="G303" s="59" t="s">
        <v>1498</v>
      </c>
      <c r="H303" s="59" t="s">
        <v>1499</v>
      </c>
      <c r="I303" s="59">
        <v>100</v>
      </c>
      <c r="J303" s="59" t="s">
        <v>1500</v>
      </c>
      <c r="K303" s="59" t="s">
        <v>1518</v>
      </c>
      <c r="L303" s="59" t="s">
        <v>1330</v>
      </c>
      <c r="M303" s="59">
        <v>30</v>
      </c>
      <c r="N303" s="59" t="s">
        <v>1502</v>
      </c>
      <c r="O303" s="46">
        <f t="shared" si="53"/>
        <v>1720</v>
      </c>
      <c r="P303" s="46"/>
      <c r="Q303" s="46"/>
      <c r="R303" s="46"/>
      <c r="S303" s="46"/>
      <c r="T303" s="46"/>
      <c r="U303" s="46"/>
      <c r="V303" s="46"/>
      <c r="W303" s="46">
        <v>430</v>
      </c>
      <c r="X303" s="46">
        <v>430</v>
      </c>
      <c r="Y303" s="46">
        <v>430</v>
      </c>
      <c r="Z303" s="46">
        <v>430</v>
      </c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87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>
        <v>1782</v>
      </c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>
        <v>0</v>
      </c>
      <c r="DF303" s="46">
        <f t="shared" si="54"/>
        <v>0</v>
      </c>
      <c r="DG303" s="46">
        <f t="shared" si="55"/>
        <v>0</v>
      </c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>
        <v>0</v>
      </c>
      <c r="FA303" s="59" t="s">
        <v>1704</v>
      </c>
      <c r="FB303" s="59">
        <v>2015</v>
      </c>
      <c r="FC303" s="59"/>
    </row>
    <row r="304" spans="1:159" s="49" customFormat="1" ht="25.5" customHeight="1" x14ac:dyDescent="0.25">
      <c r="A304" s="59" t="s">
        <v>320</v>
      </c>
      <c r="B304" s="59" t="s">
        <v>55</v>
      </c>
      <c r="C304" s="59" t="s">
        <v>293</v>
      </c>
      <c r="D304" s="59" t="s">
        <v>294</v>
      </c>
      <c r="E304" s="59" t="s">
        <v>295</v>
      </c>
      <c r="F304" s="59"/>
      <c r="G304" s="59" t="s">
        <v>1498</v>
      </c>
      <c r="H304" s="59" t="s">
        <v>1499</v>
      </c>
      <c r="I304" s="59">
        <v>100</v>
      </c>
      <c r="J304" s="59" t="s">
        <v>1503</v>
      </c>
      <c r="K304" s="59" t="s">
        <v>1518</v>
      </c>
      <c r="L304" s="59" t="s">
        <v>1330</v>
      </c>
      <c r="M304" s="59" t="s">
        <v>1505</v>
      </c>
      <c r="N304" s="59" t="s">
        <v>1502</v>
      </c>
      <c r="O304" s="46">
        <f t="shared" si="53"/>
        <v>1640</v>
      </c>
      <c r="P304" s="46"/>
      <c r="Q304" s="46"/>
      <c r="R304" s="46"/>
      <c r="S304" s="46"/>
      <c r="T304" s="46"/>
      <c r="U304" s="46"/>
      <c r="V304" s="46"/>
      <c r="W304" s="46">
        <v>410</v>
      </c>
      <c r="X304" s="46">
        <v>410</v>
      </c>
      <c r="Y304" s="46">
        <v>410</v>
      </c>
      <c r="Z304" s="46">
        <v>410</v>
      </c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87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>
        <v>1060.5</v>
      </c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>
        <v>0</v>
      </c>
      <c r="DF304" s="46">
        <f t="shared" si="54"/>
        <v>0</v>
      </c>
      <c r="DG304" s="46">
        <f t="shared" si="55"/>
        <v>0</v>
      </c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>
        <v>0</v>
      </c>
      <c r="FA304" s="59" t="s">
        <v>1704</v>
      </c>
      <c r="FB304" s="59">
        <v>2015</v>
      </c>
      <c r="FC304" s="59" t="s">
        <v>1734</v>
      </c>
    </row>
    <row r="305" spans="1:159" s="49" customFormat="1" ht="25.5" customHeight="1" x14ac:dyDescent="0.25">
      <c r="A305" s="59" t="s">
        <v>321</v>
      </c>
      <c r="B305" s="59" t="s">
        <v>55</v>
      </c>
      <c r="C305" s="59" t="s">
        <v>293</v>
      </c>
      <c r="D305" s="59" t="s">
        <v>294</v>
      </c>
      <c r="E305" s="59" t="s">
        <v>295</v>
      </c>
      <c r="F305" s="59"/>
      <c r="G305" s="59" t="s">
        <v>1498</v>
      </c>
      <c r="H305" s="59" t="s">
        <v>1339</v>
      </c>
      <c r="I305" s="59">
        <v>100</v>
      </c>
      <c r="J305" s="59" t="s">
        <v>1506</v>
      </c>
      <c r="K305" s="59" t="s">
        <v>1518</v>
      </c>
      <c r="L305" s="59" t="s">
        <v>1330</v>
      </c>
      <c r="M305" s="59" t="s">
        <v>1505</v>
      </c>
      <c r="N305" s="59" t="s">
        <v>1502</v>
      </c>
      <c r="O305" s="46">
        <f t="shared" si="53"/>
        <v>1640</v>
      </c>
      <c r="P305" s="46"/>
      <c r="Q305" s="46"/>
      <c r="R305" s="46"/>
      <c r="S305" s="46"/>
      <c r="T305" s="46"/>
      <c r="U305" s="46"/>
      <c r="V305" s="46"/>
      <c r="W305" s="46">
        <v>410</v>
      </c>
      <c r="X305" s="46">
        <v>410</v>
      </c>
      <c r="Y305" s="46">
        <v>410</v>
      </c>
      <c r="Z305" s="46">
        <v>410</v>
      </c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8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>
        <v>1060.5</v>
      </c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>
        <v>0</v>
      </c>
      <c r="DF305" s="46">
        <f t="shared" si="54"/>
        <v>0</v>
      </c>
      <c r="DG305" s="46">
        <f t="shared" si="55"/>
        <v>0</v>
      </c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>
        <v>0</v>
      </c>
      <c r="FA305" s="59" t="s">
        <v>1704</v>
      </c>
      <c r="FB305" s="59">
        <v>2015</v>
      </c>
      <c r="FC305" s="59" t="s">
        <v>1719</v>
      </c>
    </row>
    <row r="306" spans="1:159" s="49" customFormat="1" ht="25.5" customHeight="1" x14ac:dyDescent="0.25">
      <c r="A306" s="59" t="s">
        <v>322</v>
      </c>
      <c r="B306" s="59" t="s">
        <v>55</v>
      </c>
      <c r="C306" s="59" t="s">
        <v>293</v>
      </c>
      <c r="D306" s="59" t="s">
        <v>294</v>
      </c>
      <c r="E306" s="59" t="s">
        <v>295</v>
      </c>
      <c r="F306" s="59"/>
      <c r="G306" s="59" t="s">
        <v>1498</v>
      </c>
      <c r="H306" s="59" t="s">
        <v>1499</v>
      </c>
      <c r="I306" s="59">
        <v>100</v>
      </c>
      <c r="J306" s="59" t="s">
        <v>1500</v>
      </c>
      <c r="K306" s="59" t="s">
        <v>1519</v>
      </c>
      <c r="L306" s="59" t="s">
        <v>1330</v>
      </c>
      <c r="M306" s="59">
        <v>30</v>
      </c>
      <c r="N306" s="59" t="s">
        <v>1502</v>
      </c>
      <c r="O306" s="46">
        <f t="shared" si="53"/>
        <v>3000</v>
      </c>
      <c r="P306" s="46"/>
      <c r="Q306" s="46"/>
      <c r="R306" s="46"/>
      <c r="S306" s="46"/>
      <c r="T306" s="46"/>
      <c r="U306" s="46"/>
      <c r="V306" s="46"/>
      <c r="W306" s="46">
        <v>750</v>
      </c>
      <c r="X306" s="46">
        <v>750</v>
      </c>
      <c r="Y306" s="46">
        <v>750</v>
      </c>
      <c r="Z306" s="46">
        <v>750</v>
      </c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87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>
        <v>1782</v>
      </c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>
        <v>0</v>
      </c>
      <c r="DF306" s="46">
        <f t="shared" si="54"/>
        <v>0</v>
      </c>
      <c r="DG306" s="46">
        <f t="shared" si="55"/>
        <v>0</v>
      </c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>
        <v>0</v>
      </c>
      <c r="FA306" s="59" t="s">
        <v>1704</v>
      </c>
      <c r="FB306" s="59">
        <v>2015</v>
      </c>
      <c r="FC306" s="59"/>
    </row>
    <row r="307" spans="1:159" s="49" customFormat="1" ht="25.5" customHeight="1" x14ac:dyDescent="0.25">
      <c r="A307" s="59" t="s">
        <v>323</v>
      </c>
      <c r="B307" s="59" t="s">
        <v>55</v>
      </c>
      <c r="C307" s="59" t="s">
        <v>293</v>
      </c>
      <c r="D307" s="59" t="s">
        <v>294</v>
      </c>
      <c r="E307" s="59" t="s">
        <v>295</v>
      </c>
      <c r="F307" s="59"/>
      <c r="G307" s="59" t="s">
        <v>1498</v>
      </c>
      <c r="H307" s="59" t="s">
        <v>1499</v>
      </c>
      <c r="I307" s="59">
        <v>100</v>
      </c>
      <c r="J307" s="59" t="s">
        <v>1503</v>
      </c>
      <c r="K307" s="59" t="s">
        <v>1519</v>
      </c>
      <c r="L307" s="59" t="s">
        <v>1330</v>
      </c>
      <c r="M307" s="59" t="s">
        <v>1505</v>
      </c>
      <c r="N307" s="59" t="s">
        <v>1502</v>
      </c>
      <c r="O307" s="46">
        <f t="shared" si="53"/>
        <v>3536</v>
      </c>
      <c r="P307" s="46"/>
      <c r="Q307" s="46"/>
      <c r="R307" s="46"/>
      <c r="S307" s="46"/>
      <c r="T307" s="46"/>
      <c r="U307" s="46"/>
      <c r="V307" s="46"/>
      <c r="W307" s="46">
        <v>884</v>
      </c>
      <c r="X307" s="46">
        <v>884</v>
      </c>
      <c r="Y307" s="46">
        <v>884</v>
      </c>
      <c r="Z307" s="46">
        <v>884</v>
      </c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87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>
        <v>1060.5</v>
      </c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>
        <v>0</v>
      </c>
      <c r="DF307" s="46">
        <f t="shared" si="54"/>
        <v>0</v>
      </c>
      <c r="DG307" s="46">
        <f t="shared" si="55"/>
        <v>0</v>
      </c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>
        <v>0</v>
      </c>
      <c r="FA307" s="59" t="s">
        <v>1704</v>
      </c>
      <c r="FB307" s="59">
        <v>2015</v>
      </c>
      <c r="FC307" s="59" t="s">
        <v>1734</v>
      </c>
    </row>
    <row r="308" spans="1:159" s="49" customFormat="1" ht="25.5" customHeight="1" x14ac:dyDescent="0.25">
      <c r="A308" s="59" t="s">
        <v>324</v>
      </c>
      <c r="B308" s="59" t="s">
        <v>55</v>
      </c>
      <c r="C308" s="59" t="s">
        <v>293</v>
      </c>
      <c r="D308" s="59" t="s">
        <v>294</v>
      </c>
      <c r="E308" s="59" t="s">
        <v>295</v>
      </c>
      <c r="F308" s="59"/>
      <c r="G308" s="59" t="s">
        <v>1498</v>
      </c>
      <c r="H308" s="59" t="s">
        <v>1339</v>
      </c>
      <c r="I308" s="59">
        <v>100</v>
      </c>
      <c r="J308" s="59" t="s">
        <v>1506</v>
      </c>
      <c r="K308" s="59" t="s">
        <v>1519</v>
      </c>
      <c r="L308" s="59" t="s">
        <v>1330</v>
      </c>
      <c r="M308" s="59" t="s">
        <v>1505</v>
      </c>
      <c r="N308" s="59" t="s">
        <v>1502</v>
      </c>
      <c r="O308" s="46">
        <f t="shared" si="53"/>
        <v>3536</v>
      </c>
      <c r="P308" s="46"/>
      <c r="Q308" s="46"/>
      <c r="R308" s="46"/>
      <c r="S308" s="46"/>
      <c r="T308" s="46"/>
      <c r="U308" s="46"/>
      <c r="V308" s="46"/>
      <c r="W308" s="46">
        <v>884</v>
      </c>
      <c r="X308" s="46">
        <v>884</v>
      </c>
      <c r="Y308" s="46">
        <v>884</v>
      </c>
      <c r="Z308" s="46">
        <v>884</v>
      </c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87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>
        <v>1060.5</v>
      </c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>
        <v>0</v>
      </c>
      <c r="DF308" s="46">
        <f t="shared" si="54"/>
        <v>0</v>
      </c>
      <c r="DG308" s="46">
        <f t="shared" si="55"/>
        <v>0</v>
      </c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>
        <v>0</v>
      </c>
      <c r="FA308" s="59" t="s">
        <v>1704</v>
      </c>
      <c r="FB308" s="59">
        <v>2015</v>
      </c>
      <c r="FC308" s="59" t="s">
        <v>1719</v>
      </c>
    </row>
    <row r="309" spans="1:159" s="49" customFormat="1" ht="25.5" customHeight="1" x14ac:dyDescent="0.25">
      <c r="A309" s="59" t="s">
        <v>325</v>
      </c>
      <c r="B309" s="59" t="s">
        <v>55</v>
      </c>
      <c r="C309" s="59" t="s">
        <v>293</v>
      </c>
      <c r="D309" s="59" t="s">
        <v>294</v>
      </c>
      <c r="E309" s="59" t="s">
        <v>295</v>
      </c>
      <c r="F309" s="59"/>
      <c r="G309" s="59" t="s">
        <v>1498</v>
      </c>
      <c r="H309" s="59" t="s">
        <v>1499</v>
      </c>
      <c r="I309" s="59">
        <v>100</v>
      </c>
      <c r="J309" s="59" t="s">
        <v>1500</v>
      </c>
      <c r="K309" s="59" t="s">
        <v>1520</v>
      </c>
      <c r="L309" s="59" t="s">
        <v>1330</v>
      </c>
      <c r="M309" s="59">
        <v>30</v>
      </c>
      <c r="N309" s="59" t="s">
        <v>1502</v>
      </c>
      <c r="O309" s="46">
        <f t="shared" si="53"/>
        <v>3812</v>
      </c>
      <c r="P309" s="46"/>
      <c r="Q309" s="46"/>
      <c r="R309" s="46"/>
      <c r="S309" s="46"/>
      <c r="T309" s="46"/>
      <c r="U309" s="46"/>
      <c r="V309" s="46"/>
      <c r="W309" s="46">
        <v>953</v>
      </c>
      <c r="X309" s="46">
        <v>953</v>
      </c>
      <c r="Y309" s="46">
        <v>953</v>
      </c>
      <c r="Z309" s="46">
        <v>953</v>
      </c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87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>
        <v>1782</v>
      </c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>
        <v>0</v>
      </c>
      <c r="DF309" s="46">
        <f t="shared" si="54"/>
        <v>0</v>
      </c>
      <c r="DG309" s="46">
        <f t="shared" si="55"/>
        <v>0</v>
      </c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>
        <v>0</v>
      </c>
      <c r="FA309" s="59" t="s">
        <v>1704</v>
      </c>
      <c r="FB309" s="59">
        <v>2015</v>
      </c>
      <c r="FC309" s="59"/>
    </row>
    <row r="310" spans="1:159" s="49" customFormat="1" ht="25.5" customHeight="1" x14ac:dyDescent="0.25">
      <c r="A310" s="59" t="s">
        <v>326</v>
      </c>
      <c r="B310" s="59" t="s">
        <v>55</v>
      </c>
      <c r="C310" s="59" t="s">
        <v>293</v>
      </c>
      <c r="D310" s="59" t="s">
        <v>294</v>
      </c>
      <c r="E310" s="59" t="s">
        <v>295</v>
      </c>
      <c r="F310" s="59"/>
      <c r="G310" s="59" t="s">
        <v>1498</v>
      </c>
      <c r="H310" s="59" t="s">
        <v>1499</v>
      </c>
      <c r="I310" s="59">
        <v>100</v>
      </c>
      <c r="J310" s="59" t="s">
        <v>1503</v>
      </c>
      <c r="K310" s="59" t="s">
        <v>1520</v>
      </c>
      <c r="L310" s="59" t="s">
        <v>1330</v>
      </c>
      <c r="M310" s="59" t="s">
        <v>1505</v>
      </c>
      <c r="N310" s="59" t="s">
        <v>1502</v>
      </c>
      <c r="O310" s="46">
        <f t="shared" si="53"/>
        <v>4016</v>
      </c>
      <c r="P310" s="46"/>
      <c r="Q310" s="46"/>
      <c r="R310" s="46"/>
      <c r="S310" s="46"/>
      <c r="T310" s="46"/>
      <c r="U310" s="46"/>
      <c r="V310" s="46"/>
      <c r="W310" s="46">
        <v>1004</v>
      </c>
      <c r="X310" s="46">
        <v>1004</v>
      </c>
      <c r="Y310" s="46">
        <v>1004</v>
      </c>
      <c r="Z310" s="46">
        <v>1004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87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>
        <v>1060.5</v>
      </c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>
        <v>0</v>
      </c>
      <c r="DF310" s="46">
        <f t="shared" si="54"/>
        <v>0</v>
      </c>
      <c r="DG310" s="46">
        <f t="shared" si="55"/>
        <v>0</v>
      </c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>
        <v>0</v>
      </c>
      <c r="FA310" s="59" t="s">
        <v>1704</v>
      </c>
      <c r="FB310" s="59">
        <v>2015</v>
      </c>
      <c r="FC310" s="59" t="s">
        <v>1734</v>
      </c>
    </row>
    <row r="311" spans="1:159" s="49" customFormat="1" ht="25.5" customHeight="1" x14ac:dyDescent="0.25">
      <c r="A311" s="59" t="s">
        <v>327</v>
      </c>
      <c r="B311" s="59" t="s">
        <v>55</v>
      </c>
      <c r="C311" s="59" t="s">
        <v>293</v>
      </c>
      <c r="D311" s="59" t="s">
        <v>294</v>
      </c>
      <c r="E311" s="59" t="s">
        <v>295</v>
      </c>
      <c r="F311" s="59"/>
      <c r="G311" s="59" t="s">
        <v>1498</v>
      </c>
      <c r="H311" s="59" t="s">
        <v>1339</v>
      </c>
      <c r="I311" s="59">
        <v>100</v>
      </c>
      <c r="J311" s="59" t="s">
        <v>1506</v>
      </c>
      <c r="K311" s="59" t="s">
        <v>1520</v>
      </c>
      <c r="L311" s="59" t="s">
        <v>1330</v>
      </c>
      <c r="M311" s="59" t="s">
        <v>1505</v>
      </c>
      <c r="N311" s="59" t="s">
        <v>1502</v>
      </c>
      <c r="O311" s="46">
        <f t="shared" si="53"/>
        <v>4016</v>
      </c>
      <c r="P311" s="46"/>
      <c r="Q311" s="46"/>
      <c r="R311" s="46"/>
      <c r="S311" s="46"/>
      <c r="T311" s="46"/>
      <c r="U311" s="46"/>
      <c r="V311" s="46"/>
      <c r="W311" s="46">
        <v>1004</v>
      </c>
      <c r="X311" s="46">
        <v>1004</v>
      </c>
      <c r="Y311" s="46">
        <v>1004</v>
      </c>
      <c r="Z311" s="46">
        <v>1004</v>
      </c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87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>
        <v>1060.5</v>
      </c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>
        <v>0</v>
      </c>
      <c r="DF311" s="46">
        <f t="shared" si="54"/>
        <v>0</v>
      </c>
      <c r="DG311" s="46">
        <f t="shared" si="55"/>
        <v>0</v>
      </c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>
        <v>0</v>
      </c>
      <c r="FA311" s="59" t="s">
        <v>1704</v>
      </c>
      <c r="FB311" s="59">
        <v>2015</v>
      </c>
      <c r="FC311" s="59" t="s">
        <v>1719</v>
      </c>
    </row>
    <row r="312" spans="1:159" s="49" customFormat="1" ht="25.5" customHeight="1" x14ac:dyDescent="0.25">
      <c r="A312" s="59" t="s">
        <v>328</v>
      </c>
      <c r="B312" s="59" t="s">
        <v>55</v>
      </c>
      <c r="C312" s="59" t="s">
        <v>293</v>
      </c>
      <c r="D312" s="59" t="s">
        <v>294</v>
      </c>
      <c r="E312" s="59" t="s">
        <v>295</v>
      </c>
      <c r="F312" s="59"/>
      <c r="G312" s="59" t="s">
        <v>1498</v>
      </c>
      <c r="H312" s="59" t="s">
        <v>1499</v>
      </c>
      <c r="I312" s="59">
        <v>100</v>
      </c>
      <c r="J312" s="59" t="s">
        <v>1500</v>
      </c>
      <c r="K312" s="59" t="s">
        <v>1521</v>
      </c>
      <c r="L312" s="59" t="s">
        <v>1330</v>
      </c>
      <c r="M312" s="59">
        <v>30</v>
      </c>
      <c r="N312" s="59" t="s">
        <v>1502</v>
      </c>
      <c r="O312" s="46">
        <f t="shared" si="53"/>
        <v>1740</v>
      </c>
      <c r="P312" s="46"/>
      <c r="Q312" s="46"/>
      <c r="R312" s="46"/>
      <c r="S312" s="46"/>
      <c r="T312" s="46"/>
      <c r="U312" s="46"/>
      <c r="V312" s="46"/>
      <c r="W312" s="46">
        <v>435</v>
      </c>
      <c r="X312" s="46">
        <v>435</v>
      </c>
      <c r="Y312" s="46">
        <v>435</v>
      </c>
      <c r="Z312" s="46">
        <v>435</v>
      </c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87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>
        <v>1782</v>
      </c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>
        <v>0</v>
      </c>
      <c r="DF312" s="46">
        <f t="shared" si="54"/>
        <v>0</v>
      </c>
      <c r="DG312" s="46">
        <f t="shared" si="55"/>
        <v>0</v>
      </c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>
        <v>0</v>
      </c>
      <c r="FA312" s="59" t="s">
        <v>1704</v>
      </c>
      <c r="FB312" s="59">
        <v>2015</v>
      </c>
      <c r="FC312" s="59"/>
    </row>
    <row r="313" spans="1:159" s="49" customFormat="1" ht="25.5" customHeight="1" x14ac:dyDescent="0.25">
      <c r="A313" s="59" t="s">
        <v>329</v>
      </c>
      <c r="B313" s="59" t="s">
        <v>55</v>
      </c>
      <c r="C313" s="59" t="s">
        <v>293</v>
      </c>
      <c r="D313" s="59" t="s">
        <v>294</v>
      </c>
      <c r="E313" s="59" t="s">
        <v>295</v>
      </c>
      <c r="F313" s="59"/>
      <c r="G313" s="59" t="s">
        <v>1498</v>
      </c>
      <c r="H313" s="59" t="s">
        <v>1499</v>
      </c>
      <c r="I313" s="59">
        <v>100</v>
      </c>
      <c r="J313" s="59" t="s">
        <v>1503</v>
      </c>
      <c r="K313" s="59" t="s">
        <v>1521</v>
      </c>
      <c r="L313" s="59" t="s">
        <v>1330</v>
      </c>
      <c r="M313" s="59" t="s">
        <v>1505</v>
      </c>
      <c r="N313" s="59" t="s">
        <v>1502</v>
      </c>
      <c r="O313" s="46">
        <f t="shared" si="53"/>
        <v>1680</v>
      </c>
      <c r="P313" s="46"/>
      <c r="Q313" s="46"/>
      <c r="R313" s="46"/>
      <c r="S313" s="46"/>
      <c r="T313" s="46"/>
      <c r="U313" s="46"/>
      <c r="V313" s="46"/>
      <c r="W313" s="46">
        <v>420</v>
      </c>
      <c r="X313" s="46">
        <v>420</v>
      </c>
      <c r="Y313" s="46">
        <v>420</v>
      </c>
      <c r="Z313" s="46">
        <v>420</v>
      </c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87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>
        <v>1060.5</v>
      </c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>
        <v>0</v>
      </c>
      <c r="DF313" s="46">
        <f t="shared" si="54"/>
        <v>0</v>
      </c>
      <c r="DG313" s="46">
        <f t="shared" si="55"/>
        <v>0</v>
      </c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>
        <v>0</v>
      </c>
      <c r="FA313" s="59" t="s">
        <v>1704</v>
      </c>
      <c r="FB313" s="59">
        <v>2015</v>
      </c>
      <c r="FC313" s="59" t="s">
        <v>1734</v>
      </c>
    </row>
    <row r="314" spans="1:159" s="49" customFormat="1" ht="25.5" customHeight="1" x14ac:dyDescent="0.25">
      <c r="A314" s="59" t="s">
        <v>330</v>
      </c>
      <c r="B314" s="59" t="s">
        <v>55</v>
      </c>
      <c r="C314" s="59" t="s">
        <v>293</v>
      </c>
      <c r="D314" s="59" t="s">
        <v>294</v>
      </c>
      <c r="E314" s="59" t="s">
        <v>295</v>
      </c>
      <c r="F314" s="59"/>
      <c r="G314" s="59" t="s">
        <v>1498</v>
      </c>
      <c r="H314" s="59" t="s">
        <v>1339</v>
      </c>
      <c r="I314" s="59">
        <v>100</v>
      </c>
      <c r="J314" s="59" t="s">
        <v>1506</v>
      </c>
      <c r="K314" s="59" t="s">
        <v>1521</v>
      </c>
      <c r="L314" s="59" t="s">
        <v>1330</v>
      </c>
      <c r="M314" s="59" t="s">
        <v>1505</v>
      </c>
      <c r="N314" s="59" t="s">
        <v>1502</v>
      </c>
      <c r="O314" s="46">
        <f t="shared" si="53"/>
        <v>1680</v>
      </c>
      <c r="P314" s="46"/>
      <c r="Q314" s="46"/>
      <c r="R314" s="46"/>
      <c r="S314" s="46"/>
      <c r="T314" s="46"/>
      <c r="U314" s="46"/>
      <c r="V314" s="46"/>
      <c r="W314" s="46">
        <v>420</v>
      </c>
      <c r="X314" s="46">
        <v>420</v>
      </c>
      <c r="Y314" s="46">
        <v>420</v>
      </c>
      <c r="Z314" s="46">
        <v>420</v>
      </c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87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>
        <v>1060.5</v>
      </c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>
        <v>0</v>
      </c>
      <c r="DF314" s="46">
        <f t="shared" si="54"/>
        <v>0</v>
      </c>
      <c r="DG314" s="46">
        <f t="shared" si="55"/>
        <v>0</v>
      </c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>
        <v>0</v>
      </c>
      <c r="FA314" s="59" t="s">
        <v>1704</v>
      </c>
      <c r="FB314" s="59">
        <v>2015</v>
      </c>
      <c r="FC314" s="59" t="s">
        <v>1719</v>
      </c>
    </row>
    <row r="315" spans="1:159" s="49" customFormat="1" ht="25.5" customHeight="1" x14ac:dyDescent="0.25">
      <c r="A315" s="59" t="s">
        <v>331</v>
      </c>
      <c r="B315" s="59" t="s">
        <v>55</v>
      </c>
      <c r="C315" s="59" t="s">
        <v>293</v>
      </c>
      <c r="D315" s="59" t="s">
        <v>294</v>
      </c>
      <c r="E315" s="59" t="s">
        <v>295</v>
      </c>
      <c r="F315" s="59"/>
      <c r="G315" s="59" t="s">
        <v>1498</v>
      </c>
      <c r="H315" s="59" t="s">
        <v>1499</v>
      </c>
      <c r="I315" s="59">
        <v>100</v>
      </c>
      <c r="J315" s="59" t="s">
        <v>1500</v>
      </c>
      <c r="K315" s="59" t="s">
        <v>1522</v>
      </c>
      <c r="L315" s="59" t="s">
        <v>1330</v>
      </c>
      <c r="M315" s="59">
        <v>30</v>
      </c>
      <c r="N315" s="59" t="s">
        <v>1502</v>
      </c>
      <c r="O315" s="46">
        <f t="shared" si="53"/>
        <v>1400</v>
      </c>
      <c r="P315" s="46"/>
      <c r="Q315" s="46"/>
      <c r="R315" s="46"/>
      <c r="S315" s="46"/>
      <c r="T315" s="46"/>
      <c r="U315" s="46"/>
      <c r="V315" s="46"/>
      <c r="W315" s="46">
        <v>350</v>
      </c>
      <c r="X315" s="46">
        <v>350</v>
      </c>
      <c r="Y315" s="46">
        <v>350</v>
      </c>
      <c r="Z315" s="46">
        <v>350</v>
      </c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87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>
        <v>1782</v>
      </c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>
        <v>0</v>
      </c>
      <c r="DF315" s="46">
        <f t="shared" si="54"/>
        <v>0</v>
      </c>
      <c r="DG315" s="46">
        <f t="shared" si="55"/>
        <v>0</v>
      </c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>
        <v>0</v>
      </c>
      <c r="FA315" s="59" t="s">
        <v>1704</v>
      </c>
      <c r="FB315" s="59">
        <v>2015</v>
      </c>
      <c r="FC315" s="59"/>
    </row>
    <row r="316" spans="1:159" s="49" customFormat="1" ht="25.5" customHeight="1" x14ac:dyDescent="0.25">
      <c r="A316" s="59" t="s">
        <v>332</v>
      </c>
      <c r="B316" s="59" t="s">
        <v>55</v>
      </c>
      <c r="C316" s="59" t="s">
        <v>293</v>
      </c>
      <c r="D316" s="59" t="s">
        <v>294</v>
      </c>
      <c r="E316" s="59" t="s">
        <v>295</v>
      </c>
      <c r="F316" s="59"/>
      <c r="G316" s="59" t="s">
        <v>1498</v>
      </c>
      <c r="H316" s="59" t="s">
        <v>1499</v>
      </c>
      <c r="I316" s="59">
        <v>100</v>
      </c>
      <c r="J316" s="59" t="s">
        <v>1503</v>
      </c>
      <c r="K316" s="59" t="s">
        <v>1522</v>
      </c>
      <c r="L316" s="59" t="s">
        <v>1330</v>
      </c>
      <c r="M316" s="59" t="s">
        <v>1505</v>
      </c>
      <c r="N316" s="59" t="s">
        <v>1502</v>
      </c>
      <c r="O316" s="46">
        <f t="shared" si="53"/>
        <v>1100</v>
      </c>
      <c r="P316" s="46"/>
      <c r="Q316" s="46"/>
      <c r="R316" s="46"/>
      <c r="S316" s="46"/>
      <c r="T316" s="46"/>
      <c r="U316" s="46"/>
      <c r="V316" s="46"/>
      <c r="W316" s="46">
        <v>275</v>
      </c>
      <c r="X316" s="46">
        <v>275</v>
      </c>
      <c r="Y316" s="46">
        <v>275</v>
      </c>
      <c r="Z316" s="46">
        <v>275</v>
      </c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87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>
        <v>1060.5</v>
      </c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>
        <v>0</v>
      </c>
      <c r="DF316" s="46">
        <f t="shared" si="54"/>
        <v>0</v>
      </c>
      <c r="DG316" s="46">
        <f t="shared" si="55"/>
        <v>0</v>
      </c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>
        <v>0</v>
      </c>
      <c r="FA316" s="59" t="s">
        <v>1704</v>
      </c>
      <c r="FB316" s="59">
        <v>2015</v>
      </c>
      <c r="FC316" s="59" t="s">
        <v>1734</v>
      </c>
    </row>
    <row r="317" spans="1:159" s="49" customFormat="1" ht="25.5" customHeight="1" x14ac:dyDescent="0.25">
      <c r="A317" s="59" t="s">
        <v>333</v>
      </c>
      <c r="B317" s="59" t="s">
        <v>55</v>
      </c>
      <c r="C317" s="59" t="s">
        <v>293</v>
      </c>
      <c r="D317" s="59" t="s">
        <v>294</v>
      </c>
      <c r="E317" s="59" t="s">
        <v>295</v>
      </c>
      <c r="F317" s="59"/>
      <c r="G317" s="59" t="s">
        <v>1498</v>
      </c>
      <c r="H317" s="59" t="s">
        <v>1339</v>
      </c>
      <c r="I317" s="59">
        <v>100</v>
      </c>
      <c r="J317" s="59" t="s">
        <v>1506</v>
      </c>
      <c r="K317" s="59" t="s">
        <v>1522</v>
      </c>
      <c r="L317" s="59" t="s">
        <v>1330</v>
      </c>
      <c r="M317" s="59" t="s">
        <v>1505</v>
      </c>
      <c r="N317" s="59" t="s">
        <v>1502</v>
      </c>
      <c r="O317" s="46">
        <f t="shared" si="53"/>
        <v>1100</v>
      </c>
      <c r="P317" s="46"/>
      <c r="Q317" s="46"/>
      <c r="R317" s="46"/>
      <c r="S317" s="46"/>
      <c r="T317" s="46"/>
      <c r="U317" s="46"/>
      <c r="V317" s="46"/>
      <c r="W317" s="46">
        <v>275</v>
      </c>
      <c r="X317" s="46">
        <v>275</v>
      </c>
      <c r="Y317" s="46">
        <v>275</v>
      </c>
      <c r="Z317" s="46">
        <v>275</v>
      </c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87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>
        <v>1060.5</v>
      </c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>
        <v>0</v>
      </c>
      <c r="DF317" s="46">
        <f t="shared" si="54"/>
        <v>0</v>
      </c>
      <c r="DG317" s="46">
        <f t="shared" si="55"/>
        <v>0</v>
      </c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>
        <v>0</v>
      </c>
      <c r="FA317" s="59" t="s">
        <v>1704</v>
      </c>
      <c r="FB317" s="59">
        <v>2015</v>
      </c>
      <c r="FC317" s="59" t="s">
        <v>1719</v>
      </c>
    </row>
    <row r="318" spans="1:159" s="49" customFormat="1" ht="25.5" customHeight="1" x14ac:dyDescent="0.25">
      <c r="A318" s="59" t="s">
        <v>334</v>
      </c>
      <c r="B318" s="59" t="s">
        <v>55</v>
      </c>
      <c r="C318" s="59" t="s">
        <v>293</v>
      </c>
      <c r="D318" s="59" t="s">
        <v>294</v>
      </c>
      <c r="E318" s="59" t="s">
        <v>295</v>
      </c>
      <c r="F318" s="59"/>
      <c r="G318" s="59" t="s">
        <v>1498</v>
      </c>
      <c r="H318" s="59" t="s">
        <v>1499</v>
      </c>
      <c r="I318" s="59">
        <v>100</v>
      </c>
      <c r="J318" s="59" t="s">
        <v>1500</v>
      </c>
      <c r="K318" s="59" t="s">
        <v>1523</v>
      </c>
      <c r="L318" s="59" t="s">
        <v>1330</v>
      </c>
      <c r="M318" s="59">
        <v>30</v>
      </c>
      <c r="N318" s="59" t="s">
        <v>1502</v>
      </c>
      <c r="O318" s="46">
        <f t="shared" si="53"/>
        <v>1868</v>
      </c>
      <c r="P318" s="46"/>
      <c r="Q318" s="46"/>
      <c r="R318" s="46"/>
      <c r="S318" s="46"/>
      <c r="T318" s="46"/>
      <c r="U318" s="46"/>
      <c r="V318" s="46"/>
      <c r="W318" s="46">
        <v>467</v>
      </c>
      <c r="X318" s="46">
        <v>467</v>
      </c>
      <c r="Y318" s="46">
        <v>467</v>
      </c>
      <c r="Z318" s="46">
        <v>467</v>
      </c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87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>
        <v>1782</v>
      </c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>
        <v>0</v>
      </c>
      <c r="DF318" s="46">
        <f t="shared" si="54"/>
        <v>0</v>
      </c>
      <c r="DG318" s="46">
        <f t="shared" si="55"/>
        <v>0</v>
      </c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>
        <v>0</v>
      </c>
      <c r="FA318" s="59" t="s">
        <v>1704</v>
      </c>
      <c r="FB318" s="59">
        <v>2015</v>
      </c>
      <c r="FC318" s="59"/>
    </row>
    <row r="319" spans="1:159" s="49" customFormat="1" ht="25.5" customHeight="1" x14ac:dyDescent="0.25">
      <c r="A319" s="59" t="s">
        <v>335</v>
      </c>
      <c r="B319" s="59" t="s">
        <v>55</v>
      </c>
      <c r="C319" s="59" t="s">
        <v>293</v>
      </c>
      <c r="D319" s="59" t="s">
        <v>294</v>
      </c>
      <c r="E319" s="59" t="s">
        <v>295</v>
      </c>
      <c r="F319" s="59"/>
      <c r="G319" s="59" t="s">
        <v>1498</v>
      </c>
      <c r="H319" s="59" t="s">
        <v>1499</v>
      </c>
      <c r="I319" s="59">
        <v>100</v>
      </c>
      <c r="J319" s="59" t="s">
        <v>1503</v>
      </c>
      <c r="K319" s="59" t="s">
        <v>1523</v>
      </c>
      <c r="L319" s="59" t="s">
        <v>1330</v>
      </c>
      <c r="M319" s="59" t="s">
        <v>1505</v>
      </c>
      <c r="N319" s="59" t="s">
        <v>1502</v>
      </c>
      <c r="O319" s="46">
        <f t="shared" si="53"/>
        <v>1560</v>
      </c>
      <c r="P319" s="46"/>
      <c r="Q319" s="46"/>
      <c r="R319" s="46"/>
      <c r="S319" s="46"/>
      <c r="T319" s="46"/>
      <c r="U319" s="46"/>
      <c r="V319" s="46"/>
      <c r="W319" s="46">
        <v>390</v>
      </c>
      <c r="X319" s="46">
        <v>390</v>
      </c>
      <c r="Y319" s="46">
        <v>390</v>
      </c>
      <c r="Z319" s="46">
        <v>390</v>
      </c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87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>
        <v>1060.5</v>
      </c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>
        <v>0</v>
      </c>
      <c r="DF319" s="46">
        <f t="shared" si="54"/>
        <v>0</v>
      </c>
      <c r="DG319" s="46">
        <f t="shared" si="55"/>
        <v>0</v>
      </c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>
        <v>0</v>
      </c>
      <c r="FA319" s="59" t="s">
        <v>1704</v>
      </c>
      <c r="FB319" s="59">
        <v>2015</v>
      </c>
      <c r="FC319" s="59" t="s">
        <v>1734</v>
      </c>
    </row>
    <row r="320" spans="1:159" s="49" customFormat="1" ht="25.5" customHeight="1" x14ac:dyDescent="0.25">
      <c r="A320" s="59" t="s">
        <v>336</v>
      </c>
      <c r="B320" s="59" t="s">
        <v>55</v>
      </c>
      <c r="C320" s="59" t="s">
        <v>293</v>
      </c>
      <c r="D320" s="59" t="s">
        <v>294</v>
      </c>
      <c r="E320" s="59" t="s">
        <v>295</v>
      </c>
      <c r="F320" s="59"/>
      <c r="G320" s="59" t="s">
        <v>1498</v>
      </c>
      <c r="H320" s="59" t="s">
        <v>1339</v>
      </c>
      <c r="I320" s="59">
        <v>100</v>
      </c>
      <c r="J320" s="59" t="s">
        <v>1506</v>
      </c>
      <c r="K320" s="59" t="s">
        <v>1523</v>
      </c>
      <c r="L320" s="59" t="s">
        <v>1330</v>
      </c>
      <c r="M320" s="59" t="s">
        <v>1505</v>
      </c>
      <c r="N320" s="59" t="s">
        <v>1502</v>
      </c>
      <c r="O320" s="46">
        <f t="shared" si="53"/>
        <v>1560</v>
      </c>
      <c r="P320" s="46"/>
      <c r="Q320" s="46"/>
      <c r="R320" s="46"/>
      <c r="S320" s="46"/>
      <c r="T320" s="46"/>
      <c r="U320" s="46"/>
      <c r="V320" s="46"/>
      <c r="W320" s="46">
        <v>390</v>
      </c>
      <c r="X320" s="46">
        <v>390</v>
      </c>
      <c r="Y320" s="46">
        <v>390</v>
      </c>
      <c r="Z320" s="46">
        <v>390</v>
      </c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87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>
        <v>1060.5</v>
      </c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>
        <v>0</v>
      </c>
      <c r="DF320" s="46">
        <f t="shared" si="54"/>
        <v>0</v>
      </c>
      <c r="DG320" s="46">
        <f t="shared" si="55"/>
        <v>0</v>
      </c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>
        <v>0</v>
      </c>
      <c r="FA320" s="59" t="s">
        <v>1704</v>
      </c>
      <c r="FB320" s="59">
        <v>2015</v>
      </c>
      <c r="FC320" s="59" t="s">
        <v>1719</v>
      </c>
    </row>
    <row r="321" spans="1:159" s="49" customFormat="1" ht="25.5" customHeight="1" x14ac:dyDescent="0.25">
      <c r="A321" s="59" t="s">
        <v>337</v>
      </c>
      <c r="B321" s="59" t="s">
        <v>55</v>
      </c>
      <c r="C321" s="59" t="s">
        <v>293</v>
      </c>
      <c r="D321" s="59" t="s">
        <v>294</v>
      </c>
      <c r="E321" s="59" t="s">
        <v>295</v>
      </c>
      <c r="F321" s="59"/>
      <c r="G321" s="59" t="s">
        <v>1498</v>
      </c>
      <c r="H321" s="59" t="s">
        <v>1499</v>
      </c>
      <c r="I321" s="59">
        <v>100</v>
      </c>
      <c r="J321" s="59" t="s">
        <v>1500</v>
      </c>
      <c r="K321" s="59" t="s">
        <v>1524</v>
      </c>
      <c r="L321" s="59" t="s">
        <v>1330</v>
      </c>
      <c r="M321" s="59">
        <v>30</v>
      </c>
      <c r="N321" s="59" t="s">
        <v>1502</v>
      </c>
      <c r="O321" s="46">
        <f t="shared" si="53"/>
        <v>1832</v>
      </c>
      <c r="P321" s="46"/>
      <c r="Q321" s="46"/>
      <c r="R321" s="46"/>
      <c r="S321" s="46"/>
      <c r="T321" s="46"/>
      <c r="U321" s="46"/>
      <c r="V321" s="46"/>
      <c r="W321" s="46">
        <v>458</v>
      </c>
      <c r="X321" s="46">
        <v>458</v>
      </c>
      <c r="Y321" s="46">
        <v>458</v>
      </c>
      <c r="Z321" s="46">
        <v>458</v>
      </c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87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>
        <v>1782</v>
      </c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>
        <v>0</v>
      </c>
      <c r="DF321" s="46">
        <f t="shared" si="54"/>
        <v>0</v>
      </c>
      <c r="DG321" s="46">
        <f t="shared" si="55"/>
        <v>0</v>
      </c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>
        <v>0</v>
      </c>
      <c r="FA321" s="59" t="s">
        <v>1704</v>
      </c>
      <c r="FB321" s="59">
        <v>2015</v>
      </c>
      <c r="FC321" s="59"/>
    </row>
    <row r="322" spans="1:159" s="49" customFormat="1" ht="25.5" customHeight="1" x14ac:dyDescent="0.25">
      <c r="A322" s="59" t="s">
        <v>338</v>
      </c>
      <c r="B322" s="59" t="s">
        <v>55</v>
      </c>
      <c r="C322" s="59" t="s">
        <v>293</v>
      </c>
      <c r="D322" s="59" t="s">
        <v>294</v>
      </c>
      <c r="E322" s="59" t="s">
        <v>295</v>
      </c>
      <c r="F322" s="59"/>
      <c r="G322" s="59" t="s">
        <v>1498</v>
      </c>
      <c r="H322" s="59" t="s">
        <v>1499</v>
      </c>
      <c r="I322" s="59">
        <v>100</v>
      </c>
      <c r="J322" s="59" t="s">
        <v>1503</v>
      </c>
      <c r="K322" s="59" t="s">
        <v>1525</v>
      </c>
      <c r="L322" s="59" t="s">
        <v>1330</v>
      </c>
      <c r="M322" s="59" t="s">
        <v>1505</v>
      </c>
      <c r="N322" s="59" t="s">
        <v>1502</v>
      </c>
      <c r="O322" s="46">
        <f t="shared" si="53"/>
        <v>1760</v>
      </c>
      <c r="P322" s="46"/>
      <c r="Q322" s="46"/>
      <c r="R322" s="46"/>
      <c r="S322" s="46"/>
      <c r="T322" s="46"/>
      <c r="U322" s="46"/>
      <c r="V322" s="46"/>
      <c r="W322" s="46">
        <v>440</v>
      </c>
      <c r="X322" s="46">
        <v>440</v>
      </c>
      <c r="Y322" s="46">
        <v>440</v>
      </c>
      <c r="Z322" s="46">
        <v>440</v>
      </c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87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>
        <v>1060.5</v>
      </c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>
        <v>0</v>
      </c>
      <c r="DF322" s="46">
        <f t="shared" si="54"/>
        <v>0</v>
      </c>
      <c r="DG322" s="46">
        <f t="shared" si="55"/>
        <v>0</v>
      </c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>
        <v>0</v>
      </c>
      <c r="FA322" s="59" t="s">
        <v>1704</v>
      </c>
      <c r="FB322" s="59">
        <v>2015</v>
      </c>
      <c r="FC322" s="59" t="s">
        <v>1733</v>
      </c>
    </row>
    <row r="323" spans="1:159" s="49" customFormat="1" ht="25.5" customHeight="1" x14ac:dyDescent="0.25">
      <c r="A323" s="59" t="s">
        <v>339</v>
      </c>
      <c r="B323" s="59" t="s">
        <v>55</v>
      </c>
      <c r="C323" s="59" t="s">
        <v>293</v>
      </c>
      <c r="D323" s="59" t="s">
        <v>294</v>
      </c>
      <c r="E323" s="59" t="s">
        <v>295</v>
      </c>
      <c r="F323" s="59"/>
      <c r="G323" s="59" t="s">
        <v>1498</v>
      </c>
      <c r="H323" s="59" t="s">
        <v>1339</v>
      </c>
      <c r="I323" s="59">
        <v>100</v>
      </c>
      <c r="J323" s="59" t="s">
        <v>1506</v>
      </c>
      <c r="K323" s="59" t="s">
        <v>1525</v>
      </c>
      <c r="L323" s="59" t="s">
        <v>1330</v>
      </c>
      <c r="M323" s="59" t="s">
        <v>1505</v>
      </c>
      <c r="N323" s="59" t="s">
        <v>1502</v>
      </c>
      <c r="O323" s="46">
        <f t="shared" si="53"/>
        <v>1760</v>
      </c>
      <c r="P323" s="46"/>
      <c r="Q323" s="46"/>
      <c r="R323" s="46"/>
      <c r="S323" s="46"/>
      <c r="T323" s="46"/>
      <c r="U323" s="46"/>
      <c r="V323" s="46"/>
      <c r="W323" s="46">
        <v>440</v>
      </c>
      <c r="X323" s="46">
        <v>440</v>
      </c>
      <c r="Y323" s="46">
        <v>440</v>
      </c>
      <c r="Z323" s="46">
        <v>440</v>
      </c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87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>
        <v>1060.5</v>
      </c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>
        <v>0</v>
      </c>
      <c r="DF323" s="46">
        <f t="shared" si="54"/>
        <v>0</v>
      </c>
      <c r="DG323" s="46">
        <f t="shared" si="55"/>
        <v>0</v>
      </c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>
        <v>0</v>
      </c>
      <c r="FA323" s="59" t="s">
        <v>1704</v>
      </c>
      <c r="FB323" s="59">
        <v>2015</v>
      </c>
      <c r="FC323" s="59" t="s">
        <v>1719</v>
      </c>
    </row>
    <row r="324" spans="1:159" s="49" customFormat="1" ht="25.5" customHeight="1" x14ac:dyDescent="0.25">
      <c r="A324" s="59" t="s">
        <v>340</v>
      </c>
      <c r="B324" s="59" t="s">
        <v>55</v>
      </c>
      <c r="C324" s="59" t="s">
        <v>293</v>
      </c>
      <c r="D324" s="59" t="s">
        <v>294</v>
      </c>
      <c r="E324" s="59" t="s">
        <v>295</v>
      </c>
      <c r="F324" s="59"/>
      <c r="G324" s="59" t="s">
        <v>1498</v>
      </c>
      <c r="H324" s="59" t="s">
        <v>1499</v>
      </c>
      <c r="I324" s="59">
        <v>100</v>
      </c>
      <c r="J324" s="59" t="s">
        <v>1500</v>
      </c>
      <c r="K324" s="59" t="s">
        <v>1526</v>
      </c>
      <c r="L324" s="59" t="s">
        <v>1330</v>
      </c>
      <c r="M324" s="59">
        <v>30</v>
      </c>
      <c r="N324" s="59" t="s">
        <v>1502</v>
      </c>
      <c r="O324" s="46">
        <f t="shared" si="53"/>
        <v>1140</v>
      </c>
      <c r="P324" s="46"/>
      <c r="Q324" s="46"/>
      <c r="R324" s="46"/>
      <c r="S324" s="46"/>
      <c r="T324" s="46"/>
      <c r="U324" s="46"/>
      <c r="V324" s="46"/>
      <c r="W324" s="46">
        <v>285</v>
      </c>
      <c r="X324" s="46">
        <v>285</v>
      </c>
      <c r="Y324" s="46">
        <v>285</v>
      </c>
      <c r="Z324" s="46">
        <v>285</v>
      </c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87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>
        <v>1782</v>
      </c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>
        <v>0</v>
      </c>
      <c r="DF324" s="46">
        <f t="shared" si="54"/>
        <v>0</v>
      </c>
      <c r="DG324" s="46">
        <f t="shared" si="55"/>
        <v>0</v>
      </c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>
        <v>0</v>
      </c>
      <c r="FA324" s="59" t="s">
        <v>1704</v>
      </c>
      <c r="FB324" s="59">
        <v>2015</v>
      </c>
      <c r="FC324" s="59"/>
    </row>
    <row r="325" spans="1:159" s="49" customFormat="1" ht="25.5" customHeight="1" x14ac:dyDescent="0.25">
      <c r="A325" s="59" t="s">
        <v>341</v>
      </c>
      <c r="B325" s="59" t="s">
        <v>55</v>
      </c>
      <c r="C325" s="59" t="s">
        <v>293</v>
      </c>
      <c r="D325" s="59" t="s">
        <v>294</v>
      </c>
      <c r="E325" s="59" t="s">
        <v>295</v>
      </c>
      <c r="F325" s="59"/>
      <c r="G325" s="59" t="s">
        <v>1498</v>
      </c>
      <c r="H325" s="59" t="s">
        <v>1499</v>
      </c>
      <c r="I325" s="59">
        <v>100</v>
      </c>
      <c r="J325" s="59" t="s">
        <v>1503</v>
      </c>
      <c r="K325" s="59" t="s">
        <v>1526</v>
      </c>
      <c r="L325" s="59" t="s">
        <v>1330</v>
      </c>
      <c r="M325" s="59" t="s">
        <v>1505</v>
      </c>
      <c r="N325" s="59" t="s">
        <v>1502</v>
      </c>
      <c r="O325" s="46">
        <f t="shared" si="53"/>
        <v>1168</v>
      </c>
      <c r="P325" s="46"/>
      <c r="Q325" s="46"/>
      <c r="R325" s="46"/>
      <c r="S325" s="46"/>
      <c r="T325" s="46"/>
      <c r="U325" s="46"/>
      <c r="V325" s="46"/>
      <c r="W325" s="46">
        <v>292</v>
      </c>
      <c r="X325" s="46">
        <v>292</v>
      </c>
      <c r="Y325" s="46">
        <v>292</v>
      </c>
      <c r="Z325" s="46">
        <v>292</v>
      </c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87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>
        <v>1060.5</v>
      </c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>
        <v>0</v>
      </c>
      <c r="DF325" s="46">
        <f t="shared" si="54"/>
        <v>0</v>
      </c>
      <c r="DG325" s="46">
        <f t="shared" si="55"/>
        <v>0</v>
      </c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>
        <v>0</v>
      </c>
      <c r="FA325" s="59" t="s">
        <v>1704</v>
      </c>
      <c r="FB325" s="59">
        <v>2015</v>
      </c>
      <c r="FC325" s="59" t="s">
        <v>1734</v>
      </c>
    </row>
    <row r="326" spans="1:159" s="49" customFormat="1" ht="25.5" customHeight="1" x14ac:dyDescent="0.25">
      <c r="A326" s="59" t="s">
        <v>342</v>
      </c>
      <c r="B326" s="59" t="s">
        <v>55</v>
      </c>
      <c r="C326" s="59" t="s">
        <v>293</v>
      </c>
      <c r="D326" s="59" t="s">
        <v>294</v>
      </c>
      <c r="E326" s="59" t="s">
        <v>295</v>
      </c>
      <c r="F326" s="59"/>
      <c r="G326" s="59" t="s">
        <v>1498</v>
      </c>
      <c r="H326" s="59" t="s">
        <v>1339</v>
      </c>
      <c r="I326" s="59">
        <v>100</v>
      </c>
      <c r="J326" s="59" t="s">
        <v>1506</v>
      </c>
      <c r="K326" s="59" t="s">
        <v>1526</v>
      </c>
      <c r="L326" s="59" t="s">
        <v>1330</v>
      </c>
      <c r="M326" s="59" t="s">
        <v>1505</v>
      </c>
      <c r="N326" s="59" t="s">
        <v>1502</v>
      </c>
      <c r="O326" s="46">
        <f t="shared" si="53"/>
        <v>1168</v>
      </c>
      <c r="P326" s="46"/>
      <c r="Q326" s="46"/>
      <c r="R326" s="46"/>
      <c r="S326" s="46"/>
      <c r="T326" s="46"/>
      <c r="U326" s="46"/>
      <c r="V326" s="46"/>
      <c r="W326" s="46">
        <v>292</v>
      </c>
      <c r="X326" s="46">
        <v>292</v>
      </c>
      <c r="Y326" s="46">
        <v>292</v>
      </c>
      <c r="Z326" s="46">
        <v>292</v>
      </c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87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>
        <v>1060.5</v>
      </c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>
        <v>0</v>
      </c>
      <c r="DF326" s="46">
        <f t="shared" si="54"/>
        <v>0</v>
      </c>
      <c r="DG326" s="46">
        <f t="shared" si="55"/>
        <v>0</v>
      </c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>
        <v>0</v>
      </c>
      <c r="FA326" s="59" t="s">
        <v>1704</v>
      </c>
      <c r="FB326" s="59">
        <v>2015</v>
      </c>
      <c r="FC326" s="59" t="s">
        <v>1719</v>
      </c>
    </row>
    <row r="327" spans="1:159" s="49" customFormat="1" ht="25.5" customHeight="1" x14ac:dyDescent="0.25">
      <c r="A327" s="59" t="s">
        <v>343</v>
      </c>
      <c r="B327" s="59" t="s">
        <v>55</v>
      </c>
      <c r="C327" s="59" t="s">
        <v>293</v>
      </c>
      <c r="D327" s="59" t="s">
        <v>294</v>
      </c>
      <c r="E327" s="59" t="s">
        <v>295</v>
      </c>
      <c r="F327" s="59"/>
      <c r="G327" s="59" t="s">
        <v>1498</v>
      </c>
      <c r="H327" s="59" t="s">
        <v>1499</v>
      </c>
      <c r="I327" s="59">
        <v>100</v>
      </c>
      <c r="J327" s="59" t="s">
        <v>1500</v>
      </c>
      <c r="K327" s="59" t="s">
        <v>1527</v>
      </c>
      <c r="L327" s="59" t="s">
        <v>1330</v>
      </c>
      <c r="M327" s="59">
        <v>30</v>
      </c>
      <c r="N327" s="59" t="s">
        <v>1502</v>
      </c>
      <c r="O327" s="46">
        <f t="shared" si="53"/>
        <v>1720</v>
      </c>
      <c r="P327" s="46"/>
      <c r="Q327" s="46"/>
      <c r="R327" s="46"/>
      <c r="S327" s="46"/>
      <c r="T327" s="46"/>
      <c r="U327" s="46"/>
      <c r="V327" s="46"/>
      <c r="W327" s="46">
        <v>430</v>
      </c>
      <c r="X327" s="46">
        <v>430</v>
      </c>
      <c r="Y327" s="46">
        <v>430</v>
      </c>
      <c r="Z327" s="46">
        <v>430</v>
      </c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87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>
        <v>1782</v>
      </c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>
        <v>0</v>
      </c>
      <c r="DF327" s="46">
        <f t="shared" si="54"/>
        <v>0</v>
      </c>
      <c r="DG327" s="46">
        <f t="shared" si="55"/>
        <v>0</v>
      </c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>
        <v>0</v>
      </c>
      <c r="FA327" s="59" t="s">
        <v>1704</v>
      </c>
      <c r="FB327" s="59">
        <v>2015</v>
      </c>
      <c r="FC327" s="59"/>
    </row>
    <row r="328" spans="1:159" s="49" customFormat="1" ht="25.5" customHeight="1" x14ac:dyDescent="0.25">
      <c r="A328" s="59" t="s">
        <v>344</v>
      </c>
      <c r="B328" s="59" t="s">
        <v>55</v>
      </c>
      <c r="C328" s="59" t="s">
        <v>293</v>
      </c>
      <c r="D328" s="59" t="s">
        <v>294</v>
      </c>
      <c r="E328" s="59" t="s">
        <v>295</v>
      </c>
      <c r="F328" s="59"/>
      <c r="G328" s="59" t="s">
        <v>1498</v>
      </c>
      <c r="H328" s="59" t="s">
        <v>1499</v>
      </c>
      <c r="I328" s="59">
        <v>100</v>
      </c>
      <c r="J328" s="59" t="s">
        <v>1503</v>
      </c>
      <c r="K328" s="59" t="s">
        <v>1528</v>
      </c>
      <c r="L328" s="59" t="s">
        <v>1330</v>
      </c>
      <c r="M328" s="59" t="s">
        <v>1505</v>
      </c>
      <c r="N328" s="59" t="s">
        <v>1502</v>
      </c>
      <c r="O328" s="46">
        <f t="shared" si="53"/>
        <v>1856</v>
      </c>
      <c r="P328" s="46"/>
      <c r="Q328" s="46"/>
      <c r="R328" s="46"/>
      <c r="S328" s="46"/>
      <c r="T328" s="46"/>
      <c r="U328" s="46"/>
      <c r="V328" s="46"/>
      <c r="W328" s="46">
        <v>464</v>
      </c>
      <c r="X328" s="46">
        <v>464</v>
      </c>
      <c r="Y328" s="46">
        <v>464</v>
      </c>
      <c r="Z328" s="46">
        <v>464</v>
      </c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87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>
        <v>1060.5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>
        <v>0</v>
      </c>
      <c r="DF328" s="46">
        <f t="shared" si="54"/>
        <v>0</v>
      </c>
      <c r="DG328" s="46">
        <f t="shared" si="55"/>
        <v>0</v>
      </c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0</v>
      </c>
      <c r="FA328" s="59" t="s">
        <v>1704</v>
      </c>
      <c r="FB328" s="59">
        <v>2015</v>
      </c>
      <c r="FC328" s="59" t="s">
        <v>1733</v>
      </c>
    </row>
    <row r="329" spans="1:159" s="49" customFormat="1" ht="25.5" customHeight="1" x14ac:dyDescent="0.25">
      <c r="A329" s="59" t="s">
        <v>345</v>
      </c>
      <c r="B329" s="59" t="s">
        <v>55</v>
      </c>
      <c r="C329" s="59" t="s">
        <v>293</v>
      </c>
      <c r="D329" s="59" t="s">
        <v>294</v>
      </c>
      <c r="E329" s="59" t="s">
        <v>295</v>
      </c>
      <c r="F329" s="59"/>
      <c r="G329" s="59" t="s">
        <v>1498</v>
      </c>
      <c r="H329" s="59" t="s">
        <v>1339</v>
      </c>
      <c r="I329" s="59">
        <v>100</v>
      </c>
      <c r="J329" s="59" t="s">
        <v>1506</v>
      </c>
      <c r="K329" s="59" t="s">
        <v>1528</v>
      </c>
      <c r="L329" s="59" t="s">
        <v>1330</v>
      </c>
      <c r="M329" s="59" t="s">
        <v>1505</v>
      </c>
      <c r="N329" s="59" t="s">
        <v>1502</v>
      </c>
      <c r="O329" s="46">
        <f t="shared" si="53"/>
        <v>1856</v>
      </c>
      <c r="P329" s="46"/>
      <c r="Q329" s="46"/>
      <c r="R329" s="46"/>
      <c r="S329" s="46"/>
      <c r="T329" s="46"/>
      <c r="U329" s="46"/>
      <c r="V329" s="46"/>
      <c r="W329" s="46">
        <v>464</v>
      </c>
      <c r="X329" s="46">
        <v>464</v>
      </c>
      <c r="Y329" s="46">
        <v>464</v>
      </c>
      <c r="Z329" s="46">
        <v>464</v>
      </c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87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>
        <v>1060.5</v>
      </c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>
        <v>0</v>
      </c>
      <c r="DF329" s="46">
        <f t="shared" si="54"/>
        <v>0</v>
      </c>
      <c r="DG329" s="46">
        <f t="shared" si="55"/>
        <v>0</v>
      </c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>
        <v>0</v>
      </c>
      <c r="FA329" s="59" t="s">
        <v>1704</v>
      </c>
      <c r="FB329" s="59">
        <v>2015</v>
      </c>
      <c r="FC329" s="59" t="s">
        <v>1719</v>
      </c>
    </row>
    <row r="330" spans="1:159" s="49" customFormat="1" ht="25.5" customHeight="1" x14ac:dyDescent="0.25">
      <c r="A330" s="59" t="s">
        <v>346</v>
      </c>
      <c r="B330" s="59" t="s">
        <v>55</v>
      </c>
      <c r="C330" s="59" t="s">
        <v>293</v>
      </c>
      <c r="D330" s="59" t="s">
        <v>294</v>
      </c>
      <c r="E330" s="59" t="s">
        <v>295</v>
      </c>
      <c r="F330" s="59"/>
      <c r="G330" s="59" t="s">
        <v>1498</v>
      </c>
      <c r="H330" s="59" t="s">
        <v>1499</v>
      </c>
      <c r="I330" s="59">
        <v>100</v>
      </c>
      <c r="J330" s="59" t="s">
        <v>1500</v>
      </c>
      <c r="K330" s="59" t="s">
        <v>1529</v>
      </c>
      <c r="L330" s="59" t="s">
        <v>1330</v>
      </c>
      <c r="M330" s="59">
        <v>30</v>
      </c>
      <c r="N330" s="59" t="s">
        <v>1502</v>
      </c>
      <c r="O330" s="46">
        <f t="shared" si="53"/>
        <v>1720</v>
      </c>
      <c r="P330" s="46"/>
      <c r="Q330" s="46"/>
      <c r="R330" s="46"/>
      <c r="S330" s="46"/>
      <c r="T330" s="46"/>
      <c r="U330" s="46"/>
      <c r="V330" s="46"/>
      <c r="W330" s="46">
        <v>430</v>
      </c>
      <c r="X330" s="46">
        <v>430</v>
      </c>
      <c r="Y330" s="46">
        <v>430</v>
      </c>
      <c r="Z330" s="46">
        <v>430</v>
      </c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87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>
        <v>1782</v>
      </c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>
        <v>0</v>
      </c>
      <c r="DF330" s="46">
        <f t="shared" si="54"/>
        <v>0</v>
      </c>
      <c r="DG330" s="46">
        <f t="shared" si="55"/>
        <v>0</v>
      </c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>
        <v>0</v>
      </c>
      <c r="FA330" s="59" t="s">
        <v>1704</v>
      </c>
      <c r="FB330" s="59">
        <v>2015</v>
      </c>
      <c r="FC330" s="59"/>
    </row>
    <row r="331" spans="1:159" s="49" customFormat="1" ht="25.5" customHeight="1" x14ac:dyDescent="0.25">
      <c r="A331" s="59" t="s">
        <v>347</v>
      </c>
      <c r="B331" s="59" t="s">
        <v>55</v>
      </c>
      <c r="C331" s="59" t="s">
        <v>293</v>
      </c>
      <c r="D331" s="59" t="s">
        <v>294</v>
      </c>
      <c r="E331" s="59" t="s">
        <v>295</v>
      </c>
      <c r="F331" s="59"/>
      <c r="G331" s="59" t="s">
        <v>1498</v>
      </c>
      <c r="H331" s="59" t="s">
        <v>1499</v>
      </c>
      <c r="I331" s="59">
        <v>100</v>
      </c>
      <c r="J331" s="59" t="s">
        <v>1503</v>
      </c>
      <c r="K331" s="59" t="s">
        <v>1530</v>
      </c>
      <c r="L331" s="59" t="s">
        <v>1330</v>
      </c>
      <c r="M331" s="59" t="s">
        <v>1505</v>
      </c>
      <c r="N331" s="59" t="s">
        <v>1502</v>
      </c>
      <c r="O331" s="46">
        <f t="shared" si="53"/>
        <v>1572</v>
      </c>
      <c r="P331" s="46"/>
      <c r="Q331" s="46"/>
      <c r="R331" s="46"/>
      <c r="S331" s="46"/>
      <c r="T331" s="46"/>
      <c r="U331" s="46"/>
      <c r="V331" s="46"/>
      <c r="W331" s="46">
        <v>393</v>
      </c>
      <c r="X331" s="46">
        <v>393</v>
      </c>
      <c r="Y331" s="46">
        <v>393</v>
      </c>
      <c r="Z331" s="46">
        <v>393</v>
      </c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8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>
        <v>1060.5</v>
      </c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>
        <v>0</v>
      </c>
      <c r="DF331" s="46">
        <f t="shared" si="54"/>
        <v>0</v>
      </c>
      <c r="DG331" s="46">
        <f t="shared" si="55"/>
        <v>0</v>
      </c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>
        <v>0</v>
      </c>
      <c r="FA331" s="59" t="s">
        <v>1704</v>
      </c>
      <c r="FB331" s="59">
        <v>2015</v>
      </c>
      <c r="FC331" s="59" t="s">
        <v>1733</v>
      </c>
    </row>
    <row r="332" spans="1:159" s="49" customFormat="1" ht="25.5" customHeight="1" x14ac:dyDescent="0.25">
      <c r="A332" s="59" t="s">
        <v>348</v>
      </c>
      <c r="B332" s="59" t="s">
        <v>55</v>
      </c>
      <c r="C332" s="59" t="s">
        <v>293</v>
      </c>
      <c r="D332" s="59" t="s">
        <v>294</v>
      </c>
      <c r="E332" s="59" t="s">
        <v>295</v>
      </c>
      <c r="F332" s="59"/>
      <c r="G332" s="59" t="s">
        <v>1498</v>
      </c>
      <c r="H332" s="59" t="s">
        <v>1339</v>
      </c>
      <c r="I332" s="59">
        <v>100</v>
      </c>
      <c r="J332" s="59" t="s">
        <v>1506</v>
      </c>
      <c r="K332" s="59" t="s">
        <v>1530</v>
      </c>
      <c r="L332" s="59" t="s">
        <v>1330</v>
      </c>
      <c r="M332" s="59" t="s">
        <v>1505</v>
      </c>
      <c r="N332" s="59" t="s">
        <v>1502</v>
      </c>
      <c r="O332" s="46">
        <f t="shared" si="53"/>
        <v>1572</v>
      </c>
      <c r="P332" s="46"/>
      <c r="Q332" s="46"/>
      <c r="R332" s="46"/>
      <c r="S332" s="46"/>
      <c r="T332" s="46"/>
      <c r="U332" s="46"/>
      <c r="V332" s="46"/>
      <c r="W332" s="46">
        <v>393</v>
      </c>
      <c r="X332" s="46">
        <v>393</v>
      </c>
      <c r="Y332" s="46">
        <v>393</v>
      </c>
      <c r="Z332" s="46">
        <v>393</v>
      </c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87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>
        <v>1060.5</v>
      </c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>
        <v>0</v>
      </c>
      <c r="DF332" s="46">
        <f t="shared" si="54"/>
        <v>0</v>
      </c>
      <c r="DG332" s="46">
        <f t="shared" si="55"/>
        <v>0</v>
      </c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>
        <v>0</v>
      </c>
      <c r="FA332" s="59" t="s">
        <v>1704</v>
      </c>
      <c r="FB332" s="59">
        <v>2015</v>
      </c>
      <c r="FC332" s="59" t="s">
        <v>1719</v>
      </c>
    </row>
    <row r="333" spans="1:159" s="49" customFormat="1" ht="25.5" customHeight="1" x14ac:dyDescent="0.25">
      <c r="A333" s="59" t="s">
        <v>349</v>
      </c>
      <c r="B333" s="59" t="s">
        <v>55</v>
      </c>
      <c r="C333" s="59" t="s">
        <v>293</v>
      </c>
      <c r="D333" s="59" t="s">
        <v>294</v>
      </c>
      <c r="E333" s="59" t="s">
        <v>295</v>
      </c>
      <c r="F333" s="59"/>
      <c r="G333" s="59" t="s">
        <v>1498</v>
      </c>
      <c r="H333" s="59" t="s">
        <v>1499</v>
      </c>
      <c r="I333" s="59">
        <v>100</v>
      </c>
      <c r="J333" s="59" t="s">
        <v>1500</v>
      </c>
      <c r="K333" s="59" t="s">
        <v>1531</v>
      </c>
      <c r="L333" s="59" t="s">
        <v>1330</v>
      </c>
      <c r="M333" s="59">
        <v>30</v>
      </c>
      <c r="N333" s="59" t="s">
        <v>1502</v>
      </c>
      <c r="O333" s="46">
        <f t="shared" si="53"/>
        <v>2400</v>
      </c>
      <c r="P333" s="46"/>
      <c r="Q333" s="46"/>
      <c r="R333" s="46"/>
      <c r="S333" s="46"/>
      <c r="T333" s="46"/>
      <c r="U333" s="46"/>
      <c r="V333" s="46"/>
      <c r="W333" s="46">
        <v>600</v>
      </c>
      <c r="X333" s="46">
        <v>600</v>
      </c>
      <c r="Y333" s="46">
        <v>600</v>
      </c>
      <c r="Z333" s="46">
        <v>600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8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>
        <v>1782</v>
      </c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>
        <v>0</v>
      </c>
      <c r="DF333" s="46">
        <f t="shared" si="54"/>
        <v>0</v>
      </c>
      <c r="DG333" s="46">
        <f t="shared" si="55"/>
        <v>0</v>
      </c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>
        <v>0</v>
      </c>
      <c r="FA333" s="59" t="s">
        <v>1704</v>
      </c>
      <c r="FB333" s="59">
        <v>2015</v>
      </c>
      <c r="FC333" s="59"/>
    </row>
    <row r="334" spans="1:159" s="49" customFormat="1" ht="25.5" customHeight="1" x14ac:dyDescent="0.25">
      <c r="A334" s="59" t="s">
        <v>350</v>
      </c>
      <c r="B334" s="59" t="s">
        <v>55</v>
      </c>
      <c r="C334" s="59" t="s">
        <v>293</v>
      </c>
      <c r="D334" s="59" t="s">
        <v>294</v>
      </c>
      <c r="E334" s="59" t="s">
        <v>295</v>
      </c>
      <c r="F334" s="59"/>
      <c r="G334" s="59" t="s">
        <v>1498</v>
      </c>
      <c r="H334" s="59" t="s">
        <v>1499</v>
      </c>
      <c r="I334" s="59">
        <v>100</v>
      </c>
      <c r="J334" s="59" t="s">
        <v>1503</v>
      </c>
      <c r="K334" s="59" t="s">
        <v>1531</v>
      </c>
      <c r="L334" s="59" t="s">
        <v>1330</v>
      </c>
      <c r="M334" s="59" t="s">
        <v>1505</v>
      </c>
      <c r="N334" s="59" t="s">
        <v>1502</v>
      </c>
      <c r="O334" s="46">
        <f t="shared" si="53"/>
        <v>2328</v>
      </c>
      <c r="P334" s="46"/>
      <c r="Q334" s="46"/>
      <c r="R334" s="46"/>
      <c r="S334" s="46"/>
      <c r="T334" s="46"/>
      <c r="U334" s="46"/>
      <c r="V334" s="46"/>
      <c r="W334" s="46">
        <v>582</v>
      </c>
      <c r="X334" s="46">
        <v>582</v>
      </c>
      <c r="Y334" s="46">
        <v>582</v>
      </c>
      <c r="Z334" s="46">
        <v>582</v>
      </c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87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>
        <v>1060.5</v>
      </c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>
        <v>0</v>
      </c>
      <c r="DF334" s="46">
        <f t="shared" si="54"/>
        <v>0</v>
      </c>
      <c r="DG334" s="46">
        <f t="shared" si="55"/>
        <v>0</v>
      </c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>
        <v>0</v>
      </c>
      <c r="FA334" s="59" t="s">
        <v>1704</v>
      </c>
      <c r="FB334" s="59">
        <v>2015</v>
      </c>
      <c r="FC334" s="59" t="s">
        <v>1734</v>
      </c>
    </row>
    <row r="335" spans="1:159" s="49" customFormat="1" ht="25.5" customHeight="1" x14ac:dyDescent="0.25">
      <c r="A335" s="59" t="s">
        <v>351</v>
      </c>
      <c r="B335" s="59" t="s">
        <v>55</v>
      </c>
      <c r="C335" s="59" t="s">
        <v>293</v>
      </c>
      <c r="D335" s="59" t="s">
        <v>294</v>
      </c>
      <c r="E335" s="59" t="s">
        <v>295</v>
      </c>
      <c r="F335" s="59"/>
      <c r="G335" s="59" t="s">
        <v>1498</v>
      </c>
      <c r="H335" s="59" t="s">
        <v>1339</v>
      </c>
      <c r="I335" s="59">
        <v>100</v>
      </c>
      <c r="J335" s="59" t="s">
        <v>1506</v>
      </c>
      <c r="K335" s="59" t="s">
        <v>1531</v>
      </c>
      <c r="L335" s="59" t="s">
        <v>1330</v>
      </c>
      <c r="M335" s="59" t="s">
        <v>1505</v>
      </c>
      <c r="N335" s="59" t="s">
        <v>1502</v>
      </c>
      <c r="O335" s="46">
        <f t="shared" si="53"/>
        <v>2328</v>
      </c>
      <c r="P335" s="46"/>
      <c r="Q335" s="46"/>
      <c r="R335" s="46"/>
      <c r="S335" s="46"/>
      <c r="T335" s="46"/>
      <c r="U335" s="46"/>
      <c r="V335" s="46"/>
      <c r="W335" s="46">
        <v>582</v>
      </c>
      <c r="X335" s="46">
        <v>582</v>
      </c>
      <c r="Y335" s="46">
        <v>582</v>
      </c>
      <c r="Z335" s="46">
        <v>582</v>
      </c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87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>
        <v>1060.5</v>
      </c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>
        <v>0</v>
      </c>
      <c r="DF335" s="46">
        <f t="shared" si="54"/>
        <v>0</v>
      </c>
      <c r="DG335" s="46">
        <f t="shared" si="55"/>
        <v>0</v>
      </c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>
        <v>0</v>
      </c>
      <c r="FA335" s="59" t="s">
        <v>1704</v>
      </c>
      <c r="FB335" s="59">
        <v>2015</v>
      </c>
      <c r="FC335" s="59" t="s">
        <v>1719</v>
      </c>
    </row>
    <row r="336" spans="1:159" s="49" customFormat="1" ht="25.5" customHeight="1" x14ac:dyDescent="0.25">
      <c r="A336" s="59" t="s">
        <v>352</v>
      </c>
      <c r="B336" s="59" t="s">
        <v>55</v>
      </c>
      <c r="C336" s="59" t="s">
        <v>293</v>
      </c>
      <c r="D336" s="59" t="s">
        <v>294</v>
      </c>
      <c r="E336" s="59" t="s">
        <v>295</v>
      </c>
      <c r="F336" s="59"/>
      <c r="G336" s="59" t="s">
        <v>1498</v>
      </c>
      <c r="H336" s="59" t="s">
        <v>1499</v>
      </c>
      <c r="I336" s="59">
        <v>100</v>
      </c>
      <c r="J336" s="59" t="s">
        <v>1500</v>
      </c>
      <c r="K336" s="59" t="s">
        <v>1532</v>
      </c>
      <c r="L336" s="59" t="s">
        <v>1330</v>
      </c>
      <c r="M336" s="59">
        <v>30</v>
      </c>
      <c r="N336" s="59" t="s">
        <v>1502</v>
      </c>
      <c r="O336" s="46">
        <f t="shared" si="53"/>
        <v>2140</v>
      </c>
      <c r="P336" s="46"/>
      <c r="Q336" s="46"/>
      <c r="R336" s="46"/>
      <c r="S336" s="46"/>
      <c r="T336" s="46"/>
      <c r="U336" s="46"/>
      <c r="V336" s="46"/>
      <c r="W336" s="46">
        <v>535</v>
      </c>
      <c r="X336" s="46">
        <v>535</v>
      </c>
      <c r="Y336" s="46">
        <v>535</v>
      </c>
      <c r="Z336" s="46">
        <v>535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87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>
        <v>1782</v>
      </c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>
        <v>0</v>
      </c>
      <c r="DF336" s="46">
        <f t="shared" si="54"/>
        <v>0</v>
      </c>
      <c r="DG336" s="46">
        <f t="shared" si="55"/>
        <v>0</v>
      </c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>
        <v>0</v>
      </c>
      <c r="FA336" s="59" t="s">
        <v>1704</v>
      </c>
      <c r="FB336" s="59">
        <v>2015</v>
      </c>
      <c r="FC336" s="59"/>
    </row>
    <row r="337" spans="1:159" s="49" customFormat="1" ht="25.5" customHeight="1" x14ac:dyDescent="0.25">
      <c r="A337" s="59" t="s">
        <v>353</v>
      </c>
      <c r="B337" s="59" t="s">
        <v>55</v>
      </c>
      <c r="C337" s="59" t="s">
        <v>293</v>
      </c>
      <c r="D337" s="59" t="s">
        <v>294</v>
      </c>
      <c r="E337" s="59" t="s">
        <v>295</v>
      </c>
      <c r="F337" s="59"/>
      <c r="G337" s="59" t="s">
        <v>1498</v>
      </c>
      <c r="H337" s="59" t="s">
        <v>1499</v>
      </c>
      <c r="I337" s="59">
        <v>100</v>
      </c>
      <c r="J337" s="59" t="s">
        <v>1503</v>
      </c>
      <c r="K337" s="59" t="s">
        <v>1532</v>
      </c>
      <c r="L337" s="59" t="s">
        <v>1330</v>
      </c>
      <c r="M337" s="59" t="s">
        <v>1505</v>
      </c>
      <c r="N337" s="59" t="s">
        <v>1502</v>
      </c>
      <c r="O337" s="46">
        <f t="shared" si="53"/>
        <v>1840</v>
      </c>
      <c r="P337" s="46"/>
      <c r="Q337" s="46"/>
      <c r="R337" s="46"/>
      <c r="S337" s="46"/>
      <c r="T337" s="46"/>
      <c r="U337" s="46"/>
      <c r="V337" s="46"/>
      <c r="W337" s="46">
        <v>460</v>
      </c>
      <c r="X337" s="46">
        <v>460</v>
      </c>
      <c r="Y337" s="46">
        <v>460</v>
      </c>
      <c r="Z337" s="46">
        <v>460</v>
      </c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87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>
        <v>1060.5</v>
      </c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>
        <v>0</v>
      </c>
      <c r="DF337" s="46">
        <f t="shared" si="54"/>
        <v>0</v>
      </c>
      <c r="DG337" s="46">
        <f t="shared" si="55"/>
        <v>0</v>
      </c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>
        <v>0</v>
      </c>
      <c r="FA337" s="59" t="s">
        <v>1704</v>
      </c>
      <c r="FB337" s="59">
        <v>2015</v>
      </c>
      <c r="FC337" s="59" t="s">
        <v>1734</v>
      </c>
    </row>
    <row r="338" spans="1:159" s="49" customFormat="1" ht="25.5" customHeight="1" x14ac:dyDescent="0.25">
      <c r="A338" s="59" t="s">
        <v>354</v>
      </c>
      <c r="B338" s="59" t="s">
        <v>55</v>
      </c>
      <c r="C338" s="59" t="s">
        <v>293</v>
      </c>
      <c r="D338" s="59" t="s">
        <v>294</v>
      </c>
      <c r="E338" s="59" t="s">
        <v>295</v>
      </c>
      <c r="F338" s="59"/>
      <c r="G338" s="59" t="s">
        <v>1498</v>
      </c>
      <c r="H338" s="59" t="s">
        <v>1339</v>
      </c>
      <c r="I338" s="59">
        <v>100</v>
      </c>
      <c r="J338" s="59" t="s">
        <v>1506</v>
      </c>
      <c r="K338" s="59" t="s">
        <v>1532</v>
      </c>
      <c r="L338" s="59" t="s">
        <v>1330</v>
      </c>
      <c r="M338" s="59" t="s">
        <v>1505</v>
      </c>
      <c r="N338" s="59" t="s">
        <v>1502</v>
      </c>
      <c r="O338" s="46">
        <f t="shared" si="53"/>
        <v>1840</v>
      </c>
      <c r="P338" s="46"/>
      <c r="Q338" s="46"/>
      <c r="R338" s="46"/>
      <c r="S338" s="46"/>
      <c r="T338" s="46"/>
      <c r="U338" s="46"/>
      <c r="V338" s="46"/>
      <c r="W338" s="46">
        <v>460</v>
      </c>
      <c r="X338" s="46">
        <v>460</v>
      </c>
      <c r="Y338" s="46">
        <v>460</v>
      </c>
      <c r="Z338" s="46">
        <v>460</v>
      </c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87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>
        <v>1060.5</v>
      </c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>
        <v>0</v>
      </c>
      <c r="DF338" s="46">
        <f t="shared" si="54"/>
        <v>0</v>
      </c>
      <c r="DG338" s="46">
        <f t="shared" si="55"/>
        <v>0</v>
      </c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>
        <v>0</v>
      </c>
      <c r="FA338" s="59" t="s">
        <v>1704</v>
      </c>
      <c r="FB338" s="59">
        <v>2015</v>
      </c>
      <c r="FC338" s="59" t="s">
        <v>1719</v>
      </c>
    </row>
    <row r="339" spans="1:159" s="49" customFormat="1" ht="25.5" customHeight="1" x14ac:dyDescent="0.25">
      <c r="A339" s="59" t="s">
        <v>355</v>
      </c>
      <c r="B339" s="59" t="s">
        <v>55</v>
      </c>
      <c r="C339" s="59" t="s">
        <v>293</v>
      </c>
      <c r="D339" s="59" t="s">
        <v>294</v>
      </c>
      <c r="E339" s="59" t="s">
        <v>295</v>
      </c>
      <c r="F339" s="59"/>
      <c r="G339" s="59" t="s">
        <v>1498</v>
      </c>
      <c r="H339" s="59" t="s">
        <v>1499</v>
      </c>
      <c r="I339" s="59">
        <v>100</v>
      </c>
      <c r="J339" s="59" t="s">
        <v>1500</v>
      </c>
      <c r="K339" s="59" t="s">
        <v>1533</v>
      </c>
      <c r="L339" s="59" t="s">
        <v>1330</v>
      </c>
      <c r="M339" s="59">
        <v>30</v>
      </c>
      <c r="N339" s="59" t="s">
        <v>1502</v>
      </c>
      <c r="O339" s="46">
        <f t="shared" si="53"/>
        <v>3080</v>
      </c>
      <c r="P339" s="46"/>
      <c r="Q339" s="46"/>
      <c r="R339" s="46"/>
      <c r="S339" s="46"/>
      <c r="T339" s="46"/>
      <c r="U339" s="46"/>
      <c r="V339" s="46"/>
      <c r="W339" s="46">
        <v>770</v>
      </c>
      <c r="X339" s="46">
        <v>770</v>
      </c>
      <c r="Y339" s="46">
        <v>770</v>
      </c>
      <c r="Z339" s="46">
        <v>770</v>
      </c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87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>
        <v>1782</v>
      </c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>
        <v>0</v>
      </c>
      <c r="DF339" s="46">
        <f t="shared" si="54"/>
        <v>0</v>
      </c>
      <c r="DG339" s="46">
        <f t="shared" si="55"/>
        <v>0</v>
      </c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>
        <v>0</v>
      </c>
      <c r="FA339" s="59" t="s">
        <v>1704</v>
      </c>
      <c r="FB339" s="59">
        <v>2015</v>
      </c>
      <c r="FC339" s="59"/>
    </row>
    <row r="340" spans="1:159" s="49" customFormat="1" ht="25.5" customHeight="1" x14ac:dyDescent="0.25">
      <c r="A340" s="59" t="s">
        <v>356</v>
      </c>
      <c r="B340" s="59" t="s">
        <v>55</v>
      </c>
      <c r="C340" s="59" t="s">
        <v>293</v>
      </c>
      <c r="D340" s="59" t="s">
        <v>294</v>
      </c>
      <c r="E340" s="59" t="s">
        <v>295</v>
      </c>
      <c r="F340" s="59"/>
      <c r="G340" s="59" t="s">
        <v>1498</v>
      </c>
      <c r="H340" s="59" t="s">
        <v>1499</v>
      </c>
      <c r="I340" s="59">
        <v>100</v>
      </c>
      <c r="J340" s="59" t="s">
        <v>1503</v>
      </c>
      <c r="K340" s="59" t="s">
        <v>1533</v>
      </c>
      <c r="L340" s="59" t="s">
        <v>1330</v>
      </c>
      <c r="M340" s="59" t="s">
        <v>1505</v>
      </c>
      <c r="N340" s="59" t="s">
        <v>1502</v>
      </c>
      <c r="O340" s="46">
        <f t="shared" si="53"/>
        <v>3260</v>
      </c>
      <c r="P340" s="46"/>
      <c r="Q340" s="46"/>
      <c r="R340" s="46"/>
      <c r="S340" s="46"/>
      <c r="T340" s="46"/>
      <c r="U340" s="46"/>
      <c r="V340" s="46"/>
      <c r="W340" s="46">
        <v>815</v>
      </c>
      <c r="X340" s="46">
        <v>815</v>
      </c>
      <c r="Y340" s="46">
        <v>815</v>
      </c>
      <c r="Z340" s="46">
        <v>815</v>
      </c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87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>
        <v>1060.5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>
        <v>0</v>
      </c>
      <c r="DF340" s="46">
        <f t="shared" si="54"/>
        <v>0</v>
      </c>
      <c r="DG340" s="46">
        <f t="shared" si="55"/>
        <v>0</v>
      </c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>
        <v>0</v>
      </c>
      <c r="FA340" s="59" t="s">
        <v>1704</v>
      </c>
      <c r="FB340" s="59">
        <v>2015</v>
      </c>
      <c r="FC340" s="59" t="s">
        <v>1734</v>
      </c>
    </row>
    <row r="341" spans="1:159" s="49" customFormat="1" ht="25.5" customHeight="1" x14ac:dyDescent="0.25">
      <c r="A341" s="59" t="s">
        <v>357</v>
      </c>
      <c r="B341" s="59" t="s">
        <v>55</v>
      </c>
      <c r="C341" s="59" t="s">
        <v>293</v>
      </c>
      <c r="D341" s="59" t="s">
        <v>294</v>
      </c>
      <c r="E341" s="59" t="s">
        <v>295</v>
      </c>
      <c r="F341" s="59"/>
      <c r="G341" s="59" t="s">
        <v>1498</v>
      </c>
      <c r="H341" s="59" t="s">
        <v>1339</v>
      </c>
      <c r="I341" s="59">
        <v>100</v>
      </c>
      <c r="J341" s="59" t="s">
        <v>1506</v>
      </c>
      <c r="K341" s="59" t="s">
        <v>1533</v>
      </c>
      <c r="L341" s="59" t="s">
        <v>1330</v>
      </c>
      <c r="M341" s="59" t="s">
        <v>1505</v>
      </c>
      <c r="N341" s="59" t="s">
        <v>1502</v>
      </c>
      <c r="O341" s="46">
        <f t="shared" si="53"/>
        <v>3260</v>
      </c>
      <c r="P341" s="46"/>
      <c r="Q341" s="46"/>
      <c r="R341" s="46"/>
      <c r="S341" s="46"/>
      <c r="T341" s="46"/>
      <c r="U341" s="46"/>
      <c r="V341" s="46"/>
      <c r="W341" s="46">
        <v>815</v>
      </c>
      <c r="X341" s="46">
        <v>815</v>
      </c>
      <c r="Y341" s="46">
        <v>815</v>
      </c>
      <c r="Z341" s="46">
        <v>815</v>
      </c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87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>
        <v>1060.5</v>
      </c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>
        <v>0</v>
      </c>
      <c r="DF341" s="46">
        <f t="shared" si="54"/>
        <v>0</v>
      </c>
      <c r="DG341" s="46">
        <f t="shared" si="55"/>
        <v>0</v>
      </c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>
        <v>0</v>
      </c>
      <c r="FA341" s="59" t="s">
        <v>1704</v>
      </c>
      <c r="FB341" s="59">
        <v>2015</v>
      </c>
      <c r="FC341" s="59" t="s">
        <v>1719</v>
      </c>
    </row>
    <row r="342" spans="1:159" s="49" customFormat="1" ht="25.5" customHeight="1" x14ac:dyDescent="0.25">
      <c r="A342" s="59" t="s">
        <v>358</v>
      </c>
      <c r="B342" s="59" t="s">
        <v>55</v>
      </c>
      <c r="C342" s="59" t="s">
        <v>293</v>
      </c>
      <c r="D342" s="59" t="s">
        <v>294</v>
      </c>
      <c r="E342" s="59" t="s">
        <v>295</v>
      </c>
      <c r="F342" s="59"/>
      <c r="G342" s="59" t="s">
        <v>1498</v>
      </c>
      <c r="H342" s="59" t="s">
        <v>1499</v>
      </c>
      <c r="I342" s="59">
        <v>100</v>
      </c>
      <c r="J342" s="59" t="s">
        <v>1500</v>
      </c>
      <c r="K342" s="59" t="s">
        <v>1534</v>
      </c>
      <c r="L342" s="59" t="s">
        <v>1330</v>
      </c>
      <c r="M342" s="59">
        <v>30</v>
      </c>
      <c r="N342" s="59" t="s">
        <v>1502</v>
      </c>
      <c r="O342" s="46">
        <f t="shared" si="53"/>
        <v>2940</v>
      </c>
      <c r="P342" s="46"/>
      <c r="Q342" s="46"/>
      <c r="R342" s="46"/>
      <c r="S342" s="46"/>
      <c r="T342" s="46"/>
      <c r="U342" s="46"/>
      <c r="V342" s="46"/>
      <c r="W342" s="46">
        <v>735</v>
      </c>
      <c r="X342" s="46">
        <v>735</v>
      </c>
      <c r="Y342" s="46">
        <v>735</v>
      </c>
      <c r="Z342" s="46">
        <v>735</v>
      </c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87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>
        <v>1782</v>
      </c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>
        <v>0</v>
      </c>
      <c r="DF342" s="46">
        <f t="shared" si="54"/>
        <v>0</v>
      </c>
      <c r="DG342" s="46">
        <f t="shared" si="55"/>
        <v>0</v>
      </c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>
        <v>0</v>
      </c>
      <c r="FA342" s="59" t="s">
        <v>1704</v>
      </c>
      <c r="FB342" s="59">
        <v>2015</v>
      </c>
      <c r="FC342" s="59"/>
    </row>
    <row r="343" spans="1:159" s="49" customFormat="1" ht="25.5" customHeight="1" x14ac:dyDescent="0.25">
      <c r="A343" s="59" t="s">
        <v>359</v>
      </c>
      <c r="B343" s="59" t="s">
        <v>55</v>
      </c>
      <c r="C343" s="59" t="s">
        <v>293</v>
      </c>
      <c r="D343" s="59" t="s">
        <v>294</v>
      </c>
      <c r="E343" s="59" t="s">
        <v>295</v>
      </c>
      <c r="F343" s="59"/>
      <c r="G343" s="59" t="s">
        <v>1498</v>
      </c>
      <c r="H343" s="59" t="s">
        <v>1499</v>
      </c>
      <c r="I343" s="59">
        <v>100</v>
      </c>
      <c r="J343" s="59" t="s">
        <v>1503</v>
      </c>
      <c r="K343" s="59" t="s">
        <v>1534</v>
      </c>
      <c r="L343" s="59" t="s">
        <v>1330</v>
      </c>
      <c r="M343" s="59" t="s">
        <v>1505</v>
      </c>
      <c r="N343" s="59" t="s">
        <v>1502</v>
      </c>
      <c r="O343" s="46">
        <f t="shared" si="53"/>
        <v>2920</v>
      </c>
      <c r="P343" s="46"/>
      <c r="Q343" s="46"/>
      <c r="R343" s="46"/>
      <c r="S343" s="46"/>
      <c r="T343" s="46"/>
      <c r="U343" s="46"/>
      <c r="V343" s="46"/>
      <c r="W343" s="46">
        <v>730</v>
      </c>
      <c r="X343" s="46">
        <v>730</v>
      </c>
      <c r="Y343" s="46">
        <v>730</v>
      </c>
      <c r="Z343" s="46">
        <v>730</v>
      </c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87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>
        <v>1060.5</v>
      </c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>
        <v>0</v>
      </c>
      <c r="DF343" s="46">
        <f t="shared" si="54"/>
        <v>0</v>
      </c>
      <c r="DG343" s="46">
        <f t="shared" si="55"/>
        <v>0</v>
      </c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>
        <v>0</v>
      </c>
      <c r="FA343" s="59" t="s">
        <v>1704</v>
      </c>
      <c r="FB343" s="59">
        <v>2015</v>
      </c>
      <c r="FC343" s="59" t="s">
        <v>1734</v>
      </c>
    </row>
    <row r="344" spans="1:159" s="49" customFormat="1" ht="25.5" customHeight="1" x14ac:dyDescent="0.25">
      <c r="A344" s="59" t="s">
        <v>360</v>
      </c>
      <c r="B344" s="59" t="s">
        <v>55</v>
      </c>
      <c r="C344" s="59" t="s">
        <v>293</v>
      </c>
      <c r="D344" s="59" t="s">
        <v>294</v>
      </c>
      <c r="E344" s="59" t="s">
        <v>295</v>
      </c>
      <c r="F344" s="59"/>
      <c r="G344" s="59" t="s">
        <v>1498</v>
      </c>
      <c r="H344" s="59" t="s">
        <v>1339</v>
      </c>
      <c r="I344" s="59">
        <v>100</v>
      </c>
      <c r="J344" s="59" t="s">
        <v>1506</v>
      </c>
      <c r="K344" s="59" t="s">
        <v>1534</v>
      </c>
      <c r="L344" s="59" t="s">
        <v>1330</v>
      </c>
      <c r="M344" s="59" t="s">
        <v>1505</v>
      </c>
      <c r="N344" s="59" t="s">
        <v>1502</v>
      </c>
      <c r="O344" s="46">
        <f t="shared" si="53"/>
        <v>2920</v>
      </c>
      <c r="P344" s="46"/>
      <c r="Q344" s="46"/>
      <c r="R344" s="46"/>
      <c r="S344" s="46"/>
      <c r="T344" s="46"/>
      <c r="U344" s="46"/>
      <c r="V344" s="46"/>
      <c r="W344" s="46">
        <v>730</v>
      </c>
      <c r="X344" s="46">
        <v>730</v>
      </c>
      <c r="Y344" s="46">
        <v>730</v>
      </c>
      <c r="Z344" s="46">
        <v>730</v>
      </c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87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>
        <v>1060.5</v>
      </c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>
        <v>0</v>
      </c>
      <c r="DF344" s="46">
        <f t="shared" si="54"/>
        <v>0</v>
      </c>
      <c r="DG344" s="46">
        <f t="shared" si="55"/>
        <v>0</v>
      </c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>
        <v>0</v>
      </c>
      <c r="FA344" s="59" t="s">
        <v>1704</v>
      </c>
      <c r="FB344" s="59">
        <v>2015</v>
      </c>
      <c r="FC344" s="59" t="s">
        <v>1719</v>
      </c>
    </row>
    <row r="345" spans="1:159" s="49" customFormat="1" ht="25.5" customHeight="1" x14ac:dyDescent="0.25">
      <c r="A345" s="59" t="s">
        <v>361</v>
      </c>
      <c r="B345" s="59" t="s">
        <v>55</v>
      </c>
      <c r="C345" s="59" t="s">
        <v>293</v>
      </c>
      <c r="D345" s="59" t="s">
        <v>294</v>
      </c>
      <c r="E345" s="59" t="s">
        <v>295</v>
      </c>
      <c r="F345" s="59"/>
      <c r="G345" s="59" t="s">
        <v>1498</v>
      </c>
      <c r="H345" s="59" t="s">
        <v>1499</v>
      </c>
      <c r="I345" s="59">
        <v>100</v>
      </c>
      <c r="J345" s="59" t="s">
        <v>1500</v>
      </c>
      <c r="K345" s="59" t="s">
        <v>1535</v>
      </c>
      <c r="L345" s="59" t="s">
        <v>1330</v>
      </c>
      <c r="M345" s="59">
        <v>30</v>
      </c>
      <c r="N345" s="59" t="s">
        <v>1502</v>
      </c>
      <c r="O345" s="46">
        <f t="shared" ref="O345:O418" si="56">P345+Q345+R345+S345+T345+U345+V345+W345+X345+Y345+Z345+AA345+AB345+AC345+AD345+AE345+AF345+AG345+AH345+AI345+AJ345+AK345+AL345+AM345+AN345+AO345+AP345+AQ345+AR345+AS345+AT345+AU345+AV345+AW345+AX345+AY345+AZ345</f>
        <v>4040</v>
      </c>
      <c r="P345" s="46"/>
      <c r="Q345" s="46"/>
      <c r="R345" s="46"/>
      <c r="S345" s="46"/>
      <c r="T345" s="46"/>
      <c r="U345" s="46"/>
      <c r="V345" s="46"/>
      <c r="W345" s="46">
        <v>1010</v>
      </c>
      <c r="X345" s="46">
        <v>1010</v>
      </c>
      <c r="Y345" s="46">
        <v>1010</v>
      </c>
      <c r="Z345" s="46">
        <v>1010</v>
      </c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87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>
        <v>1782</v>
      </c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>
        <v>0</v>
      </c>
      <c r="DF345" s="46">
        <f t="shared" ref="DF345:DF418" si="57">P346*BJ346</f>
        <v>0</v>
      </c>
      <c r="DG345" s="46">
        <f t="shared" ref="DG345:DG418" si="58">BJ346*Q346</f>
        <v>0</v>
      </c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>
        <v>0</v>
      </c>
      <c r="FA345" s="59" t="s">
        <v>1704</v>
      </c>
      <c r="FB345" s="59">
        <v>2015</v>
      </c>
      <c r="FC345" s="59"/>
    </row>
    <row r="346" spans="1:159" s="49" customFormat="1" ht="25.5" customHeight="1" x14ac:dyDescent="0.25">
      <c r="A346" s="59" t="s">
        <v>362</v>
      </c>
      <c r="B346" s="59" t="s">
        <v>55</v>
      </c>
      <c r="C346" s="59" t="s">
        <v>293</v>
      </c>
      <c r="D346" s="59" t="s">
        <v>294</v>
      </c>
      <c r="E346" s="59" t="s">
        <v>295</v>
      </c>
      <c r="F346" s="59"/>
      <c r="G346" s="59" t="s">
        <v>1498</v>
      </c>
      <c r="H346" s="59" t="s">
        <v>1499</v>
      </c>
      <c r="I346" s="59">
        <v>100</v>
      </c>
      <c r="J346" s="59" t="s">
        <v>1503</v>
      </c>
      <c r="K346" s="59" t="s">
        <v>1535</v>
      </c>
      <c r="L346" s="59" t="s">
        <v>1330</v>
      </c>
      <c r="M346" s="59" t="s">
        <v>1505</v>
      </c>
      <c r="N346" s="59" t="s">
        <v>1502</v>
      </c>
      <c r="O346" s="46">
        <f t="shared" si="56"/>
        <v>4252</v>
      </c>
      <c r="P346" s="46"/>
      <c r="Q346" s="46"/>
      <c r="R346" s="46"/>
      <c r="S346" s="46"/>
      <c r="T346" s="46"/>
      <c r="U346" s="46"/>
      <c r="V346" s="46"/>
      <c r="W346" s="46">
        <v>1063</v>
      </c>
      <c r="X346" s="46">
        <v>1063</v>
      </c>
      <c r="Y346" s="46">
        <v>1063</v>
      </c>
      <c r="Z346" s="46">
        <v>1063</v>
      </c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8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>
        <v>1060.5</v>
      </c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>
        <v>0</v>
      </c>
      <c r="DF346" s="46">
        <f t="shared" si="57"/>
        <v>0</v>
      </c>
      <c r="DG346" s="46">
        <f t="shared" si="58"/>
        <v>0</v>
      </c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>
        <v>0</v>
      </c>
      <c r="FA346" s="59" t="s">
        <v>1704</v>
      </c>
      <c r="FB346" s="59">
        <v>2015</v>
      </c>
      <c r="FC346" s="59" t="s">
        <v>1734</v>
      </c>
    </row>
    <row r="347" spans="1:159" s="49" customFormat="1" ht="25.5" customHeight="1" x14ac:dyDescent="0.25">
      <c r="A347" s="59" t="s">
        <v>363</v>
      </c>
      <c r="B347" s="59" t="s">
        <v>55</v>
      </c>
      <c r="C347" s="59" t="s">
        <v>293</v>
      </c>
      <c r="D347" s="59" t="s">
        <v>294</v>
      </c>
      <c r="E347" s="59" t="s">
        <v>295</v>
      </c>
      <c r="F347" s="59"/>
      <c r="G347" s="59" t="s">
        <v>1498</v>
      </c>
      <c r="H347" s="59" t="s">
        <v>1339</v>
      </c>
      <c r="I347" s="59">
        <v>100</v>
      </c>
      <c r="J347" s="59" t="s">
        <v>1506</v>
      </c>
      <c r="K347" s="59" t="s">
        <v>1536</v>
      </c>
      <c r="L347" s="59" t="s">
        <v>1330</v>
      </c>
      <c r="M347" s="59" t="s">
        <v>1505</v>
      </c>
      <c r="N347" s="59" t="s">
        <v>1502</v>
      </c>
      <c r="O347" s="46">
        <f t="shared" si="56"/>
        <v>4252</v>
      </c>
      <c r="P347" s="46"/>
      <c r="Q347" s="46"/>
      <c r="R347" s="46"/>
      <c r="S347" s="46"/>
      <c r="T347" s="46"/>
      <c r="U347" s="46"/>
      <c r="V347" s="46"/>
      <c r="W347" s="46">
        <v>1063</v>
      </c>
      <c r="X347" s="46">
        <v>1063</v>
      </c>
      <c r="Y347" s="46">
        <v>1063</v>
      </c>
      <c r="Z347" s="46">
        <v>1063</v>
      </c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87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>
        <v>1060.5</v>
      </c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>
        <v>0</v>
      </c>
      <c r="DF347" s="46">
        <f t="shared" si="57"/>
        <v>0</v>
      </c>
      <c r="DG347" s="46">
        <f t="shared" si="58"/>
        <v>0</v>
      </c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>
        <v>0</v>
      </c>
      <c r="FA347" s="59" t="s">
        <v>1704</v>
      </c>
      <c r="FB347" s="59">
        <v>2015</v>
      </c>
      <c r="FC347" s="59" t="s">
        <v>1719</v>
      </c>
    </row>
    <row r="348" spans="1:159" s="49" customFormat="1" ht="25.5" customHeight="1" x14ac:dyDescent="0.25">
      <c r="A348" s="59" t="s">
        <v>364</v>
      </c>
      <c r="B348" s="59" t="s">
        <v>55</v>
      </c>
      <c r="C348" s="59" t="s">
        <v>293</v>
      </c>
      <c r="D348" s="59" t="s">
        <v>294</v>
      </c>
      <c r="E348" s="59" t="s">
        <v>295</v>
      </c>
      <c r="F348" s="59"/>
      <c r="G348" s="59" t="s">
        <v>1498</v>
      </c>
      <c r="H348" s="59" t="s">
        <v>1499</v>
      </c>
      <c r="I348" s="59">
        <v>100</v>
      </c>
      <c r="J348" s="59" t="s">
        <v>1500</v>
      </c>
      <c r="K348" s="59" t="s">
        <v>1537</v>
      </c>
      <c r="L348" s="59" t="s">
        <v>1330</v>
      </c>
      <c r="M348" s="59">
        <v>30</v>
      </c>
      <c r="N348" s="59" t="s">
        <v>1502</v>
      </c>
      <c r="O348" s="46">
        <f t="shared" si="56"/>
        <v>3600</v>
      </c>
      <c r="P348" s="46"/>
      <c r="Q348" s="46"/>
      <c r="R348" s="46"/>
      <c r="S348" s="46"/>
      <c r="T348" s="46"/>
      <c r="U348" s="46"/>
      <c r="V348" s="46"/>
      <c r="W348" s="46">
        <v>900</v>
      </c>
      <c r="X348" s="46">
        <v>900</v>
      </c>
      <c r="Y348" s="46">
        <v>900</v>
      </c>
      <c r="Z348" s="46">
        <v>900</v>
      </c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8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>
        <v>1782</v>
      </c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>
        <v>0</v>
      </c>
      <c r="DF348" s="46">
        <f t="shared" si="57"/>
        <v>0</v>
      </c>
      <c r="DG348" s="46">
        <f t="shared" si="58"/>
        <v>0</v>
      </c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>
        <v>0</v>
      </c>
      <c r="FA348" s="59" t="s">
        <v>1704</v>
      </c>
      <c r="FB348" s="59">
        <v>2015</v>
      </c>
      <c r="FC348" s="59"/>
    </row>
    <row r="349" spans="1:159" s="49" customFormat="1" ht="25.5" customHeight="1" x14ac:dyDescent="0.25">
      <c r="A349" s="59" t="s">
        <v>365</v>
      </c>
      <c r="B349" s="59" t="s">
        <v>55</v>
      </c>
      <c r="C349" s="59" t="s">
        <v>293</v>
      </c>
      <c r="D349" s="59" t="s">
        <v>294</v>
      </c>
      <c r="E349" s="59" t="s">
        <v>295</v>
      </c>
      <c r="F349" s="59"/>
      <c r="G349" s="59" t="s">
        <v>1498</v>
      </c>
      <c r="H349" s="59" t="s">
        <v>1499</v>
      </c>
      <c r="I349" s="59">
        <v>100</v>
      </c>
      <c r="J349" s="59" t="s">
        <v>1503</v>
      </c>
      <c r="K349" s="59" t="s">
        <v>1537</v>
      </c>
      <c r="L349" s="59" t="s">
        <v>1330</v>
      </c>
      <c r="M349" s="59" t="s">
        <v>1505</v>
      </c>
      <c r="N349" s="59" t="s">
        <v>1502</v>
      </c>
      <c r="O349" s="46">
        <f t="shared" si="56"/>
        <v>3440</v>
      </c>
      <c r="P349" s="46"/>
      <c r="Q349" s="46"/>
      <c r="R349" s="46"/>
      <c r="S349" s="46"/>
      <c r="T349" s="46"/>
      <c r="U349" s="46"/>
      <c r="V349" s="46"/>
      <c r="W349" s="46">
        <v>860</v>
      </c>
      <c r="X349" s="46">
        <v>860</v>
      </c>
      <c r="Y349" s="46">
        <v>860</v>
      </c>
      <c r="Z349" s="46">
        <v>860</v>
      </c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87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>
        <v>1060.5</v>
      </c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>
        <v>0</v>
      </c>
      <c r="DF349" s="46">
        <f t="shared" si="57"/>
        <v>0</v>
      </c>
      <c r="DG349" s="46">
        <f t="shared" si="58"/>
        <v>0</v>
      </c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>
        <v>0</v>
      </c>
      <c r="FA349" s="59" t="s">
        <v>1704</v>
      </c>
      <c r="FB349" s="59">
        <v>2015</v>
      </c>
      <c r="FC349" s="59" t="s">
        <v>1734</v>
      </c>
    </row>
    <row r="350" spans="1:159" s="49" customFormat="1" ht="25.5" customHeight="1" x14ac:dyDescent="0.25">
      <c r="A350" s="59" t="s">
        <v>366</v>
      </c>
      <c r="B350" s="59" t="s">
        <v>55</v>
      </c>
      <c r="C350" s="59" t="s">
        <v>293</v>
      </c>
      <c r="D350" s="59" t="s">
        <v>294</v>
      </c>
      <c r="E350" s="59" t="s">
        <v>295</v>
      </c>
      <c r="F350" s="59"/>
      <c r="G350" s="59" t="s">
        <v>1498</v>
      </c>
      <c r="H350" s="59" t="s">
        <v>1339</v>
      </c>
      <c r="I350" s="59">
        <v>100</v>
      </c>
      <c r="J350" s="59" t="s">
        <v>1506</v>
      </c>
      <c r="K350" s="59" t="s">
        <v>1537</v>
      </c>
      <c r="L350" s="59" t="s">
        <v>1330</v>
      </c>
      <c r="M350" s="59" t="s">
        <v>1505</v>
      </c>
      <c r="N350" s="59" t="s">
        <v>1502</v>
      </c>
      <c r="O350" s="46">
        <f t="shared" si="56"/>
        <v>3440</v>
      </c>
      <c r="P350" s="46"/>
      <c r="Q350" s="46"/>
      <c r="R350" s="46"/>
      <c r="S350" s="46"/>
      <c r="T350" s="46"/>
      <c r="U350" s="46"/>
      <c r="V350" s="46"/>
      <c r="W350" s="46">
        <v>860</v>
      </c>
      <c r="X350" s="46">
        <v>860</v>
      </c>
      <c r="Y350" s="46">
        <v>860</v>
      </c>
      <c r="Z350" s="46">
        <v>860</v>
      </c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87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>
        <v>1060.5</v>
      </c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>
        <v>0</v>
      </c>
      <c r="DF350" s="46">
        <f t="shared" si="57"/>
        <v>0</v>
      </c>
      <c r="DG350" s="46">
        <f t="shared" si="58"/>
        <v>0</v>
      </c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>
        <v>0</v>
      </c>
      <c r="FA350" s="59" t="s">
        <v>1704</v>
      </c>
      <c r="FB350" s="59">
        <v>2015</v>
      </c>
      <c r="FC350" s="59" t="s">
        <v>1719</v>
      </c>
    </row>
    <row r="351" spans="1:159" s="49" customFormat="1" ht="25.5" customHeight="1" x14ac:dyDescent="0.25">
      <c r="A351" s="59" t="s">
        <v>367</v>
      </c>
      <c r="B351" s="59" t="s">
        <v>55</v>
      </c>
      <c r="C351" s="59" t="s">
        <v>293</v>
      </c>
      <c r="D351" s="59" t="s">
        <v>294</v>
      </c>
      <c r="E351" s="59" t="s">
        <v>295</v>
      </c>
      <c r="F351" s="59"/>
      <c r="G351" s="59" t="s">
        <v>1498</v>
      </c>
      <c r="H351" s="59" t="s">
        <v>1499</v>
      </c>
      <c r="I351" s="59">
        <v>100</v>
      </c>
      <c r="J351" s="59" t="s">
        <v>1500</v>
      </c>
      <c r="K351" s="59" t="s">
        <v>1538</v>
      </c>
      <c r="L351" s="59" t="s">
        <v>1330</v>
      </c>
      <c r="M351" s="59">
        <v>30</v>
      </c>
      <c r="N351" s="59" t="s">
        <v>1502</v>
      </c>
      <c r="O351" s="46">
        <f t="shared" si="56"/>
        <v>4976</v>
      </c>
      <c r="P351" s="46"/>
      <c r="Q351" s="46"/>
      <c r="R351" s="46"/>
      <c r="S351" s="46"/>
      <c r="T351" s="46"/>
      <c r="U351" s="46"/>
      <c r="V351" s="46"/>
      <c r="W351" s="46">
        <v>1244</v>
      </c>
      <c r="X351" s="46">
        <v>1244</v>
      </c>
      <c r="Y351" s="46">
        <v>1244</v>
      </c>
      <c r="Z351" s="46">
        <v>1244</v>
      </c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87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>
        <v>1782</v>
      </c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>
        <v>0</v>
      </c>
      <c r="DF351" s="46">
        <f t="shared" si="57"/>
        <v>0</v>
      </c>
      <c r="DG351" s="46">
        <f t="shared" si="58"/>
        <v>0</v>
      </c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>
        <v>0</v>
      </c>
      <c r="FA351" s="59" t="s">
        <v>1704</v>
      </c>
      <c r="FB351" s="59">
        <v>2015</v>
      </c>
      <c r="FC351" s="59"/>
    </row>
    <row r="352" spans="1:159" s="49" customFormat="1" ht="25.5" customHeight="1" x14ac:dyDescent="0.25">
      <c r="A352" s="59" t="s">
        <v>368</v>
      </c>
      <c r="B352" s="59" t="s">
        <v>55</v>
      </c>
      <c r="C352" s="59" t="s">
        <v>293</v>
      </c>
      <c r="D352" s="59" t="s">
        <v>294</v>
      </c>
      <c r="E352" s="59" t="s">
        <v>295</v>
      </c>
      <c r="F352" s="59"/>
      <c r="G352" s="59" t="s">
        <v>1498</v>
      </c>
      <c r="H352" s="59" t="s">
        <v>1499</v>
      </c>
      <c r="I352" s="59">
        <v>100</v>
      </c>
      <c r="J352" s="59" t="s">
        <v>1503</v>
      </c>
      <c r="K352" s="59" t="s">
        <v>1538</v>
      </c>
      <c r="L352" s="59" t="s">
        <v>1330</v>
      </c>
      <c r="M352" s="59" t="s">
        <v>1505</v>
      </c>
      <c r="N352" s="59" t="s">
        <v>1502</v>
      </c>
      <c r="O352" s="46">
        <f t="shared" si="56"/>
        <v>5100</v>
      </c>
      <c r="P352" s="46"/>
      <c r="Q352" s="46"/>
      <c r="R352" s="46"/>
      <c r="S352" s="46"/>
      <c r="T352" s="46"/>
      <c r="U352" s="46"/>
      <c r="V352" s="46"/>
      <c r="W352" s="46">
        <v>1275</v>
      </c>
      <c r="X352" s="46">
        <v>1275</v>
      </c>
      <c r="Y352" s="46">
        <v>1275</v>
      </c>
      <c r="Z352" s="46">
        <v>1275</v>
      </c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87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1060.5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>
        <v>0</v>
      </c>
      <c r="DF352" s="46">
        <f t="shared" si="57"/>
        <v>0</v>
      </c>
      <c r="DG352" s="46">
        <f t="shared" si="58"/>
        <v>0</v>
      </c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>
        <v>0</v>
      </c>
      <c r="FA352" s="59" t="s">
        <v>1704</v>
      </c>
      <c r="FB352" s="59">
        <v>2015</v>
      </c>
      <c r="FC352" s="59" t="s">
        <v>1734</v>
      </c>
    </row>
    <row r="353" spans="1:159" s="49" customFormat="1" ht="25.5" customHeight="1" x14ac:dyDescent="0.25">
      <c r="A353" s="59" t="s">
        <v>369</v>
      </c>
      <c r="B353" s="59" t="s">
        <v>55</v>
      </c>
      <c r="C353" s="59" t="s">
        <v>293</v>
      </c>
      <c r="D353" s="59" t="s">
        <v>294</v>
      </c>
      <c r="E353" s="59" t="s">
        <v>295</v>
      </c>
      <c r="F353" s="59"/>
      <c r="G353" s="59" t="s">
        <v>1498</v>
      </c>
      <c r="H353" s="59" t="s">
        <v>1339</v>
      </c>
      <c r="I353" s="59">
        <v>100</v>
      </c>
      <c r="J353" s="59" t="s">
        <v>1506</v>
      </c>
      <c r="K353" s="59" t="s">
        <v>1538</v>
      </c>
      <c r="L353" s="59" t="s">
        <v>1330</v>
      </c>
      <c r="M353" s="59" t="s">
        <v>1505</v>
      </c>
      <c r="N353" s="59" t="s">
        <v>1502</v>
      </c>
      <c r="O353" s="46">
        <f t="shared" si="56"/>
        <v>5100</v>
      </c>
      <c r="P353" s="46"/>
      <c r="Q353" s="46"/>
      <c r="R353" s="46"/>
      <c r="S353" s="46"/>
      <c r="T353" s="46"/>
      <c r="U353" s="46"/>
      <c r="V353" s="46"/>
      <c r="W353" s="46">
        <v>1275</v>
      </c>
      <c r="X353" s="46">
        <v>1275</v>
      </c>
      <c r="Y353" s="46">
        <v>1275</v>
      </c>
      <c r="Z353" s="46">
        <v>1275</v>
      </c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87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>
        <v>1060.5</v>
      </c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>
        <v>0</v>
      </c>
      <c r="DF353" s="46">
        <f t="shared" si="57"/>
        <v>0</v>
      </c>
      <c r="DG353" s="46">
        <f t="shared" si="58"/>
        <v>0</v>
      </c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>
        <v>0</v>
      </c>
      <c r="FA353" s="59" t="s">
        <v>1704</v>
      </c>
      <c r="FB353" s="59">
        <v>2015</v>
      </c>
      <c r="FC353" s="59" t="s">
        <v>1719</v>
      </c>
    </row>
    <row r="354" spans="1:159" s="49" customFormat="1" ht="25.5" customHeight="1" x14ac:dyDescent="0.25">
      <c r="A354" s="59" t="s">
        <v>370</v>
      </c>
      <c r="B354" s="59" t="s">
        <v>55</v>
      </c>
      <c r="C354" s="59" t="s">
        <v>293</v>
      </c>
      <c r="D354" s="59" t="s">
        <v>294</v>
      </c>
      <c r="E354" s="59" t="s">
        <v>295</v>
      </c>
      <c r="F354" s="59"/>
      <c r="G354" s="59" t="s">
        <v>1498</v>
      </c>
      <c r="H354" s="59" t="s">
        <v>1499</v>
      </c>
      <c r="I354" s="59">
        <v>100</v>
      </c>
      <c r="J354" s="59" t="s">
        <v>1500</v>
      </c>
      <c r="K354" s="59" t="s">
        <v>1539</v>
      </c>
      <c r="L354" s="59" t="s">
        <v>1330</v>
      </c>
      <c r="M354" s="59">
        <v>30</v>
      </c>
      <c r="N354" s="59" t="s">
        <v>1502</v>
      </c>
      <c r="O354" s="46">
        <f t="shared" si="56"/>
        <v>2288</v>
      </c>
      <c r="P354" s="46"/>
      <c r="Q354" s="46"/>
      <c r="R354" s="46"/>
      <c r="S354" s="46"/>
      <c r="T354" s="46"/>
      <c r="U354" s="46"/>
      <c r="V354" s="46"/>
      <c r="W354" s="46">
        <v>572</v>
      </c>
      <c r="X354" s="46">
        <v>572</v>
      </c>
      <c r="Y354" s="46">
        <v>572</v>
      </c>
      <c r="Z354" s="46">
        <v>572</v>
      </c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87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>
        <v>1782</v>
      </c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>
        <v>0</v>
      </c>
      <c r="DF354" s="46">
        <f t="shared" si="57"/>
        <v>0</v>
      </c>
      <c r="DG354" s="46">
        <f t="shared" si="58"/>
        <v>0</v>
      </c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>
        <v>0</v>
      </c>
      <c r="FA354" s="59" t="s">
        <v>1704</v>
      </c>
      <c r="FB354" s="59">
        <v>2015</v>
      </c>
      <c r="FC354" s="59"/>
    </row>
    <row r="355" spans="1:159" s="49" customFormat="1" ht="25.5" customHeight="1" x14ac:dyDescent="0.25">
      <c r="A355" s="59" t="s">
        <v>371</v>
      </c>
      <c r="B355" s="59" t="s">
        <v>55</v>
      </c>
      <c r="C355" s="59" t="s">
        <v>293</v>
      </c>
      <c r="D355" s="59" t="s">
        <v>294</v>
      </c>
      <c r="E355" s="59" t="s">
        <v>295</v>
      </c>
      <c r="F355" s="59"/>
      <c r="G355" s="59" t="s">
        <v>1498</v>
      </c>
      <c r="H355" s="59" t="s">
        <v>1499</v>
      </c>
      <c r="I355" s="59">
        <v>100</v>
      </c>
      <c r="J355" s="59" t="s">
        <v>1503</v>
      </c>
      <c r="K355" s="59" t="s">
        <v>1539</v>
      </c>
      <c r="L355" s="59" t="s">
        <v>1330</v>
      </c>
      <c r="M355" s="59" t="s">
        <v>1505</v>
      </c>
      <c r="N355" s="59" t="s">
        <v>1502</v>
      </c>
      <c r="O355" s="46">
        <f t="shared" si="56"/>
        <v>2168</v>
      </c>
      <c r="P355" s="46"/>
      <c r="Q355" s="46"/>
      <c r="R355" s="46"/>
      <c r="S355" s="46"/>
      <c r="T355" s="46"/>
      <c r="U355" s="46"/>
      <c r="V355" s="46"/>
      <c r="W355" s="46">
        <v>542</v>
      </c>
      <c r="X355" s="46">
        <v>542</v>
      </c>
      <c r="Y355" s="46">
        <v>542</v>
      </c>
      <c r="Z355" s="46">
        <v>542</v>
      </c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87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>
        <v>1060.5</v>
      </c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>
        <v>0</v>
      </c>
      <c r="DF355" s="46">
        <f t="shared" si="57"/>
        <v>0</v>
      </c>
      <c r="DG355" s="46">
        <f t="shared" si="58"/>
        <v>0</v>
      </c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>
        <v>0</v>
      </c>
      <c r="FA355" s="59" t="s">
        <v>1704</v>
      </c>
      <c r="FB355" s="59">
        <v>2015</v>
      </c>
      <c r="FC355" s="59" t="s">
        <v>1734</v>
      </c>
    </row>
    <row r="356" spans="1:159" s="49" customFormat="1" ht="25.5" customHeight="1" x14ac:dyDescent="0.25">
      <c r="A356" s="59" t="s">
        <v>372</v>
      </c>
      <c r="B356" s="59" t="s">
        <v>55</v>
      </c>
      <c r="C356" s="59" t="s">
        <v>293</v>
      </c>
      <c r="D356" s="59" t="s">
        <v>294</v>
      </c>
      <c r="E356" s="59" t="s">
        <v>295</v>
      </c>
      <c r="F356" s="59"/>
      <c r="G356" s="59" t="s">
        <v>1498</v>
      </c>
      <c r="H356" s="59" t="s">
        <v>1339</v>
      </c>
      <c r="I356" s="59">
        <v>100</v>
      </c>
      <c r="J356" s="59" t="s">
        <v>1506</v>
      </c>
      <c r="K356" s="59" t="s">
        <v>1539</v>
      </c>
      <c r="L356" s="59" t="s">
        <v>1330</v>
      </c>
      <c r="M356" s="59" t="s">
        <v>1505</v>
      </c>
      <c r="N356" s="59" t="s">
        <v>1502</v>
      </c>
      <c r="O356" s="46">
        <f t="shared" si="56"/>
        <v>2168</v>
      </c>
      <c r="P356" s="46"/>
      <c r="Q356" s="46"/>
      <c r="R356" s="46"/>
      <c r="S356" s="46"/>
      <c r="T356" s="46"/>
      <c r="U356" s="46"/>
      <c r="V356" s="46"/>
      <c r="W356" s="46">
        <v>542</v>
      </c>
      <c r="X356" s="46">
        <v>542</v>
      </c>
      <c r="Y356" s="46">
        <v>542</v>
      </c>
      <c r="Z356" s="46">
        <v>542</v>
      </c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87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>
        <v>1060.5</v>
      </c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>
        <v>0</v>
      </c>
      <c r="DF356" s="46">
        <f t="shared" si="57"/>
        <v>0</v>
      </c>
      <c r="DG356" s="46">
        <f t="shared" si="58"/>
        <v>0</v>
      </c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>
        <v>0</v>
      </c>
      <c r="FA356" s="59" t="s">
        <v>1704</v>
      </c>
      <c r="FB356" s="59">
        <v>2015</v>
      </c>
      <c r="FC356" s="59" t="s">
        <v>1719</v>
      </c>
    </row>
    <row r="357" spans="1:159" s="49" customFormat="1" ht="25.5" customHeight="1" x14ac:dyDescent="0.25">
      <c r="A357" s="59" t="s">
        <v>373</v>
      </c>
      <c r="B357" s="59" t="s">
        <v>55</v>
      </c>
      <c r="C357" s="59" t="s">
        <v>293</v>
      </c>
      <c r="D357" s="59" t="s">
        <v>294</v>
      </c>
      <c r="E357" s="59" t="s">
        <v>295</v>
      </c>
      <c r="F357" s="59"/>
      <c r="G357" s="59" t="s">
        <v>1498</v>
      </c>
      <c r="H357" s="59" t="s">
        <v>1499</v>
      </c>
      <c r="I357" s="59">
        <v>100</v>
      </c>
      <c r="J357" s="59" t="s">
        <v>1500</v>
      </c>
      <c r="K357" s="59" t="s">
        <v>1540</v>
      </c>
      <c r="L357" s="59" t="s">
        <v>1330</v>
      </c>
      <c r="M357" s="59">
        <v>30</v>
      </c>
      <c r="N357" s="59" t="s">
        <v>1502</v>
      </c>
      <c r="O357" s="46">
        <f t="shared" si="56"/>
        <v>2952</v>
      </c>
      <c r="P357" s="46"/>
      <c r="Q357" s="46"/>
      <c r="R357" s="46"/>
      <c r="S357" s="46"/>
      <c r="T357" s="46"/>
      <c r="U357" s="46"/>
      <c r="V357" s="46"/>
      <c r="W357" s="46">
        <v>738</v>
      </c>
      <c r="X357" s="46">
        <v>738</v>
      </c>
      <c r="Y357" s="46">
        <v>738</v>
      </c>
      <c r="Z357" s="46">
        <v>738</v>
      </c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87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>
        <v>1782</v>
      </c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>
        <v>0</v>
      </c>
      <c r="DF357" s="46">
        <f t="shared" si="57"/>
        <v>0</v>
      </c>
      <c r="DG357" s="46">
        <f t="shared" si="58"/>
        <v>0</v>
      </c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>
        <v>0</v>
      </c>
      <c r="FA357" s="59" t="s">
        <v>1704</v>
      </c>
      <c r="FB357" s="59">
        <v>2015</v>
      </c>
      <c r="FC357" s="59"/>
    </row>
    <row r="358" spans="1:159" s="49" customFormat="1" ht="25.5" customHeight="1" x14ac:dyDescent="0.25">
      <c r="A358" s="59" t="s">
        <v>374</v>
      </c>
      <c r="B358" s="59" t="s">
        <v>55</v>
      </c>
      <c r="C358" s="59" t="s">
        <v>293</v>
      </c>
      <c r="D358" s="59" t="s">
        <v>294</v>
      </c>
      <c r="E358" s="59" t="s">
        <v>295</v>
      </c>
      <c r="F358" s="59"/>
      <c r="G358" s="59" t="s">
        <v>1498</v>
      </c>
      <c r="H358" s="59" t="s">
        <v>1499</v>
      </c>
      <c r="I358" s="59">
        <v>100</v>
      </c>
      <c r="J358" s="59" t="s">
        <v>1503</v>
      </c>
      <c r="K358" s="59" t="s">
        <v>1541</v>
      </c>
      <c r="L358" s="59" t="s">
        <v>1330</v>
      </c>
      <c r="M358" s="59" t="s">
        <v>1505</v>
      </c>
      <c r="N358" s="59" t="s">
        <v>1502</v>
      </c>
      <c r="O358" s="46">
        <f t="shared" si="56"/>
        <v>2944</v>
      </c>
      <c r="P358" s="46"/>
      <c r="Q358" s="46"/>
      <c r="R358" s="46"/>
      <c r="S358" s="46"/>
      <c r="T358" s="46"/>
      <c r="U358" s="46"/>
      <c r="V358" s="46"/>
      <c r="W358" s="46">
        <v>736</v>
      </c>
      <c r="X358" s="46">
        <v>736</v>
      </c>
      <c r="Y358" s="46">
        <v>736</v>
      </c>
      <c r="Z358" s="46">
        <v>736</v>
      </c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87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>
        <v>1060.5</v>
      </c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>
        <v>0</v>
      </c>
      <c r="DF358" s="46">
        <f t="shared" si="57"/>
        <v>0</v>
      </c>
      <c r="DG358" s="46">
        <f t="shared" si="58"/>
        <v>0</v>
      </c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>
        <v>0</v>
      </c>
      <c r="FA358" s="59" t="s">
        <v>1704</v>
      </c>
      <c r="FB358" s="59">
        <v>2015</v>
      </c>
      <c r="FC358" s="59" t="s">
        <v>1733</v>
      </c>
    </row>
    <row r="359" spans="1:159" s="49" customFormat="1" ht="25.5" customHeight="1" x14ac:dyDescent="0.25">
      <c r="A359" s="59" t="s">
        <v>375</v>
      </c>
      <c r="B359" s="59" t="s">
        <v>55</v>
      </c>
      <c r="C359" s="59" t="s">
        <v>293</v>
      </c>
      <c r="D359" s="59" t="s">
        <v>294</v>
      </c>
      <c r="E359" s="59" t="s">
        <v>295</v>
      </c>
      <c r="F359" s="59"/>
      <c r="G359" s="59" t="s">
        <v>1498</v>
      </c>
      <c r="H359" s="59" t="s">
        <v>1339</v>
      </c>
      <c r="I359" s="59">
        <v>100</v>
      </c>
      <c r="J359" s="59" t="s">
        <v>1506</v>
      </c>
      <c r="K359" s="59" t="s">
        <v>1541</v>
      </c>
      <c r="L359" s="59" t="s">
        <v>1330</v>
      </c>
      <c r="M359" s="59" t="s">
        <v>1505</v>
      </c>
      <c r="N359" s="59" t="s">
        <v>1502</v>
      </c>
      <c r="O359" s="46">
        <f t="shared" si="56"/>
        <v>2944</v>
      </c>
      <c r="P359" s="46"/>
      <c r="Q359" s="46"/>
      <c r="R359" s="46"/>
      <c r="S359" s="46"/>
      <c r="T359" s="46"/>
      <c r="U359" s="46"/>
      <c r="V359" s="46"/>
      <c r="W359" s="46">
        <v>736</v>
      </c>
      <c r="X359" s="46">
        <v>736</v>
      </c>
      <c r="Y359" s="46">
        <v>736</v>
      </c>
      <c r="Z359" s="46">
        <v>736</v>
      </c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87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>
        <v>1060.5</v>
      </c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>
        <v>0</v>
      </c>
      <c r="DF359" s="46">
        <f t="shared" si="57"/>
        <v>0</v>
      </c>
      <c r="DG359" s="46">
        <f t="shared" si="58"/>
        <v>0</v>
      </c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>
        <v>0</v>
      </c>
      <c r="FA359" s="59" t="s">
        <v>1704</v>
      </c>
      <c r="FB359" s="59">
        <v>2015</v>
      </c>
      <c r="FC359" s="59" t="s">
        <v>1719</v>
      </c>
    </row>
    <row r="360" spans="1:159" s="49" customFormat="1" ht="25.5" customHeight="1" x14ac:dyDescent="0.25">
      <c r="A360" s="59" t="s">
        <v>376</v>
      </c>
      <c r="B360" s="59" t="s">
        <v>55</v>
      </c>
      <c r="C360" s="59" t="s">
        <v>293</v>
      </c>
      <c r="D360" s="59" t="s">
        <v>294</v>
      </c>
      <c r="E360" s="59" t="s">
        <v>295</v>
      </c>
      <c r="F360" s="59"/>
      <c r="G360" s="59" t="s">
        <v>1498</v>
      </c>
      <c r="H360" s="59" t="s">
        <v>1499</v>
      </c>
      <c r="I360" s="59">
        <v>100</v>
      </c>
      <c r="J360" s="59" t="s">
        <v>1500</v>
      </c>
      <c r="K360" s="59" t="s">
        <v>1542</v>
      </c>
      <c r="L360" s="59" t="s">
        <v>1330</v>
      </c>
      <c r="M360" s="59">
        <v>30</v>
      </c>
      <c r="N360" s="59" t="s">
        <v>1502</v>
      </c>
      <c r="O360" s="46">
        <f t="shared" si="56"/>
        <v>1984</v>
      </c>
      <c r="P360" s="46"/>
      <c r="Q360" s="46"/>
      <c r="R360" s="46"/>
      <c r="S360" s="46"/>
      <c r="T360" s="46"/>
      <c r="U360" s="46"/>
      <c r="V360" s="46"/>
      <c r="W360" s="46">
        <v>496</v>
      </c>
      <c r="X360" s="46">
        <v>496</v>
      </c>
      <c r="Y360" s="46">
        <v>496</v>
      </c>
      <c r="Z360" s="46">
        <v>496</v>
      </c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87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>
        <v>1782</v>
      </c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>
        <v>0</v>
      </c>
      <c r="DF360" s="46">
        <f t="shared" si="57"/>
        <v>0</v>
      </c>
      <c r="DG360" s="46">
        <f t="shared" si="58"/>
        <v>0</v>
      </c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0</v>
      </c>
      <c r="FA360" s="59" t="s">
        <v>1704</v>
      </c>
      <c r="FB360" s="59">
        <v>2015</v>
      </c>
      <c r="FC360" s="59"/>
    </row>
    <row r="361" spans="1:159" s="49" customFormat="1" ht="25.5" customHeight="1" x14ac:dyDescent="0.25">
      <c r="A361" s="59" t="s">
        <v>377</v>
      </c>
      <c r="B361" s="59" t="s">
        <v>55</v>
      </c>
      <c r="C361" s="59" t="s">
        <v>293</v>
      </c>
      <c r="D361" s="59" t="s">
        <v>294</v>
      </c>
      <c r="E361" s="59" t="s">
        <v>295</v>
      </c>
      <c r="F361" s="59"/>
      <c r="G361" s="59" t="s">
        <v>1498</v>
      </c>
      <c r="H361" s="59" t="s">
        <v>1499</v>
      </c>
      <c r="I361" s="59">
        <v>100</v>
      </c>
      <c r="J361" s="59" t="s">
        <v>1503</v>
      </c>
      <c r="K361" s="59" t="s">
        <v>1543</v>
      </c>
      <c r="L361" s="59" t="s">
        <v>1330</v>
      </c>
      <c r="M361" s="59" t="s">
        <v>1505</v>
      </c>
      <c r="N361" s="59" t="s">
        <v>1502</v>
      </c>
      <c r="O361" s="46">
        <f t="shared" si="56"/>
        <v>1904</v>
      </c>
      <c r="P361" s="46"/>
      <c r="Q361" s="46"/>
      <c r="R361" s="46"/>
      <c r="S361" s="46"/>
      <c r="T361" s="46"/>
      <c r="U361" s="46"/>
      <c r="V361" s="46"/>
      <c r="W361" s="46">
        <v>476</v>
      </c>
      <c r="X361" s="46">
        <v>476</v>
      </c>
      <c r="Y361" s="46">
        <v>476</v>
      </c>
      <c r="Z361" s="46">
        <v>476</v>
      </c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87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>
        <v>1060.5</v>
      </c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>
        <v>0</v>
      </c>
      <c r="DF361" s="46">
        <f t="shared" si="57"/>
        <v>0</v>
      </c>
      <c r="DG361" s="46">
        <f t="shared" si="58"/>
        <v>0</v>
      </c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>
        <v>0</v>
      </c>
      <c r="FA361" s="59" t="s">
        <v>1704</v>
      </c>
      <c r="FB361" s="59">
        <v>2015</v>
      </c>
      <c r="FC361" s="59" t="s">
        <v>1733</v>
      </c>
    </row>
    <row r="362" spans="1:159" s="49" customFormat="1" ht="25.5" customHeight="1" x14ac:dyDescent="0.25">
      <c r="A362" s="59" t="s">
        <v>378</v>
      </c>
      <c r="B362" s="59" t="s">
        <v>55</v>
      </c>
      <c r="C362" s="59" t="s">
        <v>293</v>
      </c>
      <c r="D362" s="59" t="s">
        <v>294</v>
      </c>
      <c r="E362" s="59" t="s">
        <v>295</v>
      </c>
      <c r="F362" s="59"/>
      <c r="G362" s="59" t="s">
        <v>1498</v>
      </c>
      <c r="H362" s="59" t="s">
        <v>1339</v>
      </c>
      <c r="I362" s="59">
        <v>100</v>
      </c>
      <c r="J362" s="59" t="s">
        <v>1506</v>
      </c>
      <c r="K362" s="59" t="s">
        <v>1543</v>
      </c>
      <c r="L362" s="59" t="s">
        <v>1330</v>
      </c>
      <c r="M362" s="59" t="s">
        <v>1505</v>
      </c>
      <c r="N362" s="59" t="s">
        <v>1502</v>
      </c>
      <c r="O362" s="46">
        <f t="shared" si="56"/>
        <v>1904</v>
      </c>
      <c r="P362" s="46"/>
      <c r="Q362" s="46"/>
      <c r="R362" s="46"/>
      <c r="S362" s="46"/>
      <c r="T362" s="46"/>
      <c r="U362" s="46"/>
      <c r="V362" s="46"/>
      <c r="W362" s="46">
        <v>476</v>
      </c>
      <c r="X362" s="46">
        <v>476</v>
      </c>
      <c r="Y362" s="46">
        <v>476</v>
      </c>
      <c r="Z362" s="46">
        <v>476</v>
      </c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87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>
        <v>1060.5</v>
      </c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>
        <v>0</v>
      </c>
      <c r="DF362" s="46">
        <f t="shared" si="57"/>
        <v>0</v>
      </c>
      <c r="DG362" s="46">
        <f t="shared" si="58"/>
        <v>0</v>
      </c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>
        <v>0</v>
      </c>
      <c r="FA362" s="59" t="s">
        <v>1704</v>
      </c>
      <c r="FB362" s="59">
        <v>2015</v>
      </c>
      <c r="FC362" s="59" t="s">
        <v>1719</v>
      </c>
    </row>
    <row r="363" spans="1:159" s="49" customFormat="1" ht="25.5" customHeight="1" x14ac:dyDescent="0.25">
      <c r="A363" s="59" t="s">
        <v>379</v>
      </c>
      <c r="B363" s="59" t="s">
        <v>55</v>
      </c>
      <c r="C363" s="59" t="s">
        <v>293</v>
      </c>
      <c r="D363" s="59" t="s">
        <v>294</v>
      </c>
      <c r="E363" s="59" t="s">
        <v>295</v>
      </c>
      <c r="F363" s="59"/>
      <c r="G363" s="59" t="s">
        <v>1498</v>
      </c>
      <c r="H363" s="59" t="s">
        <v>1499</v>
      </c>
      <c r="I363" s="59">
        <v>100</v>
      </c>
      <c r="J363" s="59" t="s">
        <v>1500</v>
      </c>
      <c r="K363" s="59" t="s">
        <v>1544</v>
      </c>
      <c r="L363" s="59" t="s">
        <v>1330</v>
      </c>
      <c r="M363" s="59">
        <v>30</v>
      </c>
      <c r="N363" s="59" t="s">
        <v>1502</v>
      </c>
      <c r="O363" s="46">
        <f t="shared" si="56"/>
        <v>1484</v>
      </c>
      <c r="P363" s="46"/>
      <c r="Q363" s="46"/>
      <c r="R363" s="46"/>
      <c r="S363" s="46"/>
      <c r="T363" s="46"/>
      <c r="U363" s="46"/>
      <c r="V363" s="46"/>
      <c r="W363" s="46">
        <v>371</v>
      </c>
      <c r="X363" s="46">
        <v>371</v>
      </c>
      <c r="Y363" s="46">
        <v>371</v>
      </c>
      <c r="Z363" s="46">
        <v>371</v>
      </c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87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1782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>
        <v>0</v>
      </c>
      <c r="DF363" s="46">
        <f t="shared" si="57"/>
        <v>0</v>
      </c>
      <c r="DG363" s="46">
        <f t="shared" si="58"/>
        <v>0</v>
      </c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>
        <v>0</v>
      </c>
      <c r="FA363" s="59" t="s">
        <v>1704</v>
      </c>
      <c r="FB363" s="59">
        <v>2015</v>
      </c>
      <c r="FC363" s="59"/>
    </row>
    <row r="364" spans="1:159" s="49" customFormat="1" ht="25.5" customHeight="1" x14ac:dyDescent="0.25">
      <c r="A364" s="59" t="s">
        <v>380</v>
      </c>
      <c r="B364" s="59" t="s">
        <v>55</v>
      </c>
      <c r="C364" s="59" t="s">
        <v>293</v>
      </c>
      <c r="D364" s="59" t="s">
        <v>294</v>
      </c>
      <c r="E364" s="59" t="s">
        <v>295</v>
      </c>
      <c r="F364" s="59"/>
      <c r="G364" s="59" t="s">
        <v>1498</v>
      </c>
      <c r="H364" s="59" t="s">
        <v>1499</v>
      </c>
      <c r="I364" s="59">
        <v>100</v>
      </c>
      <c r="J364" s="59" t="s">
        <v>1503</v>
      </c>
      <c r="K364" s="59" t="s">
        <v>1544</v>
      </c>
      <c r="L364" s="59" t="s">
        <v>1330</v>
      </c>
      <c r="M364" s="59" t="s">
        <v>1505</v>
      </c>
      <c r="N364" s="59" t="s">
        <v>1502</v>
      </c>
      <c r="O364" s="46">
        <f t="shared" si="56"/>
        <v>1472</v>
      </c>
      <c r="P364" s="46"/>
      <c r="Q364" s="46"/>
      <c r="R364" s="46"/>
      <c r="S364" s="46"/>
      <c r="T364" s="46"/>
      <c r="U364" s="46"/>
      <c r="V364" s="46"/>
      <c r="W364" s="46">
        <v>368</v>
      </c>
      <c r="X364" s="46">
        <v>368</v>
      </c>
      <c r="Y364" s="46">
        <v>368</v>
      </c>
      <c r="Z364" s="46">
        <v>368</v>
      </c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87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>
        <v>1060.5</v>
      </c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>
        <v>0</v>
      </c>
      <c r="DF364" s="46">
        <f t="shared" si="57"/>
        <v>0</v>
      </c>
      <c r="DG364" s="46">
        <f t="shared" si="58"/>
        <v>0</v>
      </c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>
        <v>0</v>
      </c>
      <c r="FA364" s="59" t="s">
        <v>1704</v>
      </c>
      <c r="FB364" s="59">
        <v>2015</v>
      </c>
      <c r="FC364" s="59" t="s">
        <v>1734</v>
      </c>
    </row>
    <row r="365" spans="1:159" s="49" customFormat="1" ht="25.5" customHeight="1" x14ac:dyDescent="0.25">
      <c r="A365" s="59" t="s">
        <v>381</v>
      </c>
      <c r="B365" s="59" t="s">
        <v>55</v>
      </c>
      <c r="C365" s="59" t="s">
        <v>293</v>
      </c>
      <c r="D365" s="59" t="s">
        <v>294</v>
      </c>
      <c r="E365" s="59" t="s">
        <v>295</v>
      </c>
      <c r="F365" s="59"/>
      <c r="G365" s="59" t="s">
        <v>1498</v>
      </c>
      <c r="H365" s="59" t="s">
        <v>1339</v>
      </c>
      <c r="I365" s="59">
        <v>100</v>
      </c>
      <c r="J365" s="59" t="s">
        <v>1506</v>
      </c>
      <c r="K365" s="59" t="s">
        <v>1544</v>
      </c>
      <c r="L365" s="59" t="s">
        <v>1330</v>
      </c>
      <c r="M365" s="59" t="s">
        <v>1505</v>
      </c>
      <c r="N365" s="59" t="s">
        <v>1502</v>
      </c>
      <c r="O365" s="46">
        <f t="shared" si="56"/>
        <v>1472</v>
      </c>
      <c r="P365" s="46"/>
      <c r="Q365" s="46"/>
      <c r="R365" s="46"/>
      <c r="S365" s="46"/>
      <c r="T365" s="46"/>
      <c r="U365" s="46"/>
      <c r="V365" s="46"/>
      <c r="W365" s="46">
        <v>368</v>
      </c>
      <c r="X365" s="46">
        <v>368</v>
      </c>
      <c r="Y365" s="46">
        <v>368</v>
      </c>
      <c r="Z365" s="46">
        <v>368</v>
      </c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87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>
        <v>1060.5</v>
      </c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>
        <v>0</v>
      </c>
      <c r="DF365" s="46">
        <f t="shared" si="57"/>
        <v>0</v>
      </c>
      <c r="DG365" s="46">
        <f t="shared" si="58"/>
        <v>0</v>
      </c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>
        <v>0</v>
      </c>
      <c r="FA365" s="59" t="s">
        <v>1704</v>
      </c>
      <c r="FB365" s="59">
        <v>2015</v>
      </c>
      <c r="FC365" s="59" t="s">
        <v>1719</v>
      </c>
    </row>
    <row r="366" spans="1:159" s="49" customFormat="1" ht="25.5" customHeight="1" x14ac:dyDescent="0.25">
      <c r="A366" s="59" t="s">
        <v>382</v>
      </c>
      <c r="B366" s="59" t="s">
        <v>55</v>
      </c>
      <c r="C366" s="59" t="s">
        <v>383</v>
      </c>
      <c r="D366" s="59" t="s">
        <v>384</v>
      </c>
      <c r="E366" s="59" t="s">
        <v>385</v>
      </c>
      <c r="F366" s="59"/>
      <c r="G366" s="59" t="s">
        <v>1545</v>
      </c>
      <c r="H366" s="59" t="s">
        <v>1499</v>
      </c>
      <c r="I366" s="59">
        <v>100</v>
      </c>
      <c r="J366" s="59" t="s">
        <v>1500</v>
      </c>
      <c r="K366" s="59" t="s">
        <v>1501</v>
      </c>
      <c r="L366" s="59" t="s">
        <v>1330</v>
      </c>
      <c r="M366" s="59">
        <v>30</v>
      </c>
      <c r="N366" s="59" t="s">
        <v>1546</v>
      </c>
      <c r="O366" s="46">
        <f t="shared" si="56"/>
        <v>908</v>
      </c>
      <c r="P366" s="46"/>
      <c r="Q366" s="46"/>
      <c r="R366" s="46"/>
      <c r="S366" s="46"/>
      <c r="T366" s="46"/>
      <c r="U366" s="46"/>
      <c r="V366" s="46"/>
      <c r="W366" s="46">
        <v>227</v>
      </c>
      <c r="X366" s="46">
        <v>227</v>
      </c>
      <c r="Y366" s="46">
        <v>227</v>
      </c>
      <c r="Z366" s="46">
        <v>227</v>
      </c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87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>
        <v>954</v>
      </c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>
        <v>0</v>
      </c>
      <c r="DF366" s="46">
        <f t="shared" si="57"/>
        <v>0</v>
      </c>
      <c r="DG366" s="46">
        <f t="shared" si="58"/>
        <v>0</v>
      </c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>
        <v>0</v>
      </c>
      <c r="FA366" s="59" t="s">
        <v>1704</v>
      </c>
      <c r="FB366" s="59">
        <v>2015</v>
      </c>
      <c r="FC366" s="59"/>
    </row>
    <row r="367" spans="1:159" s="49" customFormat="1" ht="25.5" customHeight="1" x14ac:dyDescent="0.25">
      <c r="A367" s="59" t="s">
        <v>386</v>
      </c>
      <c r="B367" s="59" t="s">
        <v>55</v>
      </c>
      <c r="C367" s="59" t="s">
        <v>383</v>
      </c>
      <c r="D367" s="59" t="s">
        <v>384</v>
      </c>
      <c r="E367" s="59" t="s">
        <v>385</v>
      </c>
      <c r="F367" s="59"/>
      <c r="G367" s="59" t="s">
        <v>1545</v>
      </c>
      <c r="H367" s="59" t="s">
        <v>1499</v>
      </c>
      <c r="I367" s="59">
        <v>100</v>
      </c>
      <c r="J367" s="59" t="s">
        <v>1503</v>
      </c>
      <c r="K367" s="59" t="s">
        <v>1501</v>
      </c>
      <c r="L367" s="59" t="s">
        <v>1330</v>
      </c>
      <c r="M367" s="59" t="s">
        <v>1505</v>
      </c>
      <c r="N367" s="59" t="s">
        <v>1546</v>
      </c>
      <c r="O367" s="46">
        <f t="shared" si="56"/>
        <v>828</v>
      </c>
      <c r="P367" s="46"/>
      <c r="Q367" s="46"/>
      <c r="R367" s="46"/>
      <c r="S367" s="46"/>
      <c r="T367" s="46"/>
      <c r="U367" s="46"/>
      <c r="V367" s="46"/>
      <c r="W367" s="46">
        <v>207</v>
      </c>
      <c r="X367" s="46">
        <v>207</v>
      </c>
      <c r="Y367" s="46">
        <v>207</v>
      </c>
      <c r="Z367" s="46">
        <v>207</v>
      </c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87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>
        <v>647</v>
      </c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>
        <v>0</v>
      </c>
      <c r="DF367" s="46">
        <f t="shared" si="57"/>
        <v>0</v>
      </c>
      <c r="DG367" s="46">
        <f t="shared" si="58"/>
        <v>0</v>
      </c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0</v>
      </c>
      <c r="FA367" s="59" t="s">
        <v>1704</v>
      </c>
      <c r="FB367" s="59">
        <v>2015</v>
      </c>
      <c r="FC367" s="59" t="s">
        <v>1734</v>
      </c>
    </row>
    <row r="368" spans="1:159" s="49" customFormat="1" ht="25.5" customHeight="1" x14ac:dyDescent="0.25">
      <c r="A368" s="59" t="s">
        <v>387</v>
      </c>
      <c r="B368" s="59" t="s">
        <v>55</v>
      </c>
      <c r="C368" s="59" t="s">
        <v>383</v>
      </c>
      <c r="D368" s="59" t="s">
        <v>384</v>
      </c>
      <c r="E368" s="59" t="s">
        <v>385</v>
      </c>
      <c r="F368" s="59"/>
      <c r="G368" s="59" t="s">
        <v>1545</v>
      </c>
      <c r="H368" s="59" t="s">
        <v>1339</v>
      </c>
      <c r="I368" s="59">
        <v>100</v>
      </c>
      <c r="J368" s="59" t="s">
        <v>1506</v>
      </c>
      <c r="K368" s="59" t="s">
        <v>1501</v>
      </c>
      <c r="L368" s="59" t="s">
        <v>1330</v>
      </c>
      <c r="M368" s="59" t="s">
        <v>1505</v>
      </c>
      <c r="N368" s="59" t="s">
        <v>1546</v>
      </c>
      <c r="O368" s="46">
        <f t="shared" si="56"/>
        <v>828</v>
      </c>
      <c r="P368" s="46"/>
      <c r="Q368" s="46"/>
      <c r="R368" s="46"/>
      <c r="S368" s="46"/>
      <c r="T368" s="46"/>
      <c r="U368" s="46"/>
      <c r="V368" s="46"/>
      <c r="W368" s="46">
        <v>207</v>
      </c>
      <c r="X368" s="46">
        <v>207</v>
      </c>
      <c r="Y368" s="46">
        <v>207</v>
      </c>
      <c r="Z368" s="46">
        <v>207</v>
      </c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87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>
        <v>631</v>
      </c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>
        <v>0</v>
      </c>
      <c r="DF368" s="46">
        <f t="shared" si="57"/>
        <v>0</v>
      </c>
      <c r="DG368" s="46">
        <f t="shared" si="58"/>
        <v>0</v>
      </c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>
        <v>0</v>
      </c>
      <c r="FA368" s="59" t="s">
        <v>1704</v>
      </c>
      <c r="FB368" s="59">
        <v>2015</v>
      </c>
      <c r="FC368" s="59" t="s">
        <v>1735</v>
      </c>
    </row>
    <row r="369" spans="1:159" s="49" customFormat="1" ht="25.5" customHeight="1" x14ac:dyDescent="0.25">
      <c r="A369" s="59" t="s">
        <v>388</v>
      </c>
      <c r="B369" s="59" t="s">
        <v>55</v>
      </c>
      <c r="C369" s="59" t="s">
        <v>389</v>
      </c>
      <c r="D369" s="59" t="s">
        <v>390</v>
      </c>
      <c r="E369" s="59" t="s">
        <v>391</v>
      </c>
      <c r="F369" s="59"/>
      <c r="G369" s="59" t="s">
        <v>1545</v>
      </c>
      <c r="H369" s="59" t="s">
        <v>1339</v>
      </c>
      <c r="I369" s="59">
        <v>100</v>
      </c>
      <c r="J369" s="59" t="s">
        <v>1547</v>
      </c>
      <c r="K369" s="59" t="s">
        <v>1548</v>
      </c>
      <c r="L369" s="59" t="s">
        <v>1330</v>
      </c>
      <c r="M369" s="59" t="s">
        <v>1505</v>
      </c>
      <c r="N369" s="59" t="s">
        <v>1546</v>
      </c>
      <c r="O369" s="46">
        <f t="shared" si="56"/>
        <v>828</v>
      </c>
      <c r="P369" s="46"/>
      <c r="Q369" s="46"/>
      <c r="R369" s="46"/>
      <c r="S369" s="46"/>
      <c r="T369" s="46"/>
      <c r="U369" s="46"/>
      <c r="V369" s="46"/>
      <c r="W369" s="46">
        <v>207</v>
      </c>
      <c r="X369" s="46">
        <v>207</v>
      </c>
      <c r="Y369" s="46">
        <v>207</v>
      </c>
      <c r="Z369" s="46">
        <v>207</v>
      </c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87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>
        <v>631</v>
      </c>
      <c r="BK369" s="46"/>
      <c r="BL369" s="46"/>
      <c r="BM369" s="46"/>
      <c r="BN369" s="46"/>
      <c r="BO369" s="46"/>
      <c r="BP369" s="46"/>
      <c r="BQ369" s="46"/>
      <c r="BR369" s="46">
        <v>631</v>
      </c>
      <c r="BS369" s="46">
        <v>631</v>
      </c>
      <c r="BT369" s="46">
        <v>631</v>
      </c>
      <c r="BU369" s="46">
        <v>631</v>
      </c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>
        <v>0</v>
      </c>
      <c r="DF369" s="46">
        <f>P371*BJ371</f>
        <v>0</v>
      </c>
      <c r="DG369" s="46">
        <f>BJ371*Q371</f>
        <v>0</v>
      </c>
      <c r="DH369" s="46">
        <f>R369*BM369</f>
        <v>0</v>
      </c>
      <c r="DI369" s="46">
        <f t="shared" ref="DI369:DQ369" si="59">BN369*S369</f>
        <v>0</v>
      </c>
      <c r="DJ369" s="46">
        <f t="shared" si="59"/>
        <v>0</v>
      </c>
      <c r="DK369" s="46">
        <f t="shared" si="59"/>
        <v>0</v>
      </c>
      <c r="DL369" s="46">
        <f t="shared" si="59"/>
        <v>0</v>
      </c>
      <c r="DM369" s="46">
        <f t="shared" si="59"/>
        <v>130617</v>
      </c>
      <c r="DN369" s="46">
        <f t="shared" si="59"/>
        <v>130617</v>
      </c>
      <c r="DO369" s="46">
        <f t="shared" si="59"/>
        <v>130617</v>
      </c>
      <c r="DP369" s="46">
        <f t="shared" si="59"/>
        <v>130617</v>
      </c>
      <c r="DQ369" s="46">
        <f t="shared" si="59"/>
        <v>0</v>
      </c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>
        <v>0</v>
      </c>
      <c r="FA369" s="59" t="s">
        <v>1704</v>
      </c>
      <c r="FB369" s="59" t="s">
        <v>1736</v>
      </c>
      <c r="FC369" s="59" t="s">
        <v>1737</v>
      </c>
    </row>
    <row r="370" spans="1:159" s="49" customFormat="1" ht="25.5" customHeight="1" x14ac:dyDescent="0.25">
      <c r="A370" s="59" t="s">
        <v>3847</v>
      </c>
      <c r="B370" s="59" t="s">
        <v>55</v>
      </c>
      <c r="C370" s="59" t="s">
        <v>389</v>
      </c>
      <c r="D370" s="59" t="s">
        <v>390</v>
      </c>
      <c r="E370" s="59" t="s">
        <v>391</v>
      </c>
      <c r="F370" s="59"/>
      <c r="G370" s="59" t="s">
        <v>1545</v>
      </c>
      <c r="H370" s="59" t="s">
        <v>1339</v>
      </c>
      <c r="I370" s="59">
        <v>100</v>
      </c>
      <c r="J370" s="59" t="s">
        <v>3848</v>
      </c>
      <c r="K370" s="59" t="s">
        <v>1548</v>
      </c>
      <c r="L370" s="59" t="s">
        <v>1330</v>
      </c>
      <c r="M370" s="59" t="s">
        <v>1505</v>
      </c>
      <c r="N370" s="59" t="s">
        <v>1546</v>
      </c>
      <c r="O370" s="46">
        <f t="shared" ref="O370" si="60">P370+Q370+R370+S370+T370+U370+V370+W370+X370+Y370+Z370+AA370+AB370+AC370+AD370+AE370+AF370+AG370+AH370+AI370+AJ370+AK370+AL370+AM370+AN370+AO370+AP370+AQ370+AR370+AS370+AT370+AU370+AV370+AW370+AX370+AY370+AZ370</f>
        <v>828</v>
      </c>
      <c r="P370" s="46"/>
      <c r="Q370" s="46"/>
      <c r="R370" s="46"/>
      <c r="S370" s="46"/>
      <c r="T370" s="46"/>
      <c r="U370" s="46"/>
      <c r="V370" s="46"/>
      <c r="W370" s="46">
        <v>207</v>
      </c>
      <c r="X370" s="46">
        <v>207</v>
      </c>
      <c r="Y370" s="46">
        <v>207</v>
      </c>
      <c r="Z370" s="46">
        <v>207</v>
      </c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87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>
        <f>DE370/O370</f>
        <v>675.11000000000013</v>
      </c>
      <c r="BK370" s="46"/>
      <c r="BL370" s="46"/>
      <c r="BM370" s="46"/>
      <c r="BN370" s="46"/>
      <c r="BO370" s="46"/>
      <c r="BP370" s="46"/>
      <c r="BQ370" s="46"/>
      <c r="BR370" s="46">
        <v>631</v>
      </c>
      <c r="BS370" s="46">
        <v>631</v>
      </c>
      <c r="BT370" s="46">
        <v>719.22</v>
      </c>
      <c r="BU370" s="46">
        <v>719.22</v>
      </c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>
        <f>DM370+DN370+DO370+DP370</f>
        <v>558991.08000000007</v>
      </c>
      <c r="DF370" s="46">
        <f>P372*BJ372</f>
        <v>0</v>
      </c>
      <c r="DG370" s="46">
        <f>BJ372*Q372</f>
        <v>0</v>
      </c>
      <c r="DH370" s="46">
        <f>R370*BM370</f>
        <v>0</v>
      </c>
      <c r="DI370" s="46">
        <f t="shared" ref="DI370" si="61">BN370*S370</f>
        <v>0</v>
      </c>
      <c r="DJ370" s="46">
        <f t="shared" ref="DJ370" si="62">BO370*T370</f>
        <v>0</v>
      </c>
      <c r="DK370" s="46">
        <f t="shared" ref="DK370" si="63">BP370*U370</f>
        <v>0</v>
      </c>
      <c r="DL370" s="46">
        <f t="shared" ref="DL370" si="64">BQ370*V370</f>
        <v>0</v>
      </c>
      <c r="DM370" s="46">
        <f t="shared" ref="DM370" si="65">BR370*W370</f>
        <v>130617</v>
      </c>
      <c r="DN370" s="46">
        <f t="shared" ref="DN370" si="66">BS370*X370</f>
        <v>130617</v>
      </c>
      <c r="DO370" s="46">
        <f t="shared" ref="DO370" si="67">BT370*Y370</f>
        <v>148878.54</v>
      </c>
      <c r="DP370" s="46">
        <f t="shared" ref="DP370" si="68">BU370*Z370</f>
        <v>148878.54</v>
      </c>
      <c r="DQ370" s="46">
        <f t="shared" ref="DQ370" si="69">BV370*AA370</f>
        <v>0</v>
      </c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>
        <f>DE370*1.12</f>
        <v>626070.00960000011</v>
      </c>
      <c r="FA370" s="59" t="s">
        <v>1704</v>
      </c>
      <c r="FB370" s="59" t="s">
        <v>3849</v>
      </c>
      <c r="FC370" s="59" t="s">
        <v>1753</v>
      </c>
    </row>
    <row r="371" spans="1:159" s="49" customFormat="1" ht="25.5" customHeight="1" x14ac:dyDescent="0.25">
      <c r="A371" s="59" t="s">
        <v>392</v>
      </c>
      <c r="B371" s="59" t="s">
        <v>55</v>
      </c>
      <c r="C371" s="59" t="s">
        <v>383</v>
      </c>
      <c r="D371" s="59" t="s">
        <v>384</v>
      </c>
      <c r="E371" s="59" t="s">
        <v>385</v>
      </c>
      <c r="F371" s="59"/>
      <c r="G371" s="59" t="s">
        <v>1545</v>
      </c>
      <c r="H371" s="59" t="s">
        <v>1499</v>
      </c>
      <c r="I371" s="59">
        <v>100</v>
      </c>
      <c r="J371" s="59" t="s">
        <v>1500</v>
      </c>
      <c r="K371" s="59" t="s">
        <v>1507</v>
      </c>
      <c r="L371" s="59" t="s">
        <v>1330</v>
      </c>
      <c r="M371" s="59">
        <v>30</v>
      </c>
      <c r="N371" s="59" t="s">
        <v>1546</v>
      </c>
      <c r="O371" s="46">
        <f t="shared" si="56"/>
        <v>2952</v>
      </c>
      <c r="P371" s="46"/>
      <c r="Q371" s="46"/>
      <c r="R371" s="46"/>
      <c r="S371" s="46"/>
      <c r="T371" s="46"/>
      <c r="U371" s="46"/>
      <c r="V371" s="46"/>
      <c r="W371" s="46">
        <v>738</v>
      </c>
      <c r="X371" s="46">
        <v>738</v>
      </c>
      <c r="Y371" s="46">
        <v>738</v>
      </c>
      <c r="Z371" s="46">
        <v>738</v>
      </c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87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>
        <v>954</v>
      </c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>
        <v>0</v>
      </c>
      <c r="DF371" s="46">
        <f t="shared" si="57"/>
        <v>0</v>
      </c>
      <c r="DG371" s="46">
        <f t="shared" si="58"/>
        <v>0</v>
      </c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>
        <v>0</v>
      </c>
      <c r="FA371" s="59" t="s">
        <v>1704</v>
      </c>
      <c r="FB371" s="59">
        <v>2015</v>
      </c>
      <c r="FC371" s="59"/>
    </row>
    <row r="372" spans="1:159" s="49" customFormat="1" ht="25.5" customHeight="1" x14ac:dyDescent="0.25">
      <c r="A372" s="59" t="s">
        <v>393</v>
      </c>
      <c r="B372" s="59" t="s">
        <v>55</v>
      </c>
      <c r="C372" s="59" t="s">
        <v>383</v>
      </c>
      <c r="D372" s="59" t="s">
        <v>384</v>
      </c>
      <c r="E372" s="59" t="s">
        <v>385</v>
      </c>
      <c r="F372" s="59"/>
      <c r="G372" s="59" t="s">
        <v>1545</v>
      </c>
      <c r="H372" s="59" t="s">
        <v>1499</v>
      </c>
      <c r="I372" s="59">
        <v>100</v>
      </c>
      <c r="J372" s="59" t="s">
        <v>1503</v>
      </c>
      <c r="K372" s="59" t="s">
        <v>1507</v>
      </c>
      <c r="L372" s="59" t="s">
        <v>1330</v>
      </c>
      <c r="M372" s="59" t="s">
        <v>1505</v>
      </c>
      <c r="N372" s="59" t="s">
        <v>1546</v>
      </c>
      <c r="O372" s="46">
        <f t="shared" si="56"/>
        <v>2880</v>
      </c>
      <c r="P372" s="46"/>
      <c r="Q372" s="46"/>
      <c r="R372" s="46"/>
      <c r="S372" s="46"/>
      <c r="T372" s="46"/>
      <c r="U372" s="46"/>
      <c r="V372" s="46"/>
      <c r="W372" s="46">
        <v>720</v>
      </c>
      <c r="X372" s="46">
        <v>720</v>
      </c>
      <c r="Y372" s="46">
        <v>720</v>
      </c>
      <c r="Z372" s="46">
        <v>720</v>
      </c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87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>
        <v>915</v>
      </c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>
        <v>0</v>
      </c>
      <c r="DF372" s="46">
        <f t="shared" si="57"/>
        <v>0</v>
      </c>
      <c r="DG372" s="46">
        <f t="shared" si="58"/>
        <v>0</v>
      </c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>
        <v>0</v>
      </c>
      <c r="FA372" s="59" t="s">
        <v>1704</v>
      </c>
      <c r="FB372" s="59">
        <v>2015</v>
      </c>
      <c r="FC372" s="59" t="s">
        <v>1734</v>
      </c>
    </row>
    <row r="373" spans="1:159" s="49" customFormat="1" ht="25.5" customHeight="1" x14ac:dyDescent="0.25">
      <c r="A373" s="59" t="s">
        <v>394</v>
      </c>
      <c r="B373" s="59" t="s">
        <v>55</v>
      </c>
      <c r="C373" s="59" t="s">
        <v>383</v>
      </c>
      <c r="D373" s="59" t="s">
        <v>384</v>
      </c>
      <c r="E373" s="59" t="s">
        <v>385</v>
      </c>
      <c r="F373" s="59"/>
      <c r="G373" s="59" t="s">
        <v>1545</v>
      </c>
      <c r="H373" s="59" t="s">
        <v>1339</v>
      </c>
      <c r="I373" s="59">
        <v>100</v>
      </c>
      <c r="J373" s="59" t="s">
        <v>1506</v>
      </c>
      <c r="K373" s="59" t="s">
        <v>1507</v>
      </c>
      <c r="L373" s="59" t="s">
        <v>1330</v>
      </c>
      <c r="M373" s="59" t="s">
        <v>1505</v>
      </c>
      <c r="N373" s="59" t="s">
        <v>1546</v>
      </c>
      <c r="O373" s="46">
        <f t="shared" si="56"/>
        <v>2880</v>
      </c>
      <c r="P373" s="46"/>
      <c r="Q373" s="46"/>
      <c r="R373" s="46"/>
      <c r="S373" s="46"/>
      <c r="T373" s="46"/>
      <c r="U373" s="46"/>
      <c r="V373" s="46"/>
      <c r="W373" s="46">
        <v>720</v>
      </c>
      <c r="X373" s="46">
        <v>720</v>
      </c>
      <c r="Y373" s="46">
        <v>720</v>
      </c>
      <c r="Z373" s="46">
        <v>720</v>
      </c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87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>
        <v>631</v>
      </c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>
        <v>0</v>
      </c>
      <c r="DF373" s="46">
        <f t="shared" si="57"/>
        <v>0</v>
      </c>
      <c r="DG373" s="46">
        <f t="shared" si="58"/>
        <v>0</v>
      </c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>
        <v>0</v>
      </c>
      <c r="FA373" s="59" t="s">
        <v>1704</v>
      </c>
      <c r="FB373" s="59">
        <v>2015</v>
      </c>
      <c r="FC373" s="59" t="s">
        <v>1735</v>
      </c>
    </row>
    <row r="374" spans="1:159" s="49" customFormat="1" ht="25.5" customHeight="1" x14ac:dyDescent="0.25">
      <c r="A374" s="59" t="s">
        <v>395</v>
      </c>
      <c r="B374" s="59" t="s">
        <v>55</v>
      </c>
      <c r="C374" s="59" t="s">
        <v>389</v>
      </c>
      <c r="D374" s="59" t="s">
        <v>390</v>
      </c>
      <c r="E374" s="59" t="s">
        <v>391</v>
      </c>
      <c r="F374" s="59"/>
      <c r="G374" s="59" t="s">
        <v>1545</v>
      </c>
      <c r="H374" s="59" t="s">
        <v>1339</v>
      </c>
      <c r="I374" s="59">
        <v>100</v>
      </c>
      <c r="J374" s="59" t="s">
        <v>1547</v>
      </c>
      <c r="K374" s="59" t="s">
        <v>1507</v>
      </c>
      <c r="L374" s="59" t="s">
        <v>1330</v>
      </c>
      <c r="M374" s="59" t="s">
        <v>1505</v>
      </c>
      <c r="N374" s="59" t="s">
        <v>1546</v>
      </c>
      <c r="O374" s="46">
        <f t="shared" si="56"/>
        <v>2880</v>
      </c>
      <c r="P374" s="46"/>
      <c r="Q374" s="46"/>
      <c r="R374" s="46"/>
      <c r="S374" s="46"/>
      <c r="T374" s="46"/>
      <c r="U374" s="46"/>
      <c r="V374" s="46"/>
      <c r="W374" s="46">
        <v>720</v>
      </c>
      <c r="X374" s="46">
        <v>720</v>
      </c>
      <c r="Y374" s="46">
        <v>720</v>
      </c>
      <c r="Z374" s="46">
        <v>720</v>
      </c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87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>
        <v>631</v>
      </c>
      <c r="BK374" s="46"/>
      <c r="BL374" s="46"/>
      <c r="BM374" s="46"/>
      <c r="BN374" s="46"/>
      <c r="BO374" s="46"/>
      <c r="BP374" s="46"/>
      <c r="BQ374" s="46"/>
      <c r="BR374" s="46">
        <v>631</v>
      </c>
      <c r="BS374" s="46">
        <v>631</v>
      </c>
      <c r="BT374" s="46">
        <v>631</v>
      </c>
      <c r="BU374" s="46">
        <v>631</v>
      </c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>
        <v>0</v>
      </c>
      <c r="DF374" s="46">
        <f>P376*BJ376</f>
        <v>0</v>
      </c>
      <c r="DG374" s="46">
        <f>BJ376*Q376</f>
        <v>0</v>
      </c>
      <c r="DH374" s="46">
        <f>R374*BM374</f>
        <v>0</v>
      </c>
      <c r="DI374" s="46">
        <f t="shared" ref="DI374:DQ374" si="70">BN374*S374</f>
        <v>0</v>
      </c>
      <c r="DJ374" s="46">
        <f t="shared" si="70"/>
        <v>0</v>
      </c>
      <c r="DK374" s="46">
        <f t="shared" si="70"/>
        <v>0</v>
      </c>
      <c r="DL374" s="46">
        <f t="shared" si="70"/>
        <v>0</v>
      </c>
      <c r="DM374" s="46">
        <f t="shared" si="70"/>
        <v>454320</v>
      </c>
      <c r="DN374" s="46">
        <f t="shared" si="70"/>
        <v>454320</v>
      </c>
      <c r="DO374" s="46">
        <f t="shared" si="70"/>
        <v>454320</v>
      </c>
      <c r="DP374" s="46">
        <f t="shared" si="70"/>
        <v>454320</v>
      </c>
      <c r="DQ374" s="46">
        <f t="shared" si="70"/>
        <v>0</v>
      </c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>
        <v>0</v>
      </c>
      <c r="FA374" s="59" t="s">
        <v>1704</v>
      </c>
      <c r="FB374" s="59" t="s">
        <v>1736</v>
      </c>
      <c r="FC374" s="59" t="s">
        <v>1737</v>
      </c>
    </row>
    <row r="375" spans="1:159" s="49" customFormat="1" ht="25.5" customHeight="1" x14ac:dyDescent="0.25">
      <c r="A375" s="59" t="s">
        <v>3850</v>
      </c>
      <c r="B375" s="59" t="s">
        <v>55</v>
      </c>
      <c r="C375" s="59" t="s">
        <v>389</v>
      </c>
      <c r="D375" s="59" t="s">
        <v>390</v>
      </c>
      <c r="E375" s="59" t="s">
        <v>391</v>
      </c>
      <c r="F375" s="59"/>
      <c r="G375" s="59" t="s">
        <v>1545</v>
      </c>
      <c r="H375" s="59" t="s">
        <v>1339</v>
      </c>
      <c r="I375" s="59">
        <v>100</v>
      </c>
      <c r="J375" s="59" t="s">
        <v>3848</v>
      </c>
      <c r="K375" s="59" t="s">
        <v>1507</v>
      </c>
      <c r="L375" s="59" t="s">
        <v>1330</v>
      </c>
      <c r="M375" s="59" t="s">
        <v>1505</v>
      </c>
      <c r="N375" s="59" t="s">
        <v>1546</v>
      </c>
      <c r="O375" s="46">
        <f t="shared" ref="O375" si="71">P375+Q375+R375+S375+T375+U375+V375+W375+X375+Y375+Z375+AA375+AB375+AC375+AD375+AE375+AF375+AG375+AH375+AI375+AJ375+AK375+AL375+AM375+AN375+AO375+AP375+AQ375+AR375+AS375+AT375+AU375+AV375+AW375+AX375+AY375+AZ375</f>
        <v>2880</v>
      </c>
      <c r="P375" s="46"/>
      <c r="Q375" s="46"/>
      <c r="R375" s="46"/>
      <c r="S375" s="46"/>
      <c r="T375" s="46"/>
      <c r="U375" s="46"/>
      <c r="V375" s="46"/>
      <c r="W375" s="46">
        <v>720</v>
      </c>
      <c r="X375" s="46">
        <v>720</v>
      </c>
      <c r="Y375" s="46">
        <v>720</v>
      </c>
      <c r="Z375" s="46">
        <v>720</v>
      </c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87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>
        <f>DE375/O375</f>
        <v>675.1099999999999</v>
      </c>
      <c r="BK375" s="46"/>
      <c r="BL375" s="46"/>
      <c r="BM375" s="46"/>
      <c r="BN375" s="46"/>
      <c r="BO375" s="46"/>
      <c r="BP375" s="46"/>
      <c r="BQ375" s="46"/>
      <c r="BR375" s="46">
        <v>631</v>
      </c>
      <c r="BS375" s="46">
        <v>631</v>
      </c>
      <c r="BT375" s="46">
        <v>719.22</v>
      </c>
      <c r="BU375" s="46">
        <v>719.22</v>
      </c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>
        <f>DM375+DN375+DO375+DP375</f>
        <v>1944316.7999999998</v>
      </c>
      <c r="DF375" s="46">
        <f>P377*BJ377</f>
        <v>0</v>
      </c>
      <c r="DG375" s="46">
        <f>BJ377*Q377</f>
        <v>0</v>
      </c>
      <c r="DH375" s="46">
        <f>R375*BM375</f>
        <v>0</v>
      </c>
      <c r="DI375" s="46">
        <f t="shared" ref="DI375" si="72">BN375*S375</f>
        <v>0</v>
      </c>
      <c r="DJ375" s="46">
        <f t="shared" ref="DJ375" si="73">BO375*T375</f>
        <v>0</v>
      </c>
      <c r="DK375" s="46">
        <f t="shared" ref="DK375" si="74">BP375*U375</f>
        <v>0</v>
      </c>
      <c r="DL375" s="46">
        <f t="shared" ref="DL375" si="75">BQ375*V375</f>
        <v>0</v>
      </c>
      <c r="DM375" s="46">
        <f t="shared" ref="DM375" si="76">BR375*W375</f>
        <v>454320</v>
      </c>
      <c r="DN375" s="46">
        <f t="shared" ref="DN375" si="77">BS375*X375</f>
        <v>454320</v>
      </c>
      <c r="DO375" s="46">
        <f t="shared" ref="DO375" si="78">BT375*Y375</f>
        <v>517838.4</v>
      </c>
      <c r="DP375" s="46">
        <f t="shared" ref="DP375" si="79">BU375*Z375</f>
        <v>517838.4</v>
      </c>
      <c r="DQ375" s="46">
        <f t="shared" ref="DQ375" si="80">BV375*AA375</f>
        <v>0</v>
      </c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>
        <f>DE375*1.12</f>
        <v>2177634.8160000001</v>
      </c>
      <c r="FA375" s="59" t="s">
        <v>1704</v>
      </c>
      <c r="FB375" s="59" t="s">
        <v>3849</v>
      </c>
      <c r="FC375" s="59" t="s">
        <v>1753</v>
      </c>
    </row>
    <row r="376" spans="1:159" s="49" customFormat="1" ht="25.5" customHeight="1" x14ac:dyDescent="0.25">
      <c r="A376" s="59" t="s">
        <v>396</v>
      </c>
      <c r="B376" s="59" t="s">
        <v>55</v>
      </c>
      <c r="C376" s="59" t="s">
        <v>383</v>
      </c>
      <c r="D376" s="59" t="s">
        <v>384</v>
      </c>
      <c r="E376" s="59" t="s">
        <v>385</v>
      </c>
      <c r="F376" s="59"/>
      <c r="G376" s="59" t="s">
        <v>1545</v>
      </c>
      <c r="H376" s="59" t="s">
        <v>1499</v>
      </c>
      <c r="I376" s="59">
        <v>100</v>
      </c>
      <c r="J376" s="59" t="s">
        <v>1500</v>
      </c>
      <c r="K376" s="59" t="s">
        <v>1509</v>
      </c>
      <c r="L376" s="59" t="s">
        <v>1330</v>
      </c>
      <c r="M376" s="59">
        <v>30</v>
      </c>
      <c r="N376" s="59" t="s">
        <v>1546</v>
      </c>
      <c r="O376" s="46">
        <f t="shared" si="56"/>
        <v>2040</v>
      </c>
      <c r="P376" s="46"/>
      <c r="Q376" s="46"/>
      <c r="R376" s="46"/>
      <c r="S376" s="46"/>
      <c r="T376" s="46"/>
      <c r="U376" s="46"/>
      <c r="V376" s="46"/>
      <c r="W376" s="46">
        <v>510</v>
      </c>
      <c r="X376" s="46">
        <v>510</v>
      </c>
      <c r="Y376" s="46">
        <v>510</v>
      </c>
      <c r="Z376" s="46">
        <v>510</v>
      </c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87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>
        <v>954</v>
      </c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>
        <v>0</v>
      </c>
      <c r="DF376" s="46">
        <f t="shared" si="57"/>
        <v>0</v>
      </c>
      <c r="DG376" s="46">
        <f t="shared" si="58"/>
        <v>0</v>
      </c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>
        <v>0</v>
      </c>
      <c r="FA376" s="59" t="s">
        <v>1704</v>
      </c>
      <c r="FB376" s="59">
        <v>2015</v>
      </c>
      <c r="FC376" s="59"/>
    </row>
    <row r="377" spans="1:159" s="49" customFormat="1" ht="25.5" customHeight="1" x14ac:dyDescent="0.25">
      <c r="A377" s="59" t="s">
        <v>397</v>
      </c>
      <c r="B377" s="59" t="s">
        <v>55</v>
      </c>
      <c r="C377" s="59" t="s">
        <v>383</v>
      </c>
      <c r="D377" s="59" t="s">
        <v>384</v>
      </c>
      <c r="E377" s="59" t="s">
        <v>385</v>
      </c>
      <c r="F377" s="59"/>
      <c r="G377" s="59" t="s">
        <v>1545</v>
      </c>
      <c r="H377" s="59" t="s">
        <v>1499</v>
      </c>
      <c r="I377" s="59">
        <v>100</v>
      </c>
      <c r="J377" s="59" t="s">
        <v>1503</v>
      </c>
      <c r="K377" s="59" t="s">
        <v>1509</v>
      </c>
      <c r="L377" s="59" t="s">
        <v>1330</v>
      </c>
      <c r="M377" s="59" t="s">
        <v>1505</v>
      </c>
      <c r="N377" s="59" t="s">
        <v>1546</v>
      </c>
      <c r="O377" s="46">
        <f t="shared" si="56"/>
        <v>1892</v>
      </c>
      <c r="P377" s="46"/>
      <c r="Q377" s="46"/>
      <c r="R377" s="46"/>
      <c r="S377" s="46"/>
      <c r="T377" s="46"/>
      <c r="U377" s="46"/>
      <c r="V377" s="46"/>
      <c r="W377" s="46">
        <v>473</v>
      </c>
      <c r="X377" s="46">
        <v>473</v>
      </c>
      <c r="Y377" s="46">
        <v>473</v>
      </c>
      <c r="Z377" s="46">
        <v>473</v>
      </c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87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>
        <v>919</v>
      </c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>
        <v>0</v>
      </c>
      <c r="DF377" s="46">
        <f t="shared" si="57"/>
        <v>0</v>
      </c>
      <c r="DG377" s="46">
        <f t="shared" si="58"/>
        <v>0</v>
      </c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>
        <v>0</v>
      </c>
      <c r="FA377" s="59" t="s">
        <v>1704</v>
      </c>
      <c r="FB377" s="59">
        <v>2015</v>
      </c>
      <c r="FC377" s="59" t="s">
        <v>1734</v>
      </c>
    </row>
    <row r="378" spans="1:159" s="49" customFormat="1" ht="25.5" customHeight="1" x14ac:dyDescent="0.25">
      <c r="A378" s="59" t="s">
        <v>398</v>
      </c>
      <c r="B378" s="59" t="s">
        <v>55</v>
      </c>
      <c r="C378" s="59" t="s">
        <v>383</v>
      </c>
      <c r="D378" s="59" t="s">
        <v>384</v>
      </c>
      <c r="E378" s="59" t="s">
        <v>385</v>
      </c>
      <c r="F378" s="59"/>
      <c r="G378" s="59" t="s">
        <v>1545</v>
      </c>
      <c r="H378" s="59" t="s">
        <v>1339</v>
      </c>
      <c r="I378" s="59">
        <v>100</v>
      </c>
      <c r="J378" s="59" t="s">
        <v>1506</v>
      </c>
      <c r="K378" s="59" t="s">
        <v>1509</v>
      </c>
      <c r="L378" s="59" t="s">
        <v>1330</v>
      </c>
      <c r="M378" s="59" t="s">
        <v>1505</v>
      </c>
      <c r="N378" s="59" t="s">
        <v>1546</v>
      </c>
      <c r="O378" s="46">
        <f t="shared" si="56"/>
        <v>1892</v>
      </c>
      <c r="P378" s="46"/>
      <c r="Q378" s="46"/>
      <c r="R378" s="46"/>
      <c r="S378" s="46"/>
      <c r="T378" s="46"/>
      <c r="U378" s="46"/>
      <c r="V378" s="46"/>
      <c r="W378" s="46">
        <v>473</v>
      </c>
      <c r="X378" s="46">
        <v>473</v>
      </c>
      <c r="Y378" s="46">
        <v>473</v>
      </c>
      <c r="Z378" s="46">
        <v>473</v>
      </c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87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>
        <v>631</v>
      </c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>
        <v>0</v>
      </c>
      <c r="DF378" s="46">
        <f t="shared" si="57"/>
        <v>0</v>
      </c>
      <c r="DG378" s="46">
        <f t="shared" si="58"/>
        <v>0</v>
      </c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>
        <v>0</v>
      </c>
      <c r="FA378" s="59" t="s">
        <v>1704</v>
      </c>
      <c r="FB378" s="59">
        <v>2015</v>
      </c>
      <c r="FC378" s="59" t="s">
        <v>1735</v>
      </c>
    </row>
    <row r="379" spans="1:159" s="49" customFormat="1" ht="25.5" customHeight="1" x14ac:dyDescent="0.25">
      <c r="A379" s="59" t="s">
        <v>399</v>
      </c>
      <c r="B379" s="59" t="s">
        <v>55</v>
      </c>
      <c r="C379" s="59" t="s">
        <v>389</v>
      </c>
      <c r="D379" s="59" t="s">
        <v>390</v>
      </c>
      <c r="E379" s="59" t="s">
        <v>391</v>
      </c>
      <c r="F379" s="59"/>
      <c r="G379" s="59" t="s">
        <v>1545</v>
      </c>
      <c r="H379" s="59" t="s">
        <v>1339</v>
      </c>
      <c r="I379" s="59">
        <v>100</v>
      </c>
      <c r="J379" s="59" t="s">
        <v>1547</v>
      </c>
      <c r="K379" s="59" t="s">
        <v>1509</v>
      </c>
      <c r="L379" s="59" t="s">
        <v>1330</v>
      </c>
      <c r="M379" s="59" t="s">
        <v>1505</v>
      </c>
      <c r="N379" s="59" t="s">
        <v>1546</v>
      </c>
      <c r="O379" s="46">
        <f t="shared" si="56"/>
        <v>1892</v>
      </c>
      <c r="P379" s="46"/>
      <c r="Q379" s="46"/>
      <c r="R379" s="46"/>
      <c r="S379" s="46"/>
      <c r="T379" s="46"/>
      <c r="U379" s="46"/>
      <c r="V379" s="46"/>
      <c r="W379" s="46">
        <v>473</v>
      </c>
      <c r="X379" s="46">
        <v>473</v>
      </c>
      <c r="Y379" s="46">
        <v>473</v>
      </c>
      <c r="Z379" s="46">
        <v>473</v>
      </c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87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>
        <v>631</v>
      </c>
      <c r="BK379" s="46"/>
      <c r="BL379" s="46"/>
      <c r="BM379" s="46"/>
      <c r="BN379" s="46"/>
      <c r="BO379" s="46"/>
      <c r="BP379" s="46"/>
      <c r="BQ379" s="46"/>
      <c r="BR379" s="46">
        <v>631</v>
      </c>
      <c r="BS379" s="46">
        <v>631</v>
      </c>
      <c r="BT379" s="46">
        <v>631</v>
      </c>
      <c r="BU379" s="46">
        <v>631</v>
      </c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>
        <v>0</v>
      </c>
      <c r="DF379" s="46">
        <f>P381*BJ381</f>
        <v>0</v>
      </c>
      <c r="DG379" s="46">
        <f>BJ381*Q381</f>
        <v>0</v>
      </c>
      <c r="DH379" s="46">
        <f>R379*BM379</f>
        <v>0</v>
      </c>
      <c r="DI379" s="46">
        <f t="shared" ref="DI379:DQ379" si="81">BN379*S379</f>
        <v>0</v>
      </c>
      <c r="DJ379" s="46">
        <f t="shared" si="81"/>
        <v>0</v>
      </c>
      <c r="DK379" s="46">
        <f t="shared" si="81"/>
        <v>0</v>
      </c>
      <c r="DL379" s="46">
        <f t="shared" si="81"/>
        <v>0</v>
      </c>
      <c r="DM379" s="46">
        <f t="shared" si="81"/>
        <v>298463</v>
      </c>
      <c r="DN379" s="46">
        <f t="shared" si="81"/>
        <v>298463</v>
      </c>
      <c r="DO379" s="46">
        <f t="shared" si="81"/>
        <v>298463</v>
      </c>
      <c r="DP379" s="46">
        <f t="shared" si="81"/>
        <v>298463</v>
      </c>
      <c r="DQ379" s="46">
        <f t="shared" si="81"/>
        <v>0</v>
      </c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>
        <v>0</v>
      </c>
      <c r="FA379" s="59" t="s">
        <v>1704</v>
      </c>
      <c r="FB379" s="59" t="s">
        <v>1736</v>
      </c>
      <c r="FC379" s="59" t="s">
        <v>1737</v>
      </c>
    </row>
    <row r="380" spans="1:159" s="49" customFormat="1" ht="25.5" customHeight="1" x14ac:dyDescent="0.25">
      <c r="A380" s="59" t="s">
        <v>3851</v>
      </c>
      <c r="B380" s="59" t="s">
        <v>55</v>
      </c>
      <c r="C380" s="59" t="s">
        <v>389</v>
      </c>
      <c r="D380" s="59" t="s">
        <v>390</v>
      </c>
      <c r="E380" s="59" t="s">
        <v>391</v>
      </c>
      <c r="F380" s="59"/>
      <c r="G380" s="59" t="s">
        <v>1545</v>
      </c>
      <c r="H380" s="59" t="s">
        <v>1339</v>
      </c>
      <c r="I380" s="59">
        <v>100</v>
      </c>
      <c r="J380" s="59" t="s">
        <v>3848</v>
      </c>
      <c r="K380" s="59" t="s">
        <v>1509</v>
      </c>
      <c r="L380" s="59" t="s">
        <v>1330</v>
      </c>
      <c r="M380" s="59" t="s">
        <v>1505</v>
      </c>
      <c r="N380" s="59" t="s">
        <v>1546</v>
      </c>
      <c r="O380" s="46">
        <f t="shared" ref="O380" si="82">P380+Q380+R380+S380+T380+U380+V380+W380+X380+Y380+Z380+AA380+AB380+AC380+AD380+AE380+AF380+AG380+AH380+AI380+AJ380+AK380+AL380+AM380+AN380+AO380+AP380+AQ380+AR380+AS380+AT380+AU380+AV380+AW380+AX380+AY380+AZ380</f>
        <v>1892</v>
      </c>
      <c r="P380" s="46"/>
      <c r="Q380" s="46"/>
      <c r="R380" s="46"/>
      <c r="S380" s="46"/>
      <c r="T380" s="46"/>
      <c r="U380" s="46"/>
      <c r="V380" s="46"/>
      <c r="W380" s="46">
        <v>473</v>
      </c>
      <c r="X380" s="46">
        <v>473</v>
      </c>
      <c r="Y380" s="46">
        <v>473</v>
      </c>
      <c r="Z380" s="46">
        <v>473</v>
      </c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87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>
        <f>DE380/O380</f>
        <v>675.11</v>
      </c>
      <c r="BK380" s="46"/>
      <c r="BL380" s="46"/>
      <c r="BM380" s="46"/>
      <c r="BN380" s="46"/>
      <c r="BO380" s="46"/>
      <c r="BP380" s="46"/>
      <c r="BQ380" s="46"/>
      <c r="BR380" s="46">
        <v>631</v>
      </c>
      <c r="BS380" s="46">
        <v>631</v>
      </c>
      <c r="BT380" s="46">
        <v>719.22</v>
      </c>
      <c r="BU380" s="46">
        <v>719.22</v>
      </c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>
        <f>DM380+DN380+DO380+DP380</f>
        <v>1277308.1200000001</v>
      </c>
      <c r="DF380" s="46">
        <f>P382*BJ382</f>
        <v>0</v>
      </c>
      <c r="DG380" s="46">
        <f>BJ382*Q382</f>
        <v>0</v>
      </c>
      <c r="DH380" s="46">
        <f>R380*BM380</f>
        <v>0</v>
      </c>
      <c r="DI380" s="46">
        <f t="shared" ref="DI380" si="83">BN380*S380</f>
        <v>0</v>
      </c>
      <c r="DJ380" s="46">
        <f t="shared" ref="DJ380" si="84">BO380*T380</f>
        <v>0</v>
      </c>
      <c r="DK380" s="46">
        <f t="shared" ref="DK380" si="85">BP380*U380</f>
        <v>0</v>
      </c>
      <c r="DL380" s="46">
        <f t="shared" ref="DL380" si="86">BQ380*V380</f>
        <v>0</v>
      </c>
      <c r="DM380" s="46">
        <f t="shared" ref="DM380" si="87">BR380*W380</f>
        <v>298463</v>
      </c>
      <c r="DN380" s="46">
        <f t="shared" ref="DN380" si="88">BS380*X380</f>
        <v>298463</v>
      </c>
      <c r="DO380" s="46">
        <f t="shared" ref="DO380" si="89">BT380*Y380</f>
        <v>340191.06</v>
      </c>
      <c r="DP380" s="46">
        <f t="shared" ref="DP380" si="90">BU380*Z380</f>
        <v>340191.06</v>
      </c>
      <c r="DQ380" s="46">
        <f t="shared" ref="DQ380" si="91">BV380*AA380</f>
        <v>0</v>
      </c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>
        <f>DE380*1.12</f>
        <v>1430585.0944000003</v>
      </c>
      <c r="FA380" s="59" t="s">
        <v>1704</v>
      </c>
      <c r="FB380" s="59" t="s">
        <v>3849</v>
      </c>
      <c r="FC380" s="59" t="s">
        <v>1753</v>
      </c>
    </row>
    <row r="381" spans="1:159" s="49" customFormat="1" ht="25.5" customHeight="1" x14ac:dyDescent="0.25">
      <c r="A381" s="59" t="s">
        <v>400</v>
      </c>
      <c r="B381" s="59" t="s">
        <v>55</v>
      </c>
      <c r="C381" s="59" t="s">
        <v>383</v>
      </c>
      <c r="D381" s="59" t="s">
        <v>384</v>
      </c>
      <c r="E381" s="59" t="s">
        <v>385</v>
      </c>
      <c r="F381" s="59"/>
      <c r="G381" s="59" t="s">
        <v>1545</v>
      </c>
      <c r="H381" s="59" t="s">
        <v>1499</v>
      </c>
      <c r="I381" s="59">
        <v>100</v>
      </c>
      <c r="J381" s="59" t="s">
        <v>1500</v>
      </c>
      <c r="K381" s="59" t="s">
        <v>1511</v>
      </c>
      <c r="L381" s="59" t="s">
        <v>1330</v>
      </c>
      <c r="M381" s="59">
        <v>30</v>
      </c>
      <c r="N381" s="59" t="s">
        <v>1546</v>
      </c>
      <c r="O381" s="46">
        <f t="shared" si="56"/>
        <v>2428</v>
      </c>
      <c r="P381" s="46"/>
      <c r="Q381" s="46"/>
      <c r="R381" s="46"/>
      <c r="S381" s="46"/>
      <c r="T381" s="46"/>
      <c r="U381" s="46"/>
      <c r="V381" s="46"/>
      <c r="W381" s="46">
        <v>607</v>
      </c>
      <c r="X381" s="46">
        <v>607</v>
      </c>
      <c r="Y381" s="46">
        <v>607</v>
      </c>
      <c r="Z381" s="46">
        <v>607</v>
      </c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87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>
        <v>954</v>
      </c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>
        <v>0</v>
      </c>
      <c r="DF381" s="46">
        <f t="shared" si="57"/>
        <v>0</v>
      </c>
      <c r="DG381" s="46">
        <f t="shared" si="58"/>
        <v>0</v>
      </c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>
        <v>0</v>
      </c>
      <c r="FA381" s="59" t="s">
        <v>1704</v>
      </c>
      <c r="FB381" s="59">
        <v>2015</v>
      </c>
      <c r="FC381" s="59"/>
    </row>
    <row r="382" spans="1:159" s="49" customFormat="1" ht="25.5" customHeight="1" x14ac:dyDescent="0.25">
      <c r="A382" s="59" t="s">
        <v>401</v>
      </c>
      <c r="B382" s="59" t="s">
        <v>55</v>
      </c>
      <c r="C382" s="59" t="s">
        <v>383</v>
      </c>
      <c r="D382" s="59" t="s">
        <v>384</v>
      </c>
      <c r="E382" s="59" t="s">
        <v>385</v>
      </c>
      <c r="F382" s="59"/>
      <c r="G382" s="59" t="s">
        <v>1545</v>
      </c>
      <c r="H382" s="59" t="s">
        <v>1499</v>
      </c>
      <c r="I382" s="59">
        <v>100</v>
      </c>
      <c r="J382" s="59" t="s">
        <v>1503</v>
      </c>
      <c r="K382" s="59" t="s">
        <v>1511</v>
      </c>
      <c r="L382" s="59" t="s">
        <v>1330</v>
      </c>
      <c r="M382" s="59" t="s">
        <v>1505</v>
      </c>
      <c r="N382" s="59" t="s">
        <v>1546</v>
      </c>
      <c r="O382" s="46">
        <f t="shared" si="56"/>
        <v>2384</v>
      </c>
      <c r="P382" s="46"/>
      <c r="Q382" s="46"/>
      <c r="R382" s="46"/>
      <c r="S382" s="46"/>
      <c r="T382" s="46"/>
      <c r="U382" s="46"/>
      <c r="V382" s="46"/>
      <c r="W382" s="46">
        <v>596</v>
      </c>
      <c r="X382" s="46">
        <v>596</v>
      </c>
      <c r="Y382" s="46">
        <v>596</v>
      </c>
      <c r="Z382" s="46">
        <v>596</v>
      </c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87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>
        <v>900</v>
      </c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>
        <v>0</v>
      </c>
      <c r="DF382" s="46">
        <f t="shared" si="57"/>
        <v>0</v>
      </c>
      <c r="DG382" s="46">
        <f t="shared" si="58"/>
        <v>0</v>
      </c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>
        <v>0</v>
      </c>
      <c r="FA382" s="59" t="s">
        <v>1704</v>
      </c>
      <c r="FB382" s="59">
        <v>2015</v>
      </c>
      <c r="FC382" s="59" t="s">
        <v>1734</v>
      </c>
    </row>
    <row r="383" spans="1:159" s="49" customFormat="1" ht="25.5" customHeight="1" x14ac:dyDescent="0.25">
      <c r="A383" s="59" t="s">
        <v>402</v>
      </c>
      <c r="B383" s="59" t="s">
        <v>55</v>
      </c>
      <c r="C383" s="59" t="s">
        <v>383</v>
      </c>
      <c r="D383" s="59" t="s">
        <v>384</v>
      </c>
      <c r="E383" s="59" t="s">
        <v>385</v>
      </c>
      <c r="F383" s="59"/>
      <c r="G383" s="59" t="s">
        <v>1545</v>
      </c>
      <c r="H383" s="59" t="s">
        <v>1339</v>
      </c>
      <c r="I383" s="59">
        <v>100</v>
      </c>
      <c r="J383" s="59" t="s">
        <v>1506</v>
      </c>
      <c r="K383" s="59" t="s">
        <v>1511</v>
      </c>
      <c r="L383" s="59" t="s">
        <v>1330</v>
      </c>
      <c r="M383" s="59" t="s">
        <v>1505</v>
      </c>
      <c r="N383" s="59" t="s">
        <v>1546</v>
      </c>
      <c r="O383" s="46">
        <f t="shared" si="56"/>
        <v>2384</v>
      </c>
      <c r="P383" s="46"/>
      <c r="Q383" s="46"/>
      <c r="R383" s="46"/>
      <c r="S383" s="46"/>
      <c r="T383" s="46"/>
      <c r="U383" s="46"/>
      <c r="V383" s="46"/>
      <c r="W383" s="46">
        <v>596</v>
      </c>
      <c r="X383" s="46">
        <v>596</v>
      </c>
      <c r="Y383" s="46">
        <v>596</v>
      </c>
      <c r="Z383" s="46">
        <v>596</v>
      </c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87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>
        <v>631</v>
      </c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>
        <v>0</v>
      </c>
      <c r="DF383" s="46">
        <f t="shared" si="57"/>
        <v>0</v>
      </c>
      <c r="DG383" s="46">
        <f t="shared" si="58"/>
        <v>0</v>
      </c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>
        <v>0</v>
      </c>
      <c r="FA383" s="59" t="s">
        <v>1704</v>
      </c>
      <c r="FB383" s="59">
        <v>2015</v>
      </c>
      <c r="FC383" s="59" t="s">
        <v>1735</v>
      </c>
    </row>
    <row r="384" spans="1:159" s="49" customFormat="1" ht="25.5" customHeight="1" x14ac:dyDescent="0.25">
      <c r="A384" s="59" t="s">
        <v>403</v>
      </c>
      <c r="B384" s="59" t="s">
        <v>55</v>
      </c>
      <c r="C384" s="59" t="s">
        <v>389</v>
      </c>
      <c r="D384" s="59" t="s">
        <v>390</v>
      </c>
      <c r="E384" s="59" t="s">
        <v>391</v>
      </c>
      <c r="F384" s="59"/>
      <c r="G384" s="59" t="s">
        <v>1545</v>
      </c>
      <c r="H384" s="59" t="s">
        <v>1339</v>
      </c>
      <c r="I384" s="59">
        <v>100</v>
      </c>
      <c r="J384" s="59" t="s">
        <v>1547</v>
      </c>
      <c r="K384" s="59" t="s">
        <v>1511</v>
      </c>
      <c r="L384" s="59" t="s">
        <v>1330</v>
      </c>
      <c r="M384" s="59" t="s">
        <v>1505</v>
      </c>
      <c r="N384" s="59" t="s">
        <v>1546</v>
      </c>
      <c r="O384" s="46">
        <f t="shared" si="56"/>
        <v>2384</v>
      </c>
      <c r="P384" s="46"/>
      <c r="Q384" s="46"/>
      <c r="R384" s="46"/>
      <c r="S384" s="46"/>
      <c r="T384" s="46"/>
      <c r="U384" s="46"/>
      <c r="V384" s="46"/>
      <c r="W384" s="46">
        <v>596</v>
      </c>
      <c r="X384" s="46">
        <v>596</v>
      </c>
      <c r="Y384" s="46">
        <v>596</v>
      </c>
      <c r="Z384" s="46">
        <v>596</v>
      </c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87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>
        <v>631</v>
      </c>
      <c r="BK384" s="46"/>
      <c r="BL384" s="46"/>
      <c r="BM384" s="46"/>
      <c r="BN384" s="46"/>
      <c r="BO384" s="46"/>
      <c r="BP384" s="46"/>
      <c r="BQ384" s="46"/>
      <c r="BR384" s="46">
        <v>631</v>
      </c>
      <c r="BS384" s="46">
        <v>631</v>
      </c>
      <c r="BT384" s="46">
        <v>631</v>
      </c>
      <c r="BU384" s="46">
        <v>631</v>
      </c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>
        <v>0</v>
      </c>
      <c r="DF384" s="46">
        <f>P386*BJ386</f>
        <v>0</v>
      </c>
      <c r="DG384" s="46">
        <f>BJ386*Q386</f>
        <v>0</v>
      </c>
      <c r="DH384" s="46">
        <f>R384*BM384</f>
        <v>0</v>
      </c>
      <c r="DI384" s="46">
        <f t="shared" ref="DI384:DQ384" si="92">BN384*S384</f>
        <v>0</v>
      </c>
      <c r="DJ384" s="46">
        <f t="shared" si="92"/>
        <v>0</v>
      </c>
      <c r="DK384" s="46">
        <f t="shared" si="92"/>
        <v>0</v>
      </c>
      <c r="DL384" s="46">
        <f t="shared" si="92"/>
        <v>0</v>
      </c>
      <c r="DM384" s="46">
        <f t="shared" si="92"/>
        <v>376076</v>
      </c>
      <c r="DN384" s="46">
        <f t="shared" si="92"/>
        <v>376076</v>
      </c>
      <c r="DO384" s="46">
        <f t="shared" si="92"/>
        <v>376076</v>
      </c>
      <c r="DP384" s="46">
        <f t="shared" si="92"/>
        <v>376076</v>
      </c>
      <c r="DQ384" s="46">
        <f t="shared" si="92"/>
        <v>0</v>
      </c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>
        <v>0</v>
      </c>
      <c r="FA384" s="59" t="s">
        <v>1704</v>
      </c>
      <c r="FB384" s="59" t="s">
        <v>1736</v>
      </c>
      <c r="FC384" s="59" t="s">
        <v>1737</v>
      </c>
    </row>
    <row r="385" spans="1:159" s="49" customFormat="1" ht="25.5" customHeight="1" x14ac:dyDescent="0.25">
      <c r="A385" s="59" t="s">
        <v>3852</v>
      </c>
      <c r="B385" s="59" t="s">
        <v>55</v>
      </c>
      <c r="C385" s="59" t="s">
        <v>389</v>
      </c>
      <c r="D385" s="59" t="s">
        <v>390</v>
      </c>
      <c r="E385" s="59" t="s">
        <v>391</v>
      </c>
      <c r="F385" s="59"/>
      <c r="G385" s="59" t="s">
        <v>1545</v>
      </c>
      <c r="H385" s="59" t="s">
        <v>1339</v>
      </c>
      <c r="I385" s="59">
        <v>100</v>
      </c>
      <c r="J385" s="59" t="s">
        <v>3848</v>
      </c>
      <c r="K385" s="59" t="s">
        <v>1511</v>
      </c>
      <c r="L385" s="59" t="s">
        <v>1330</v>
      </c>
      <c r="M385" s="59" t="s">
        <v>1505</v>
      </c>
      <c r="N385" s="59" t="s">
        <v>1546</v>
      </c>
      <c r="O385" s="46">
        <f t="shared" ref="O385" si="93">P385+Q385+R385+S385+T385+U385+V385+W385+X385+Y385+Z385+AA385+AB385+AC385+AD385+AE385+AF385+AG385+AH385+AI385+AJ385+AK385+AL385+AM385+AN385+AO385+AP385+AQ385+AR385+AS385+AT385+AU385+AV385+AW385+AX385+AY385+AZ385</f>
        <v>2384</v>
      </c>
      <c r="P385" s="46"/>
      <c r="Q385" s="46"/>
      <c r="R385" s="46"/>
      <c r="S385" s="46"/>
      <c r="T385" s="46"/>
      <c r="U385" s="46"/>
      <c r="V385" s="46"/>
      <c r="W385" s="46">
        <v>596</v>
      </c>
      <c r="X385" s="46">
        <v>596</v>
      </c>
      <c r="Y385" s="46">
        <v>596</v>
      </c>
      <c r="Z385" s="46">
        <v>596</v>
      </c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87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>
        <f>DE385/O385</f>
        <v>675.11000000000013</v>
      </c>
      <c r="BK385" s="46"/>
      <c r="BL385" s="46"/>
      <c r="BM385" s="46"/>
      <c r="BN385" s="46"/>
      <c r="BO385" s="46"/>
      <c r="BP385" s="46"/>
      <c r="BQ385" s="46"/>
      <c r="BR385" s="46">
        <v>631</v>
      </c>
      <c r="BS385" s="46">
        <v>631</v>
      </c>
      <c r="BT385" s="46">
        <v>719.22</v>
      </c>
      <c r="BU385" s="46">
        <v>719.22</v>
      </c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>
        <f>DM385+DN385+DO385+DP385</f>
        <v>1609462.2400000002</v>
      </c>
      <c r="DF385" s="46">
        <f>P387*BJ387</f>
        <v>0</v>
      </c>
      <c r="DG385" s="46">
        <f>BJ387*Q387</f>
        <v>0</v>
      </c>
      <c r="DH385" s="46">
        <f>R385*BM385</f>
        <v>0</v>
      </c>
      <c r="DI385" s="46">
        <f t="shared" ref="DI385" si="94">BN385*S385</f>
        <v>0</v>
      </c>
      <c r="DJ385" s="46">
        <f t="shared" ref="DJ385" si="95">BO385*T385</f>
        <v>0</v>
      </c>
      <c r="DK385" s="46">
        <f t="shared" ref="DK385" si="96">BP385*U385</f>
        <v>0</v>
      </c>
      <c r="DL385" s="46">
        <f t="shared" ref="DL385" si="97">BQ385*V385</f>
        <v>0</v>
      </c>
      <c r="DM385" s="46">
        <f t="shared" ref="DM385" si="98">BR385*W385</f>
        <v>376076</v>
      </c>
      <c r="DN385" s="46">
        <f t="shared" ref="DN385" si="99">BS385*X385</f>
        <v>376076</v>
      </c>
      <c r="DO385" s="46">
        <f t="shared" ref="DO385" si="100">BT385*Y385</f>
        <v>428655.12</v>
      </c>
      <c r="DP385" s="46">
        <f t="shared" ref="DP385" si="101">BU385*Z385</f>
        <v>428655.12</v>
      </c>
      <c r="DQ385" s="46">
        <f t="shared" ref="DQ385" si="102">BV385*AA385</f>
        <v>0</v>
      </c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>
        <f>DE385*1.12</f>
        <v>1802597.7088000004</v>
      </c>
      <c r="FA385" s="59" t="s">
        <v>1704</v>
      </c>
      <c r="FB385" s="59" t="s">
        <v>3849</v>
      </c>
      <c r="FC385" s="59" t="s">
        <v>1753</v>
      </c>
    </row>
    <row r="386" spans="1:159" s="49" customFormat="1" ht="25.5" customHeight="1" x14ac:dyDescent="0.25">
      <c r="A386" s="59" t="s">
        <v>404</v>
      </c>
      <c r="B386" s="59" t="s">
        <v>55</v>
      </c>
      <c r="C386" s="59" t="s">
        <v>383</v>
      </c>
      <c r="D386" s="59" t="s">
        <v>384</v>
      </c>
      <c r="E386" s="59" t="s">
        <v>385</v>
      </c>
      <c r="F386" s="59"/>
      <c r="G386" s="59" t="s">
        <v>1545</v>
      </c>
      <c r="H386" s="59" t="s">
        <v>1499</v>
      </c>
      <c r="I386" s="59">
        <v>100</v>
      </c>
      <c r="J386" s="59" t="s">
        <v>1500</v>
      </c>
      <c r="K386" s="59" t="s">
        <v>1512</v>
      </c>
      <c r="L386" s="59" t="s">
        <v>1330</v>
      </c>
      <c r="M386" s="59">
        <v>30</v>
      </c>
      <c r="N386" s="59" t="s">
        <v>1546</v>
      </c>
      <c r="O386" s="46">
        <f t="shared" si="56"/>
        <v>2572</v>
      </c>
      <c r="P386" s="46"/>
      <c r="Q386" s="46"/>
      <c r="R386" s="46"/>
      <c r="S386" s="46"/>
      <c r="T386" s="46"/>
      <c r="U386" s="46"/>
      <c r="V386" s="46"/>
      <c r="W386" s="46">
        <v>643</v>
      </c>
      <c r="X386" s="46">
        <v>643</v>
      </c>
      <c r="Y386" s="46">
        <v>643</v>
      </c>
      <c r="Z386" s="46">
        <v>643</v>
      </c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87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>
        <v>954</v>
      </c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>
        <v>0</v>
      </c>
      <c r="DF386" s="46">
        <f t="shared" si="57"/>
        <v>0</v>
      </c>
      <c r="DG386" s="46">
        <f t="shared" si="58"/>
        <v>0</v>
      </c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>
        <v>0</v>
      </c>
      <c r="FA386" s="59" t="s">
        <v>1704</v>
      </c>
      <c r="FB386" s="59">
        <v>2015</v>
      </c>
      <c r="FC386" s="59"/>
    </row>
    <row r="387" spans="1:159" s="49" customFormat="1" ht="25.5" customHeight="1" x14ac:dyDescent="0.25">
      <c r="A387" s="59" t="s">
        <v>405</v>
      </c>
      <c r="B387" s="59" t="s">
        <v>55</v>
      </c>
      <c r="C387" s="59" t="s">
        <v>383</v>
      </c>
      <c r="D387" s="59" t="s">
        <v>384</v>
      </c>
      <c r="E387" s="59" t="s">
        <v>385</v>
      </c>
      <c r="F387" s="59"/>
      <c r="G387" s="59" t="s">
        <v>1545</v>
      </c>
      <c r="H387" s="59" t="s">
        <v>1499</v>
      </c>
      <c r="I387" s="59">
        <v>100</v>
      </c>
      <c r="J387" s="59" t="s">
        <v>1503</v>
      </c>
      <c r="K387" s="59" t="s">
        <v>1512</v>
      </c>
      <c r="L387" s="59" t="s">
        <v>1330</v>
      </c>
      <c r="M387" s="59" t="s">
        <v>1505</v>
      </c>
      <c r="N387" s="59" t="s">
        <v>1546</v>
      </c>
      <c r="O387" s="46">
        <f t="shared" si="56"/>
        <v>2372</v>
      </c>
      <c r="P387" s="46"/>
      <c r="Q387" s="46"/>
      <c r="R387" s="46"/>
      <c r="S387" s="46"/>
      <c r="T387" s="46"/>
      <c r="U387" s="46"/>
      <c r="V387" s="46"/>
      <c r="W387" s="46">
        <v>593</v>
      </c>
      <c r="X387" s="46">
        <v>593</v>
      </c>
      <c r="Y387" s="46">
        <v>593</v>
      </c>
      <c r="Z387" s="46">
        <v>593</v>
      </c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87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>
        <v>938</v>
      </c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>
        <v>0</v>
      </c>
      <c r="DF387" s="46">
        <f t="shared" si="57"/>
        <v>0</v>
      </c>
      <c r="DG387" s="46">
        <f t="shared" si="58"/>
        <v>0</v>
      </c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>
        <v>0</v>
      </c>
      <c r="FA387" s="59" t="s">
        <v>1704</v>
      </c>
      <c r="FB387" s="59">
        <v>2015</v>
      </c>
      <c r="FC387" s="59" t="s">
        <v>1734</v>
      </c>
    </row>
    <row r="388" spans="1:159" s="49" customFormat="1" ht="25.5" customHeight="1" x14ac:dyDescent="0.25">
      <c r="A388" s="59" t="s">
        <v>406</v>
      </c>
      <c r="B388" s="59" t="s">
        <v>55</v>
      </c>
      <c r="C388" s="59" t="s">
        <v>383</v>
      </c>
      <c r="D388" s="59" t="s">
        <v>384</v>
      </c>
      <c r="E388" s="59" t="s">
        <v>385</v>
      </c>
      <c r="F388" s="59"/>
      <c r="G388" s="59" t="s">
        <v>1545</v>
      </c>
      <c r="H388" s="59" t="s">
        <v>1339</v>
      </c>
      <c r="I388" s="59">
        <v>100</v>
      </c>
      <c r="J388" s="59" t="s">
        <v>1506</v>
      </c>
      <c r="K388" s="59" t="s">
        <v>1512</v>
      </c>
      <c r="L388" s="59" t="s">
        <v>1330</v>
      </c>
      <c r="M388" s="59" t="s">
        <v>1505</v>
      </c>
      <c r="N388" s="59" t="s">
        <v>1546</v>
      </c>
      <c r="O388" s="46">
        <f t="shared" si="56"/>
        <v>2372</v>
      </c>
      <c r="P388" s="46"/>
      <c r="Q388" s="46"/>
      <c r="R388" s="46"/>
      <c r="S388" s="46"/>
      <c r="T388" s="46"/>
      <c r="U388" s="46"/>
      <c r="V388" s="46"/>
      <c r="W388" s="46">
        <v>593</v>
      </c>
      <c r="X388" s="46">
        <v>593</v>
      </c>
      <c r="Y388" s="46">
        <v>593</v>
      </c>
      <c r="Z388" s="46">
        <v>593</v>
      </c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87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>
        <v>631</v>
      </c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>
        <v>0</v>
      </c>
      <c r="DF388" s="46">
        <f t="shared" si="57"/>
        <v>0</v>
      </c>
      <c r="DG388" s="46">
        <f t="shared" si="58"/>
        <v>0</v>
      </c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>
        <v>0</v>
      </c>
      <c r="FA388" s="59" t="s">
        <v>1704</v>
      </c>
      <c r="FB388" s="59">
        <v>2015</v>
      </c>
      <c r="FC388" s="59" t="s">
        <v>1735</v>
      </c>
    </row>
    <row r="389" spans="1:159" s="49" customFormat="1" ht="25.5" customHeight="1" x14ac:dyDescent="0.25">
      <c r="A389" s="59" t="s">
        <v>407</v>
      </c>
      <c r="B389" s="59" t="s">
        <v>55</v>
      </c>
      <c r="C389" s="59" t="s">
        <v>389</v>
      </c>
      <c r="D389" s="59" t="s">
        <v>390</v>
      </c>
      <c r="E389" s="59" t="s">
        <v>391</v>
      </c>
      <c r="F389" s="59"/>
      <c r="G389" s="59" t="s">
        <v>1545</v>
      </c>
      <c r="H389" s="59" t="s">
        <v>1339</v>
      </c>
      <c r="I389" s="59">
        <v>100</v>
      </c>
      <c r="J389" s="59" t="s">
        <v>1547</v>
      </c>
      <c r="K389" s="59" t="s">
        <v>1512</v>
      </c>
      <c r="L389" s="59" t="s">
        <v>1330</v>
      </c>
      <c r="M389" s="59" t="s">
        <v>1505</v>
      </c>
      <c r="N389" s="59" t="s">
        <v>1546</v>
      </c>
      <c r="O389" s="46">
        <f t="shared" si="56"/>
        <v>2372</v>
      </c>
      <c r="P389" s="46"/>
      <c r="Q389" s="46"/>
      <c r="R389" s="46"/>
      <c r="S389" s="46"/>
      <c r="T389" s="46"/>
      <c r="U389" s="46"/>
      <c r="V389" s="46"/>
      <c r="W389" s="46">
        <v>593</v>
      </c>
      <c r="X389" s="46">
        <v>593</v>
      </c>
      <c r="Y389" s="46">
        <v>593</v>
      </c>
      <c r="Z389" s="46">
        <v>593</v>
      </c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87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>
        <v>631</v>
      </c>
      <c r="BK389" s="46"/>
      <c r="BL389" s="46"/>
      <c r="BM389" s="46"/>
      <c r="BN389" s="46"/>
      <c r="BO389" s="46"/>
      <c r="BP389" s="46"/>
      <c r="BQ389" s="46"/>
      <c r="BR389" s="46">
        <v>631</v>
      </c>
      <c r="BS389" s="46">
        <v>631</v>
      </c>
      <c r="BT389" s="46">
        <v>631</v>
      </c>
      <c r="BU389" s="46">
        <v>631</v>
      </c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>
        <v>0</v>
      </c>
      <c r="DF389" s="46">
        <f>P391*BJ391</f>
        <v>0</v>
      </c>
      <c r="DG389" s="46">
        <f>BJ391*Q391</f>
        <v>0</v>
      </c>
      <c r="DH389" s="46">
        <f>R389*BM389</f>
        <v>0</v>
      </c>
      <c r="DI389" s="46">
        <f t="shared" ref="DI389:DQ389" si="103">BN389*S389</f>
        <v>0</v>
      </c>
      <c r="DJ389" s="46">
        <f t="shared" si="103"/>
        <v>0</v>
      </c>
      <c r="DK389" s="46">
        <f t="shared" si="103"/>
        <v>0</v>
      </c>
      <c r="DL389" s="46">
        <f t="shared" si="103"/>
        <v>0</v>
      </c>
      <c r="DM389" s="46">
        <f t="shared" si="103"/>
        <v>374183</v>
      </c>
      <c r="DN389" s="46">
        <f t="shared" si="103"/>
        <v>374183</v>
      </c>
      <c r="DO389" s="46">
        <f t="shared" si="103"/>
        <v>374183</v>
      </c>
      <c r="DP389" s="46">
        <f t="shared" si="103"/>
        <v>374183</v>
      </c>
      <c r="DQ389" s="46">
        <f t="shared" si="103"/>
        <v>0</v>
      </c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>
        <v>0</v>
      </c>
      <c r="FA389" s="59" t="s">
        <v>1704</v>
      </c>
      <c r="FB389" s="59" t="s">
        <v>1736</v>
      </c>
      <c r="FC389" s="59" t="s">
        <v>1737</v>
      </c>
    </row>
    <row r="390" spans="1:159" s="49" customFormat="1" ht="25.5" customHeight="1" x14ac:dyDescent="0.25">
      <c r="A390" s="59" t="s">
        <v>3853</v>
      </c>
      <c r="B390" s="59" t="s">
        <v>55</v>
      </c>
      <c r="C390" s="59" t="s">
        <v>389</v>
      </c>
      <c r="D390" s="59" t="s">
        <v>390</v>
      </c>
      <c r="E390" s="59" t="s">
        <v>391</v>
      </c>
      <c r="F390" s="59"/>
      <c r="G390" s="59" t="s">
        <v>1545</v>
      </c>
      <c r="H390" s="59" t="s">
        <v>1339</v>
      </c>
      <c r="I390" s="59">
        <v>100</v>
      </c>
      <c r="J390" s="59" t="s">
        <v>3848</v>
      </c>
      <c r="K390" s="59" t="s">
        <v>1512</v>
      </c>
      <c r="L390" s="59" t="s">
        <v>1330</v>
      </c>
      <c r="M390" s="59" t="s">
        <v>1505</v>
      </c>
      <c r="N390" s="59" t="s">
        <v>1546</v>
      </c>
      <c r="O390" s="46">
        <f t="shared" ref="O390" si="104">P390+Q390+R390+S390+T390+U390+V390+W390+X390+Y390+Z390+AA390+AB390+AC390+AD390+AE390+AF390+AG390+AH390+AI390+AJ390+AK390+AL390+AM390+AN390+AO390+AP390+AQ390+AR390+AS390+AT390+AU390+AV390+AW390+AX390+AY390+AZ390</f>
        <v>2372</v>
      </c>
      <c r="P390" s="46"/>
      <c r="Q390" s="46"/>
      <c r="R390" s="46"/>
      <c r="S390" s="46"/>
      <c r="T390" s="46"/>
      <c r="U390" s="46"/>
      <c r="V390" s="46"/>
      <c r="W390" s="46">
        <v>593</v>
      </c>
      <c r="X390" s="46">
        <v>593</v>
      </c>
      <c r="Y390" s="46">
        <v>593</v>
      </c>
      <c r="Z390" s="46">
        <v>593</v>
      </c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87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>
        <f>DE390/O390</f>
        <v>675.11</v>
      </c>
      <c r="BK390" s="46"/>
      <c r="BL390" s="46"/>
      <c r="BM390" s="46"/>
      <c r="BN390" s="46"/>
      <c r="BO390" s="46"/>
      <c r="BP390" s="46"/>
      <c r="BQ390" s="46"/>
      <c r="BR390" s="46">
        <v>631</v>
      </c>
      <c r="BS390" s="46">
        <v>631</v>
      </c>
      <c r="BT390" s="46">
        <v>719.22</v>
      </c>
      <c r="BU390" s="46">
        <v>719.22</v>
      </c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>
        <f>DM390+DN390+DO390+DP390</f>
        <v>1601360.92</v>
      </c>
      <c r="DF390" s="46">
        <f>P392*BJ392</f>
        <v>0</v>
      </c>
      <c r="DG390" s="46">
        <f>BJ392*Q392</f>
        <v>0</v>
      </c>
      <c r="DH390" s="46">
        <f>R390*BM390</f>
        <v>0</v>
      </c>
      <c r="DI390" s="46">
        <f t="shared" ref="DI390" si="105">BN390*S390</f>
        <v>0</v>
      </c>
      <c r="DJ390" s="46">
        <f t="shared" ref="DJ390" si="106">BO390*T390</f>
        <v>0</v>
      </c>
      <c r="DK390" s="46">
        <f t="shared" ref="DK390" si="107">BP390*U390</f>
        <v>0</v>
      </c>
      <c r="DL390" s="46">
        <f t="shared" ref="DL390" si="108">BQ390*V390</f>
        <v>0</v>
      </c>
      <c r="DM390" s="46">
        <f t="shared" ref="DM390" si="109">BR390*W390</f>
        <v>374183</v>
      </c>
      <c r="DN390" s="46">
        <f t="shared" ref="DN390" si="110">BS390*X390</f>
        <v>374183</v>
      </c>
      <c r="DO390" s="46">
        <f t="shared" ref="DO390" si="111">BT390*Y390</f>
        <v>426497.46</v>
      </c>
      <c r="DP390" s="46">
        <f t="shared" ref="DP390" si="112">BU390*Z390</f>
        <v>426497.46</v>
      </c>
      <c r="DQ390" s="46">
        <f t="shared" ref="DQ390" si="113">BV390*AA390</f>
        <v>0</v>
      </c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>
        <f>DE390*1.12</f>
        <v>1793524.2304</v>
      </c>
      <c r="FA390" s="59" t="s">
        <v>1704</v>
      </c>
      <c r="FB390" s="59" t="s">
        <v>3849</v>
      </c>
      <c r="FC390" s="59" t="s">
        <v>1753</v>
      </c>
    </row>
    <row r="391" spans="1:159" s="49" customFormat="1" ht="25.5" customHeight="1" x14ac:dyDescent="0.25">
      <c r="A391" s="59" t="s">
        <v>408</v>
      </c>
      <c r="B391" s="59" t="s">
        <v>55</v>
      </c>
      <c r="C391" s="59" t="s">
        <v>383</v>
      </c>
      <c r="D391" s="59" t="s">
        <v>384</v>
      </c>
      <c r="E391" s="59" t="s">
        <v>385</v>
      </c>
      <c r="F391" s="59"/>
      <c r="G391" s="59" t="s">
        <v>1545</v>
      </c>
      <c r="H391" s="59" t="s">
        <v>1499</v>
      </c>
      <c r="I391" s="59">
        <v>100</v>
      </c>
      <c r="J391" s="59" t="s">
        <v>1500</v>
      </c>
      <c r="K391" s="59" t="s">
        <v>1513</v>
      </c>
      <c r="L391" s="59" t="s">
        <v>1330</v>
      </c>
      <c r="M391" s="59">
        <v>30</v>
      </c>
      <c r="N391" s="59" t="s">
        <v>1546</v>
      </c>
      <c r="O391" s="46">
        <f t="shared" si="56"/>
        <v>2296</v>
      </c>
      <c r="P391" s="46"/>
      <c r="Q391" s="46"/>
      <c r="R391" s="46"/>
      <c r="S391" s="46"/>
      <c r="T391" s="46"/>
      <c r="U391" s="46"/>
      <c r="V391" s="46"/>
      <c r="W391" s="46">
        <v>574</v>
      </c>
      <c r="X391" s="46">
        <v>574</v>
      </c>
      <c r="Y391" s="46">
        <v>574</v>
      </c>
      <c r="Z391" s="46">
        <v>574</v>
      </c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87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>
        <v>954</v>
      </c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>
        <v>0</v>
      </c>
      <c r="DF391" s="46">
        <f t="shared" si="57"/>
        <v>0</v>
      </c>
      <c r="DG391" s="46">
        <f t="shared" si="58"/>
        <v>0</v>
      </c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>
        <v>0</v>
      </c>
      <c r="FA391" s="59" t="s">
        <v>1704</v>
      </c>
      <c r="FB391" s="59">
        <v>2015</v>
      </c>
      <c r="FC391" s="59"/>
    </row>
    <row r="392" spans="1:159" s="49" customFormat="1" ht="25.5" customHeight="1" x14ac:dyDescent="0.25">
      <c r="A392" s="59" t="s">
        <v>409</v>
      </c>
      <c r="B392" s="59" t="s">
        <v>55</v>
      </c>
      <c r="C392" s="59" t="s">
        <v>383</v>
      </c>
      <c r="D392" s="59" t="s">
        <v>384</v>
      </c>
      <c r="E392" s="59" t="s">
        <v>385</v>
      </c>
      <c r="F392" s="59"/>
      <c r="G392" s="59" t="s">
        <v>1545</v>
      </c>
      <c r="H392" s="59" t="s">
        <v>1499</v>
      </c>
      <c r="I392" s="59">
        <v>100</v>
      </c>
      <c r="J392" s="59" t="s">
        <v>1503</v>
      </c>
      <c r="K392" s="59" t="s">
        <v>1513</v>
      </c>
      <c r="L392" s="59" t="s">
        <v>1330</v>
      </c>
      <c r="M392" s="59" t="s">
        <v>1505</v>
      </c>
      <c r="N392" s="59" t="s">
        <v>1546</v>
      </c>
      <c r="O392" s="46">
        <f t="shared" si="56"/>
        <v>2252</v>
      </c>
      <c r="P392" s="46"/>
      <c r="Q392" s="46"/>
      <c r="R392" s="46"/>
      <c r="S392" s="46"/>
      <c r="T392" s="46"/>
      <c r="U392" s="46"/>
      <c r="V392" s="46"/>
      <c r="W392" s="46">
        <v>563</v>
      </c>
      <c r="X392" s="46">
        <v>563</v>
      </c>
      <c r="Y392" s="46">
        <v>563</v>
      </c>
      <c r="Z392" s="46">
        <v>563</v>
      </c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87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>
        <v>754</v>
      </c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>
        <v>0</v>
      </c>
      <c r="DF392" s="46">
        <f t="shared" si="57"/>
        <v>0</v>
      </c>
      <c r="DG392" s="46">
        <f t="shared" si="58"/>
        <v>0</v>
      </c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>
        <v>0</v>
      </c>
      <c r="FA392" s="59" t="s">
        <v>1704</v>
      </c>
      <c r="FB392" s="59">
        <v>2015</v>
      </c>
      <c r="FC392" s="59" t="s">
        <v>1734</v>
      </c>
    </row>
    <row r="393" spans="1:159" s="49" customFormat="1" ht="25.5" customHeight="1" x14ac:dyDescent="0.25">
      <c r="A393" s="59" t="s">
        <v>410</v>
      </c>
      <c r="B393" s="59" t="s">
        <v>55</v>
      </c>
      <c r="C393" s="59" t="s">
        <v>383</v>
      </c>
      <c r="D393" s="59" t="s">
        <v>384</v>
      </c>
      <c r="E393" s="59" t="s">
        <v>385</v>
      </c>
      <c r="F393" s="59"/>
      <c r="G393" s="59" t="s">
        <v>1545</v>
      </c>
      <c r="H393" s="59" t="s">
        <v>1339</v>
      </c>
      <c r="I393" s="59">
        <v>100</v>
      </c>
      <c r="J393" s="59" t="s">
        <v>1506</v>
      </c>
      <c r="K393" s="59" t="s">
        <v>1513</v>
      </c>
      <c r="L393" s="59" t="s">
        <v>1330</v>
      </c>
      <c r="M393" s="59" t="s">
        <v>1505</v>
      </c>
      <c r="N393" s="59" t="s">
        <v>1546</v>
      </c>
      <c r="O393" s="46">
        <f t="shared" si="56"/>
        <v>2252</v>
      </c>
      <c r="P393" s="46"/>
      <c r="Q393" s="46"/>
      <c r="R393" s="46"/>
      <c r="S393" s="46"/>
      <c r="T393" s="46"/>
      <c r="U393" s="46"/>
      <c r="V393" s="46"/>
      <c r="W393" s="46">
        <v>563</v>
      </c>
      <c r="X393" s="46">
        <v>563</v>
      </c>
      <c r="Y393" s="46">
        <v>563</v>
      </c>
      <c r="Z393" s="46">
        <v>563</v>
      </c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87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>
        <v>631</v>
      </c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>
        <v>0</v>
      </c>
      <c r="DF393" s="46">
        <f t="shared" si="57"/>
        <v>0</v>
      </c>
      <c r="DG393" s="46">
        <f t="shared" si="58"/>
        <v>0</v>
      </c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>
        <v>0</v>
      </c>
      <c r="FA393" s="59" t="s">
        <v>1704</v>
      </c>
      <c r="FB393" s="59">
        <v>2015</v>
      </c>
      <c r="FC393" s="59" t="s">
        <v>1735</v>
      </c>
    </row>
    <row r="394" spans="1:159" s="49" customFormat="1" ht="25.5" customHeight="1" x14ac:dyDescent="0.25">
      <c r="A394" s="59" t="s">
        <v>411</v>
      </c>
      <c r="B394" s="59" t="s">
        <v>55</v>
      </c>
      <c r="C394" s="59" t="s">
        <v>389</v>
      </c>
      <c r="D394" s="59" t="s">
        <v>390</v>
      </c>
      <c r="E394" s="59" t="s">
        <v>391</v>
      </c>
      <c r="F394" s="59"/>
      <c r="G394" s="59" t="s">
        <v>1545</v>
      </c>
      <c r="H394" s="59" t="s">
        <v>1339</v>
      </c>
      <c r="I394" s="59">
        <v>100</v>
      </c>
      <c r="J394" s="59" t="s">
        <v>1547</v>
      </c>
      <c r="K394" s="59" t="s">
        <v>1513</v>
      </c>
      <c r="L394" s="59" t="s">
        <v>1330</v>
      </c>
      <c r="M394" s="59" t="s">
        <v>1505</v>
      </c>
      <c r="N394" s="59" t="s">
        <v>1546</v>
      </c>
      <c r="O394" s="46">
        <f t="shared" si="56"/>
        <v>2252</v>
      </c>
      <c r="P394" s="46"/>
      <c r="Q394" s="46"/>
      <c r="R394" s="46"/>
      <c r="S394" s="46"/>
      <c r="T394" s="46"/>
      <c r="U394" s="46"/>
      <c r="V394" s="46"/>
      <c r="W394" s="46">
        <v>563</v>
      </c>
      <c r="X394" s="46">
        <v>563</v>
      </c>
      <c r="Y394" s="46">
        <v>563</v>
      </c>
      <c r="Z394" s="46">
        <v>563</v>
      </c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87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>
        <v>631</v>
      </c>
      <c r="BK394" s="46"/>
      <c r="BL394" s="46"/>
      <c r="BM394" s="46"/>
      <c r="BN394" s="46"/>
      <c r="BO394" s="46"/>
      <c r="BP394" s="46"/>
      <c r="BQ394" s="46"/>
      <c r="BR394" s="46">
        <v>631</v>
      </c>
      <c r="BS394" s="46">
        <v>631</v>
      </c>
      <c r="BT394" s="46">
        <v>631</v>
      </c>
      <c r="BU394" s="46">
        <v>631</v>
      </c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>
        <v>0</v>
      </c>
      <c r="DF394" s="46">
        <f>P396*BJ396</f>
        <v>0</v>
      </c>
      <c r="DG394" s="46">
        <f>BJ396*Q396</f>
        <v>0</v>
      </c>
      <c r="DH394" s="46">
        <f>R394*BM394</f>
        <v>0</v>
      </c>
      <c r="DI394" s="46">
        <f t="shared" ref="DI394:DQ394" si="114">BN394*S394</f>
        <v>0</v>
      </c>
      <c r="DJ394" s="46">
        <f t="shared" si="114"/>
        <v>0</v>
      </c>
      <c r="DK394" s="46">
        <f t="shared" si="114"/>
        <v>0</v>
      </c>
      <c r="DL394" s="46">
        <f t="shared" si="114"/>
        <v>0</v>
      </c>
      <c r="DM394" s="46">
        <f t="shared" si="114"/>
        <v>355253</v>
      </c>
      <c r="DN394" s="46">
        <f t="shared" si="114"/>
        <v>355253</v>
      </c>
      <c r="DO394" s="46">
        <f t="shared" si="114"/>
        <v>355253</v>
      </c>
      <c r="DP394" s="46">
        <f t="shared" si="114"/>
        <v>355253</v>
      </c>
      <c r="DQ394" s="46">
        <f t="shared" si="114"/>
        <v>0</v>
      </c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>
        <v>0</v>
      </c>
      <c r="FA394" s="59" t="s">
        <v>1704</v>
      </c>
      <c r="FB394" s="59" t="s">
        <v>1736</v>
      </c>
      <c r="FC394" s="59" t="s">
        <v>1737</v>
      </c>
    </row>
    <row r="395" spans="1:159" s="49" customFormat="1" ht="25.5" customHeight="1" x14ac:dyDescent="0.25">
      <c r="A395" s="59" t="s">
        <v>3854</v>
      </c>
      <c r="B395" s="59" t="s">
        <v>55</v>
      </c>
      <c r="C395" s="59" t="s">
        <v>389</v>
      </c>
      <c r="D395" s="59" t="s">
        <v>390</v>
      </c>
      <c r="E395" s="59" t="s">
        <v>391</v>
      </c>
      <c r="F395" s="59"/>
      <c r="G395" s="59" t="s">
        <v>1545</v>
      </c>
      <c r="H395" s="59" t="s">
        <v>1339</v>
      </c>
      <c r="I395" s="59">
        <v>100</v>
      </c>
      <c r="J395" s="59" t="s">
        <v>3848</v>
      </c>
      <c r="K395" s="59" t="s">
        <v>1513</v>
      </c>
      <c r="L395" s="59" t="s">
        <v>1330</v>
      </c>
      <c r="M395" s="59" t="s">
        <v>1505</v>
      </c>
      <c r="N395" s="59" t="s">
        <v>1546</v>
      </c>
      <c r="O395" s="46">
        <f t="shared" ref="O395" si="115">P395+Q395+R395+S395+T395+U395+V395+W395+X395+Y395+Z395+AA395+AB395+AC395+AD395+AE395+AF395+AG395+AH395+AI395+AJ395+AK395+AL395+AM395+AN395+AO395+AP395+AQ395+AR395+AS395+AT395+AU395+AV395+AW395+AX395+AY395+AZ395</f>
        <v>2252</v>
      </c>
      <c r="P395" s="46"/>
      <c r="Q395" s="46"/>
      <c r="R395" s="46"/>
      <c r="S395" s="46"/>
      <c r="T395" s="46"/>
      <c r="U395" s="46"/>
      <c r="V395" s="46"/>
      <c r="W395" s="46">
        <v>563</v>
      </c>
      <c r="X395" s="46">
        <v>563</v>
      </c>
      <c r="Y395" s="46">
        <v>563</v>
      </c>
      <c r="Z395" s="46">
        <v>563</v>
      </c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87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>
        <f>DE395/O395</f>
        <v>675.11000000000013</v>
      </c>
      <c r="BK395" s="46"/>
      <c r="BL395" s="46"/>
      <c r="BM395" s="46"/>
      <c r="BN395" s="46"/>
      <c r="BO395" s="46"/>
      <c r="BP395" s="46"/>
      <c r="BQ395" s="46"/>
      <c r="BR395" s="46">
        <v>631</v>
      </c>
      <c r="BS395" s="46">
        <v>631</v>
      </c>
      <c r="BT395" s="46">
        <v>719.22</v>
      </c>
      <c r="BU395" s="46">
        <v>719.22</v>
      </c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>
        <f>DM395+DN395+DO395+DP395</f>
        <v>1520347.7200000002</v>
      </c>
      <c r="DF395" s="46">
        <f>P397*BJ397</f>
        <v>0</v>
      </c>
      <c r="DG395" s="46">
        <f>BJ397*Q397</f>
        <v>0</v>
      </c>
      <c r="DH395" s="46">
        <f>R395*BM395</f>
        <v>0</v>
      </c>
      <c r="DI395" s="46">
        <f t="shared" ref="DI395" si="116">BN395*S395</f>
        <v>0</v>
      </c>
      <c r="DJ395" s="46">
        <f t="shared" ref="DJ395" si="117">BO395*T395</f>
        <v>0</v>
      </c>
      <c r="DK395" s="46">
        <f t="shared" ref="DK395" si="118">BP395*U395</f>
        <v>0</v>
      </c>
      <c r="DL395" s="46">
        <f t="shared" ref="DL395" si="119">BQ395*V395</f>
        <v>0</v>
      </c>
      <c r="DM395" s="46">
        <f t="shared" ref="DM395" si="120">BR395*W395</f>
        <v>355253</v>
      </c>
      <c r="DN395" s="46">
        <f t="shared" ref="DN395" si="121">BS395*X395</f>
        <v>355253</v>
      </c>
      <c r="DO395" s="46">
        <f t="shared" ref="DO395" si="122">BT395*Y395</f>
        <v>404920.86000000004</v>
      </c>
      <c r="DP395" s="46">
        <f t="shared" ref="DP395" si="123">BU395*Z395</f>
        <v>404920.86000000004</v>
      </c>
      <c r="DQ395" s="46">
        <f t="shared" ref="DQ395" si="124">BV395*AA395</f>
        <v>0</v>
      </c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>
        <f>DE395*1.12</f>
        <v>1702789.4464000005</v>
      </c>
      <c r="FA395" s="59" t="s">
        <v>1704</v>
      </c>
      <c r="FB395" s="59" t="s">
        <v>3849</v>
      </c>
      <c r="FC395" s="59" t="s">
        <v>1753</v>
      </c>
    </row>
    <row r="396" spans="1:159" s="49" customFormat="1" ht="25.5" customHeight="1" x14ac:dyDescent="0.25">
      <c r="A396" s="59" t="s">
        <v>412</v>
      </c>
      <c r="B396" s="59" t="s">
        <v>55</v>
      </c>
      <c r="C396" s="59" t="s">
        <v>383</v>
      </c>
      <c r="D396" s="59" t="s">
        <v>384</v>
      </c>
      <c r="E396" s="59" t="s">
        <v>385</v>
      </c>
      <c r="F396" s="59"/>
      <c r="G396" s="59" t="s">
        <v>1545</v>
      </c>
      <c r="H396" s="59" t="s">
        <v>1499</v>
      </c>
      <c r="I396" s="59">
        <v>100</v>
      </c>
      <c r="J396" s="59" t="s">
        <v>1500</v>
      </c>
      <c r="K396" s="59" t="s">
        <v>1514</v>
      </c>
      <c r="L396" s="59" t="s">
        <v>1330</v>
      </c>
      <c r="M396" s="59">
        <v>30</v>
      </c>
      <c r="N396" s="59" t="s">
        <v>1546</v>
      </c>
      <c r="O396" s="46">
        <f t="shared" si="56"/>
        <v>2092</v>
      </c>
      <c r="P396" s="46"/>
      <c r="Q396" s="46"/>
      <c r="R396" s="46"/>
      <c r="S396" s="46"/>
      <c r="T396" s="46"/>
      <c r="U396" s="46"/>
      <c r="V396" s="46"/>
      <c r="W396" s="46">
        <v>523</v>
      </c>
      <c r="X396" s="46">
        <v>523</v>
      </c>
      <c r="Y396" s="46">
        <v>523</v>
      </c>
      <c r="Z396" s="46">
        <v>523</v>
      </c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87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>
        <v>954</v>
      </c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>
        <v>0</v>
      </c>
      <c r="DF396" s="46">
        <f t="shared" si="57"/>
        <v>0</v>
      </c>
      <c r="DG396" s="46">
        <f t="shared" si="58"/>
        <v>0</v>
      </c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>
        <v>0</v>
      </c>
      <c r="FA396" s="59" t="s">
        <v>1704</v>
      </c>
      <c r="FB396" s="59">
        <v>2015</v>
      </c>
      <c r="FC396" s="59"/>
    </row>
    <row r="397" spans="1:159" s="49" customFormat="1" ht="25.5" customHeight="1" x14ac:dyDescent="0.25">
      <c r="A397" s="59" t="s">
        <v>413</v>
      </c>
      <c r="B397" s="59" t="s">
        <v>55</v>
      </c>
      <c r="C397" s="59" t="s">
        <v>383</v>
      </c>
      <c r="D397" s="59" t="s">
        <v>384</v>
      </c>
      <c r="E397" s="59" t="s">
        <v>385</v>
      </c>
      <c r="F397" s="59"/>
      <c r="G397" s="59" t="s">
        <v>1545</v>
      </c>
      <c r="H397" s="59" t="s">
        <v>1499</v>
      </c>
      <c r="I397" s="59">
        <v>100</v>
      </c>
      <c r="J397" s="59" t="s">
        <v>1503</v>
      </c>
      <c r="K397" s="59" t="s">
        <v>1514</v>
      </c>
      <c r="L397" s="59" t="s">
        <v>1330</v>
      </c>
      <c r="M397" s="59" t="s">
        <v>1505</v>
      </c>
      <c r="N397" s="59" t="s">
        <v>1546</v>
      </c>
      <c r="O397" s="46">
        <f t="shared" si="56"/>
        <v>2192</v>
      </c>
      <c r="P397" s="46"/>
      <c r="Q397" s="46"/>
      <c r="R397" s="46"/>
      <c r="S397" s="46"/>
      <c r="T397" s="46"/>
      <c r="U397" s="46"/>
      <c r="V397" s="46"/>
      <c r="W397" s="46">
        <v>548</v>
      </c>
      <c r="X397" s="46">
        <v>548</v>
      </c>
      <c r="Y397" s="46">
        <v>548</v>
      </c>
      <c r="Z397" s="46">
        <v>548</v>
      </c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87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>
        <v>915</v>
      </c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>
        <v>0</v>
      </c>
      <c r="DF397" s="46">
        <f t="shared" si="57"/>
        <v>0</v>
      </c>
      <c r="DG397" s="46">
        <f t="shared" si="58"/>
        <v>0</v>
      </c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>
        <v>0</v>
      </c>
      <c r="FA397" s="59" t="s">
        <v>1704</v>
      </c>
      <c r="FB397" s="59">
        <v>2015</v>
      </c>
      <c r="FC397" s="59" t="s">
        <v>1734</v>
      </c>
    </row>
    <row r="398" spans="1:159" s="49" customFormat="1" ht="25.5" customHeight="1" x14ac:dyDescent="0.25">
      <c r="A398" s="59" t="s">
        <v>414</v>
      </c>
      <c r="B398" s="59" t="s">
        <v>55</v>
      </c>
      <c r="C398" s="59" t="s">
        <v>383</v>
      </c>
      <c r="D398" s="59" t="s">
        <v>384</v>
      </c>
      <c r="E398" s="59" t="s">
        <v>385</v>
      </c>
      <c r="F398" s="59"/>
      <c r="G398" s="59" t="s">
        <v>1545</v>
      </c>
      <c r="H398" s="59" t="s">
        <v>1339</v>
      </c>
      <c r="I398" s="59">
        <v>100</v>
      </c>
      <c r="J398" s="59" t="s">
        <v>1506</v>
      </c>
      <c r="K398" s="59" t="s">
        <v>1514</v>
      </c>
      <c r="L398" s="59" t="s">
        <v>1330</v>
      </c>
      <c r="M398" s="59" t="s">
        <v>1505</v>
      </c>
      <c r="N398" s="59" t="s">
        <v>1546</v>
      </c>
      <c r="O398" s="46">
        <f t="shared" si="56"/>
        <v>2192</v>
      </c>
      <c r="P398" s="46"/>
      <c r="Q398" s="46"/>
      <c r="R398" s="46"/>
      <c r="S398" s="46"/>
      <c r="T398" s="46"/>
      <c r="U398" s="46"/>
      <c r="V398" s="46"/>
      <c r="W398" s="46">
        <v>548</v>
      </c>
      <c r="X398" s="46">
        <v>548</v>
      </c>
      <c r="Y398" s="46">
        <v>548</v>
      </c>
      <c r="Z398" s="46">
        <v>548</v>
      </c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87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>
        <v>631</v>
      </c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>
        <v>0</v>
      </c>
      <c r="DF398" s="46">
        <f t="shared" si="57"/>
        <v>0</v>
      </c>
      <c r="DG398" s="46">
        <f t="shared" si="58"/>
        <v>0</v>
      </c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>
        <v>0</v>
      </c>
      <c r="FA398" s="59" t="s">
        <v>1704</v>
      </c>
      <c r="FB398" s="59">
        <v>2015</v>
      </c>
      <c r="FC398" s="59" t="s">
        <v>1735</v>
      </c>
    </row>
    <row r="399" spans="1:159" s="49" customFormat="1" ht="25.5" customHeight="1" x14ac:dyDescent="0.25">
      <c r="A399" s="59" t="s">
        <v>415</v>
      </c>
      <c r="B399" s="59" t="s">
        <v>55</v>
      </c>
      <c r="C399" s="59" t="s">
        <v>389</v>
      </c>
      <c r="D399" s="59" t="s">
        <v>390</v>
      </c>
      <c r="E399" s="59" t="s">
        <v>391</v>
      </c>
      <c r="F399" s="59"/>
      <c r="G399" s="59" t="s">
        <v>1545</v>
      </c>
      <c r="H399" s="59" t="s">
        <v>1339</v>
      </c>
      <c r="I399" s="59">
        <v>100</v>
      </c>
      <c r="J399" s="59" t="s">
        <v>1547</v>
      </c>
      <c r="K399" s="59" t="s">
        <v>1514</v>
      </c>
      <c r="L399" s="59" t="s">
        <v>1330</v>
      </c>
      <c r="M399" s="59" t="s">
        <v>1505</v>
      </c>
      <c r="N399" s="59" t="s">
        <v>1546</v>
      </c>
      <c r="O399" s="46">
        <f t="shared" si="56"/>
        <v>2192</v>
      </c>
      <c r="P399" s="46"/>
      <c r="Q399" s="46"/>
      <c r="R399" s="46"/>
      <c r="S399" s="46"/>
      <c r="T399" s="46"/>
      <c r="U399" s="46"/>
      <c r="V399" s="46"/>
      <c r="W399" s="46">
        <v>548</v>
      </c>
      <c r="X399" s="46">
        <v>548</v>
      </c>
      <c r="Y399" s="46">
        <v>548</v>
      </c>
      <c r="Z399" s="46">
        <v>548</v>
      </c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87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>
        <v>631</v>
      </c>
      <c r="BK399" s="46"/>
      <c r="BL399" s="46"/>
      <c r="BM399" s="46"/>
      <c r="BN399" s="46"/>
      <c r="BO399" s="46"/>
      <c r="BP399" s="46"/>
      <c r="BQ399" s="46"/>
      <c r="BR399" s="46">
        <v>631</v>
      </c>
      <c r="BS399" s="46">
        <v>631</v>
      </c>
      <c r="BT399" s="46">
        <v>631</v>
      </c>
      <c r="BU399" s="46">
        <v>631</v>
      </c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>
        <v>0</v>
      </c>
      <c r="DF399" s="46">
        <f>P401*BJ401</f>
        <v>0</v>
      </c>
      <c r="DG399" s="46">
        <f>BJ401*Q401</f>
        <v>0</v>
      </c>
      <c r="DH399" s="46">
        <f>R399*BM399</f>
        <v>0</v>
      </c>
      <c r="DI399" s="46">
        <f t="shared" ref="DI399:DQ399" si="125">BN399*S399</f>
        <v>0</v>
      </c>
      <c r="DJ399" s="46">
        <f t="shared" si="125"/>
        <v>0</v>
      </c>
      <c r="DK399" s="46">
        <f t="shared" si="125"/>
        <v>0</v>
      </c>
      <c r="DL399" s="46">
        <f t="shared" si="125"/>
        <v>0</v>
      </c>
      <c r="DM399" s="46">
        <f t="shared" si="125"/>
        <v>345788</v>
      </c>
      <c r="DN399" s="46">
        <f t="shared" si="125"/>
        <v>345788</v>
      </c>
      <c r="DO399" s="46">
        <f t="shared" si="125"/>
        <v>345788</v>
      </c>
      <c r="DP399" s="46">
        <f t="shared" si="125"/>
        <v>345788</v>
      </c>
      <c r="DQ399" s="46">
        <f t="shared" si="125"/>
        <v>0</v>
      </c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>
        <v>0</v>
      </c>
      <c r="FA399" s="59" t="s">
        <v>1704</v>
      </c>
      <c r="FB399" s="59" t="s">
        <v>1736</v>
      </c>
      <c r="FC399" s="59" t="s">
        <v>1737</v>
      </c>
    </row>
    <row r="400" spans="1:159" s="49" customFormat="1" ht="25.5" customHeight="1" x14ac:dyDescent="0.25">
      <c r="A400" s="59" t="s">
        <v>3855</v>
      </c>
      <c r="B400" s="59" t="s">
        <v>55</v>
      </c>
      <c r="C400" s="59" t="s">
        <v>389</v>
      </c>
      <c r="D400" s="59" t="s">
        <v>390</v>
      </c>
      <c r="E400" s="59" t="s">
        <v>391</v>
      </c>
      <c r="F400" s="59"/>
      <c r="G400" s="59" t="s">
        <v>1545</v>
      </c>
      <c r="H400" s="59" t="s">
        <v>1339</v>
      </c>
      <c r="I400" s="59">
        <v>100</v>
      </c>
      <c r="J400" s="59" t="s">
        <v>3848</v>
      </c>
      <c r="K400" s="59" t="s">
        <v>1514</v>
      </c>
      <c r="L400" s="59" t="s">
        <v>1330</v>
      </c>
      <c r="M400" s="59" t="s">
        <v>1505</v>
      </c>
      <c r="N400" s="59" t="s">
        <v>1546</v>
      </c>
      <c r="O400" s="46">
        <f t="shared" ref="O400" si="126">P400+Q400+R400+S400+T400+U400+V400+W400+X400+Y400+Z400+AA400+AB400+AC400+AD400+AE400+AF400+AG400+AH400+AI400+AJ400+AK400+AL400+AM400+AN400+AO400+AP400+AQ400+AR400+AS400+AT400+AU400+AV400+AW400+AX400+AY400+AZ400</f>
        <v>2192</v>
      </c>
      <c r="P400" s="46"/>
      <c r="Q400" s="46"/>
      <c r="R400" s="46"/>
      <c r="S400" s="46"/>
      <c r="T400" s="46"/>
      <c r="U400" s="46"/>
      <c r="V400" s="46"/>
      <c r="W400" s="46">
        <v>548</v>
      </c>
      <c r="X400" s="46">
        <v>548</v>
      </c>
      <c r="Y400" s="46">
        <v>548</v>
      </c>
      <c r="Z400" s="46">
        <v>548</v>
      </c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87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>
        <f>DE400/O400</f>
        <v>675.11</v>
      </c>
      <c r="BK400" s="46"/>
      <c r="BL400" s="46"/>
      <c r="BM400" s="46"/>
      <c r="BN400" s="46"/>
      <c r="BO400" s="46"/>
      <c r="BP400" s="46"/>
      <c r="BQ400" s="46"/>
      <c r="BR400" s="46">
        <v>631</v>
      </c>
      <c r="BS400" s="46">
        <v>631</v>
      </c>
      <c r="BT400" s="46">
        <v>719.22</v>
      </c>
      <c r="BU400" s="46">
        <v>719.22</v>
      </c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>
        <f>DM400+DN400+DO400+DP400</f>
        <v>1479841.12</v>
      </c>
      <c r="DF400" s="46">
        <f>P402*BJ402</f>
        <v>0</v>
      </c>
      <c r="DG400" s="46">
        <f>BJ402*Q402</f>
        <v>0</v>
      </c>
      <c r="DH400" s="46">
        <f>R400*BM400</f>
        <v>0</v>
      </c>
      <c r="DI400" s="46">
        <f t="shared" ref="DI400" si="127">BN400*S400</f>
        <v>0</v>
      </c>
      <c r="DJ400" s="46">
        <f t="shared" ref="DJ400" si="128">BO400*T400</f>
        <v>0</v>
      </c>
      <c r="DK400" s="46">
        <f t="shared" ref="DK400" si="129">BP400*U400</f>
        <v>0</v>
      </c>
      <c r="DL400" s="46">
        <f t="shared" ref="DL400" si="130">BQ400*V400</f>
        <v>0</v>
      </c>
      <c r="DM400" s="46">
        <f t="shared" ref="DM400" si="131">BR400*W400</f>
        <v>345788</v>
      </c>
      <c r="DN400" s="46">
        <f t="shared" ref="DN400" si="132">BS400*X400</f>
        <v>345788</v>
      </c>
      <c r="DO400" s="46">
        <f t="shared" ref="DO400" si="133">BT400*Y400</f>
        <v>394132.56</v>
      </c>
      <c r="DP400" s="46">
        <f t="shared" ref="DP400" si="134">BU400*Z400</f>
        <v>394132.56</v>
      </c>
      <c r="DQ400" s="46">
        <f t="shared" ref="DQ400" si="135">BV400*AA400</f>
        <v>0</v>
      </c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>
        <f>DE400*1.12</f>
        <v>1657422.0544000003</v>
      </c>
      <c r="FA400" s="59" t="s">
        <v>1704</v>
      </c>
      <c r="FB400" s="59" t="s">
        <v>3849</v>
      </c>
      <c r="FC400" s="59" t="s">
        <v>1753</v>
      </c>
    </row>
    <row r="401" spans="1:159" s="49" customFormat="1" ht="25.5" customHeight="1" x14ac:dyDescent="0.25">
      <c r="A401" s="59" t="s">
        <v>416</v>
      </c>
      <c r="B401" s="59" t="s">
        <v>55</v>
      </c>
      <c r="C401" s="59" t="s">
        <v>383</v>
      </c>
      <c r="D401" s="59" t="s">
        <v>384</v>
      </c>
      <c r="E401" s="59" t="s">
        <v>385</v>
      </c>
      <c r="F401" s="59"/>
      <c r="G401" s="59" t="s">
        <v>1545</v>
      </c>
      <c r="H401" s="59" t="s">
        <v>1499</v>
      </c>
      <c r="I401" s="59">
        <v>100</v>
      </c>
      <c r="J401" s="59" t="s">
        <v>1500</v>
      </c>
      <c r="K401" s="59" t="s">
        <v>1516</v>
      </c>
      <c r="L401" s="59" t="s">
        <v>1330</v>
      </c>
      <c r="M401" s="59">
        <v>30</v>
      </c>
      <c r="N401" s="59" t="s">
        <v>1546</v>
      </c>
      <c r="O401" s="46">
        <f t="shared" si="56"/>
        <v>752</v>
      </c>
      <c r="P401" s="46"/>
      <c r="Q401" s="46"/>
      <c r="R401" s="46"/>
      <c r="S401" s="46"/>
      <c r="T401" s="46"/>
      <c r="U401" s="46"/>
      <c r="V401" s="46"/>
      <c r="W401" s="46">
        <v>188</v>
      </c>
      <c r="X401" s="46">
        <v>188</v>
      </c>
      <c r="Y401" s="46">
        <v>188</v>
      </c>
      <c r="Z401" s="46">
        <v>188</v>
      </c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87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v>954</v>
      </c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>
        <v>0</v>
      </c>
      <c r="DF401" s="46">
        <f t="shared" si="57"/>
        <v>0</v>
      </c>
      <c r="DG401" s="46">
        <f t="shared" si="58"/>
        <v>0</v>
      </c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>
        <v>0</v>
      </c>
      <c r="FA401" s="59" t="s">
        <v>1704</v>
      </c>
      <c r="FB401" s="59">
        <v>2015</v>
      </c>
      <c r="FC401" s="59"/>
    </row>
    <row r="402" spans="1:159" s="49" customFormat="1" ht="25.5" customHeight="1" x14ac:dyDescent="0.25">
      <c r="A402" s="59" t="s">
        <v>417</v>
      </c>
      <c r="B402" s="59" t="s">
        <v>55</v>
      </c>
      <c r="C402" s="59" t="s">
        <v>383</v>
      </c>
      <c r="D402" s="59" t="s">
        <v>384</v>
      </c>
      <c r="E402" s="59" t="s">
        <v>385</v>
      </c>
      <c r="F402" s="59"/>
      <c r="G402" s="59" t="s">
        <v>1545</v>
      </c>
      <c r="H402" s="59" t="s">
        <v>1499</v>
      </c>
      <c r="I402" s="59">
        <v>100</v>
      </c>
      <c r="J402" s="59" t="s">
        <v>1503</v>
      </c>
      <c r="K402" s="59" t="s">
        <v>1516</v>
      </c>
      <c r="L402" s="59" t="s">
        <v>1330</v>
      </c>
      <c r="M402" s="59" t="s">
        <v>1505</v>
      </c>
      <c r="N402" s="59" t="s">
        <v>1546</v>
      </c>
      <c r="O402" s="46">
        <f t="shared" si="56"/>
        <v>712</v>
      </c>
      <c r="P402" s="46"/>
      <c r="Q402" s="46"/>
      <c r="R402" s="46"/>
      <c r="S402" s="46"/>
      <c r="T402" s="46"/>
      <c r="U402" s="46"/>
      <c r="V402" s="46"/>
      <c r="W402" s="46">
        <v>178</v>
      </c>
      <c r="X402" s="46">
        <v>178</v>
      </c>
      <c r="Y402" s="46">
        <v>178</v>
      </c>
      <c r="Z402" s="46">
        <v>178</v>
      </c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87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>
        <v>954</v>
      </c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>
        <v>0</v>
      </c>
      <c r="DF402" s="46">
        <f t="shared" si="57"/>
        <v>0</v>
      </c>
      <c r="DG402" s="46">
        <f t="shared" si="58"/>
        <v>0</v>
      </c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>
        <v>0</v>
      </c>
      <c r="FA402" s="59" t="s">
        <v>1704</v>
      </c>
      <c r="FB402" s="59">
        <v>2015</v>
      </c>
      <c r="FC402" s="59" t="s">
        <v>1734</v>
      </c>
    </row>
    <row r="403" spans="1:159" s="49" customFormat="1" ht="25.5" customHeight="1" x14ac:dyDescent="0.25">
      <c r="A403" s="59" t="s">
        <v>418</v>
      </c>
      <c r="B403" s="59" t="s">
        <v>55</v>
      </c>
      <c r="C403" s="59" t="s">
        <v>383</v>
      </c>
      <c r="D403" s="59" t="s">
        <v>384</v>
      </c>
      <c r="E403" s="59" t="s">
        <v>385</v>
      </c>
      <c r="F403" s="59"/>
      <c r="G403" s="59" t="s">
        <v>1545</v>
      </c>
      <c r="H403" s="59" t="s">
        <v>1339</v>
      </c>
      <c r="I403" s="59">
        <v>100</v>
      </c>
      <c r="J403" s="59" t="s">
        <v>1506</v>
      </c>
      <c r="K403" s="59" t="s">
        <v>1516</v>
      </c>
      <c r="L403" s="59" t="s">
        <v>1330</v>
      </c>
      <c r="M403" s="59" t="s">
        <v>1505</v>
      </c>
      <c r="N403" s="59" t="s">
        <v>1546</v>
      </c>
      <c r="O403" s="46">
        <f t="shared" si="56"/>
        <v>712</v>
      </c>
      <c r="P403" s="46"/>
      <c r="Q403" s="46"/>
      <c r="R403" s="46"/>
      <c r="S403" s="46"/>
      <c r="T403" s="46"/>
      <c r="U403" s="46"/>
      <c r="V403" s="46"/>
      <c r="W403" s="46">
        <v>178</v>
      </c>
      <c r="X403" s="46">
        <v>178</v>
      </c>
      <c r="Y403" s="46">
        <v>178</v>
      </c>
      <c r="Z403" s="46">
        <v>178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87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>
        <v>631</v>
      </c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>
        <v>0</v>
      </c>
      <c r="DF403" s="46">
        <f t="shared" si="57"/>
        <v>0</v>
      </c>
      <c r="DG403" s="46">
        <f t="shared" si="58"/>
        <v>0</v>
      </c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>
        <v>0</v>
      </c>
      <c r="FA403" s="59" t="s">
        <v>1704</v>
      </c>
      <c r="FB403" s="59">
        <v>2015</v>
      </c>
      <c r="FC403" s="59" t="s">
        <v>1735</v>
      </c>
    </row>
    <row r="404" spans="1:159" s="49" customFormat="1" ht="25.5" customHeight="1" x14ac:dyDescent="0.25">
      <c r="A404" s="59" t="s">
        <v>419</v>
      </c>
      <c r="B404" s="59" t="s">
        <v>55</v>
      </c>
      <c r="C404" s="59" t="s">
        <v>389</v>
      </c>
      <c r="D404" s="59" t="s">
        <v>390</v>
      </c>
      <c r="E404" s="59" t="s">
        <v>391</v>
      </c>
      <c r="F404" s="59"/>
      <c r="G404" s="59" t="s">
        <v>1545</v>
      </c>
      <c r="H404" s="59" t="s">
        <v>1339</v>
      </c>
      <c r="I404" s="59">
        <v>100</v>
      </c>
      <c r="J404" s="59" t="s">
        <v>1547</v>
      </c>
      <c r="K404" s="59" t="s">
        <v>1516</v>
      </c>
      <c r="L404" s="59" t="s">
        <v>1330</v>
      </c>
      <c r="M404" s="59" t="s">
        <v>1505</v>
      </c>
      <c r="N404" s="59" t="s">
        <v>1546</v>
      </c>
      <c r="O404" s="46">
        <f t="shared" si="56"/>
        <v>712</v>
      </c>
      <c r="P404" s="46"/>
      <c r="Q404" s="46"/>
      <c r="R404" s="46"/>
      <c r="S404" s="46"/>
      <c r="T404" s="46"/>
      <c r="U404" s="46"/>
      <c r="V404" s="46"/>
      <c r="W404" s="46">
        <v>178</v>
      </c>
      <c r="X404" s="46">
        <v>178</v>
      </c>
      <c r="Y404" s="46">
        <v>178</v>
      </c>
      <c r="Z404" s="46">
        <v>178</v>
      </c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87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>
        <v>631</v>
      </c>
      <c r="BK404" s="46"/>
      <c r="BL404" s="46"/>
      <c r="BM404" s="46"/>
      <c r="BN404" s="46"/>
      <c r="BO404" s="46"/>
      <c r="BP404" s="46"/>
      <c r="BQ404" s="46"/>
      <c r="BR404" s="46">
        <v>631</v>
      </c>
      <c r="BS404" s="46">
        <v>631</v>
      </c>
      <c r="BT404" s="46">
        <v>631</v>
      </c>
      <c r="BU404" s="46">
        <v>631</v>
      </c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>
        <v>0</v>
      </c>
      <c r="DF404" s="46">
        <f>P406*BJ406</f>
        <v>0</v>
      </c>
      <c r="DG404" s="46">
        <f>BJ406*Q406</f>
        <v>0</v>
      </c>
      <c r="DH404" s="46">
        <f>R404*BM404</f>
        <v>0</v>
      </c>
      <c r="DI404" s="46">
        <f t="shared" ref="DI404:DQ404" si="136">BN404*S404</f>
        <v>0</v>
      </c>
      <c r="DJ404" s="46">
        <f t="shared" si="136"/>
        <v>0</v>
      </c>
      <c r="DK404" s="46">
        <f t="shared" si="136"/>
        <v>0</v>
      </c>
      <c r="DL404" s="46">
        <f t="shared" si="136"/>
        <v>0</v>
      </c>
      <c r="DM404" s="46">
        <f t="shared" si="136"/>
        <v>112318</v>
      </c>
      <c r="DN404" s="46">
        <f t="shared" si="136"/>
        <v>112318</v>
      </c>
      <c r="DO404" s="46">
        <f t="shared" si="136"/>
        <v>112318</v>
      </c>
      <c r="DP404" s="46">
        <f t="shared" si="136"/>
        <v>112318</v>
      </c>
      <c r="DQ404" s="46">
        <f t="shared" si="136"/>
        <v>0</v>
      </c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>
        <v>0</v>
      </c>
      <c r="FA404" s="59" t="s">
        <v>1704</v>
      </c>
      <c r="FB404" s="59" t="s">
        <v>1736</v>
      </c>
      <c r="FC404" s="59" t="s">
        <v>1737</v>
      </c>
    </row>
    <row r="405" spans="1:159" s="49" customFormat="1" ht="25.5" customHeight="1" x14ac:dyDescent="0.25">
      <c r="A405" s="59" t="s">
        <v>3856</v>
      </c>
      <c r="B405" s="59" t="s">
        <v>55</v>
      </c>
      <c r="C405" s="59" t="s">
        <v>389</v>
      </c>
      <c r="D405" s="59" t="s">
        <v>390</v>
      </c>
      <c r="E405" s="59" t="s">
        <v>391</v>
      </c>
      <c r="F405" s="59"/>
      <c r="G405" s="59" t="s">
        <v>1545</v>
      </c>
      <c r="H405" s="59" t="s">
        <v>1339</v>
      </c>
      <c r="I405" s="59">
        <v>100</v>
      </c>
      <c r="J405" s="59" t="s">
        <v>3848</v>
      </c>
      <c r="K405" s="59" t="s">
        <v>1516</v>
      </c>
      <c r="L405" s="59" t="s">
        <v>1330</v>
      </c>
      <c r="M405" s="59" t="s">
        <v>1505</v>
      </c>
      <c r="N405" s="59" t="s">
        <v>1546</v>
      </c>
      <c r="O405" s="46">
        <f t="shared" ref="O405" si="137">P405+Q405+R405+S405+T405+U405+V405+W405+X405+Y405+Z405+AA405+AB405+AC405+AD405+AE405+AF405+AG405+AH405+AI405+AJ405+AK405+AL405+AM405+AN405+AO405+AP405+AQ405+AR405+AS405+AT405+AU405+AV405+AW405+AX405+AY405+AZ405</f>
        <v>712</v>
      </c>
      <c r="P405" s="46"/>
      <c r="Q405" s="46"/>
      <c r="R405" s="46"/>
      <c r="S405" s="46"/>
      <c r="T405" s="46"/>
      <c r="U405" s="46"/>
      <c r="V405" s="46"/>
      <c r="W405" s="46">
        <v>178</v>
      </c>
      <c r="X405" s="46">
        <v>178</v>
      </c>
      <c r="Y405" s="46">
        <v>178</v>
      </c>
      <c r="Z405" s="46">
        <v>178</v>
      </c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87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>
        <f>DE405/O405</f>
        <v>675.11000000000013</v>
      </c>
      <c r="BK405" s="46"/>
      <c r="BL405" s="46"/>
      <c r="BM405" s="46"/>
      <c r="BN405" s="46"/>
      <c r="BO405" s="46"/>
      <c r="BP405" s="46"/>
      <c r="BQ405" s="46"/>
      <c r="BR405" s="46">
        <v>631</v>
      </c>
      <c r="BS405" s="46">
        <v>631</v>
      </c>
      <c r="BT405" s="46">
        <v>719.22</v>
      </c>
      <c r="BU405" s="46">
        <v>719.22</v>
      </c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>
        <f>DM405+DN405+DO405+DP405</f>
        <v>480678.32000000007</v>
      </c>
      <c r="DF405" s="46">
        <f>P407*BJ407</f>
        <v>0</v>
      </c>
      <c r="DG405" s="46">
        <f>BJ407*Q407</f>
        <v>0</v>
      </c>
      <c r="DH405" s="46">
        <f>R405*BM405</f>
        <v>0</v>
      </c>
      <c r="DI405" s="46">
        <f t="shared" ref="DI405" si="138">BN405*S405</f>
        <v>0</v>
      </c>
      <c r="DJ405" s="46">
        <f t="shared" ref="DJ405" si="139">BO405*T405</f>
        <v>0</v>
      </c>
      <c r="DK405" s="46">
        <f t="shared" ref="DK405" si="140">BP405*U405</f>
        <v>0</v>
      </c>
      <c r="DL405" s="46">
        <f t="shared" ref="DL405" si="141">BQ405*V405</f>
        <v>0</v>
      </c>
      <c r="DM405" s="46">
        <f t="shared" ref="DM405" si="142">BR405*W405</f>
        <v>112318</v>
      </c>
      <c r="DN405" s="46">
        <f t="shared" ref="DN405" si="143">BS405*X405</f>
        <v>112318</v>
      </c>
      <c r="DO405" s="46">
        <f t="shared" ref="DO405" si="144">BT405*Y405</f>
        <v>128021.16</v>
      </c>
      <c r="DP405" s="46">
        <f t="shared" ref="DP405" si="145">BU405*Z405</f>
        <v>128021.16</v>
      </c>
      <c r="DQ405" s="46">
        <f t="shared" ref="DQ405" si="146">BV405*AA405</f>
        <v>0</v>
      </c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>
        <f>DE405*1.12</f>
        <v>538359.71840000013</v>
      </c>
      <c r="FA405" s="59" t="s">
        <v>1704</v>
      </c>
      <c r="FB405" s="59" t="s">
        <v>3849</v>
      </c>
      <c r="FC405" s="59" t="s">
        <v>1753</v>
      </c>
    </row>
    <row r="406" spans="1:159" s="49" customFormat="1" ht="25.5" customHeight="1" x14ac:dyDescent="0.25">
      <c r="A406" s="59" t="s">
        <v>420</v>
      </c>
      <c r="B406" s="59" t="s">
        <v>55</v>
      </c>
      <c r="C406" s="59" t="s">
        <v>383</v>
      </c>
      <c r="D406" s="59" t="s">
        <v>384</v>
      </c>
      <c r="E406" s="59" t="s">
        <v>385</v>
      </c>
      <c r="F406" s="59"/>
      <c r="G406" s="59" t="s">
        <v>1545</v>
      </c>
      <c r="H406" s="59" t="s">
        <v>1499</v>
      </c>
      <c r="I406" s="59">
        <v>100</v>
      </c>
      <c r="J406" s="59" t="s">
        <v>1500</v>
      </c>
      <c r="K406" s="59" t="s">
        <v>1518</v>
      </c>
      <c r="L406" s="59" t="s">
        <v>1330</v>
      </c>
      <c r="M406" s="59">
        <v>30</v>
      </c>
      <c r="N406" s="59" t="s">
        <v>1546</v>
      </c>
      <c r="O406" s="46">
        <f t="shared" si="56"/>
        <v>2176</v>
      </c>
      <c r="P406" s="46"/>
      <c r="Q406" s="46"/>
      <c r="R406" s="46"/>
      <c r="S406" s="46"/>
      <c r="T406" s="46"/>
      <c r="U406" s="46"/>
      <c r="V406" s="46"/>
      <c r="W406" s="46">
        <v>544</v>
      </c>
      <c r="X406" s="46">
        <v>544</v>
      </c>
      <c r="Y406" s="46">
        <v>544</v>
      </c>
      <c r="Z406" s="46">
        <v>544</v>
      </c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87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>
        <v>954</v>
      </c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>
        <v>0</v>
      </c>
      <c r="DF406" s="46">
        <f t="shared" si="57"/>
        <v>0</v>
      </c>
      <c r="DG406" s="46">
        <f t="shared" si="58"/>
        <v>0</v>
      </c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>
        <v>0</v>
      </c>
      <c r="FA406" s="59" t="s">
        <v>1704</v>
      </c>
      <c r="FB406" s="59">
        <v>2015</v>
      </c>
      <c r="FC406" s="59"/>
    </row>
    <row r="407" spans="1:159" s="49" customFormat="1" ht="25.5" customHeight="1" x14ac:dyDescent="0.25">
      <c r="A407" s="59" t="s">
        <v>421</v>
      </c>
      <c r="B407" s="59" t="s">
        <v>55</v>
      </c>
      <c r="C407" s="59" t="s">
        <v>383</v>
      </c>
      <c r="D407" s="59" t="s">
        <v>384</v>
      </c>
      <c r="E407" s="59" t="s">
        <v>385</v>
      </c>
      <c r="F407" s="59"/>
      <c r="G407" s="59" t="s">
        <v>1545</v>
      </c>
      <c r="H407" s="59" t="s">
        <v>1499</v>
      </c>
      <c r="I407" s="59">
        <v>100</v>
      </c>
      <c r="J407" s="59" t="s">
        <v>1503</v>
      </c>
      <c r="K407" s="59" t="s">
        <v>1518</v>
      </c>
      <c r="L407" s="59" t="s">
        <v>1330</v>
      </c>
      <c r="M407" s="59" t="s">
        <v>1505</v>
      </c>
      <c r="N407" s="59" t="s">
        <v>1546</v>
      </c>
      <c r="O407" s="46">
        <f t="shared" si="56"/>
        <v>2036</v>
      </c>
      <c r="P407" s="46"/>
      <c r="Q407" s="46"/>
      <c r="R407" s="46"/>
      <c r="S407" s="46"/>
      <c r="T407" s="46"/>
      <c r="U407" s="46"/>
      <c r="V407" s="46"/>
      <c r="W407" s="46">
        <v>509</v>
      </c>
      <c r="X407" s="46">
        <v>509</v>
      </c>
      <c r="Y407" s="46">
        <v>509</v>
      </c>
      <c r="Z407" s="46">
        <v>509</v>
      </c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87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>
        <v>950</v>
      </c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>
        <v>0</v>
      </c>
      <c r="DF407" s="46">
        <f t="shared" si="57"/>
        <v>0</v>
      </c>
      <c r="DG407" s="46">
        <f t="shared" si="58"/>
        <v>0</v>
      </c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>
        <v>0</v>
      </c>
      <c r="FA407" s="59" t="s">
        <v>1704</v>
      </c>
      <c r="FB407" s="59">
        <v>2015</v>
      </c>
      <c r="FC407" s="59" t="s">
        <v>1734</v>
      </c>
    </row>
    <row r="408" spans="1:159" s="49" customFormat="1" ht="25.5" customHeight="1" x14ac:dyDescent="0.25">
      <c r="A408" s="59" t="s">
        <v>422</v>
      </c>
      <c r="B408" s="59" t="s">
        <v>55</v>
      </c>
      <c r="C408" s="59" t="s">
        <v>383</v>
      </c>
      <c r="D408" s="59" t="s">
        <v>384</v>
      </c>
      <c r="E408" s="59" t="s">
        <v>385</v>
      </c>
      <c r="F408" s="59"/>
      <c r="G408" s="59" t="s">
        <v>1545</v>
      </c>
      <c r="H408" s="59" t="s">
        <v>1339</v>
      </c>
      <c r="I408" s="59">
        <v>100</v>
      </c>
      <c r="J408" s="59" t="s">
        <v>1506</v>
      </c>
      <c r="K408" s="59" t="s">
        <v>1518</v>
      </c>
      <c r="L408" s="59" t="s">
        <v>1330</v>
      </c>
      <c r="M408" s="59" t="s">
        <v>1505</v>
      </c>
      <c r="N408" s="59" t="s">
        <v>1546</v>
      </c>
      <c r="O408" s="46">
        <f t="shared" si="56"/>
        <v>2036</v>
      </c>
      <c r="P408" s="46"/>
      <c r="Q408" s="46"/>
      <c r="R408" s="46"/>
      <c r="S408" s="46"/>
      <c r="T408" s="46"/>
      <c r="U408" s="46"/>
      <c r="V408" s="46"/>
      <c r="W408" s="46">
        <v>509</v>
      </c>
      <c r="X408" s="46">
        <v>509</v>
      </c>
      <c r="Y408" s="46">
        <v>509</v>
      </c>
      <c r="Z408" s="46">
        <v>509</v>
      </c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87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>
        <v>631</v>
      </c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>
        <v>0</v>
      </c>
      <c r="DF408" s="46">
        <f t="shared" si="57"/>
        <v>0</v>
      </c>
      <c r="DG408" s="46">
        <f t="shared" si="58"/>
        <v>0</v>
      </c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>
        <v>0</v>
      </c>
      <c r="FA408" s="59" t="s">
        <v>1704</v>
      </c>
      <c r="FB408" s="59">
        <v>2015</v>
      </c>
      <c r="FC408" s="59" t="s">
        <v>1735</v>
      </c>
    </row>
    <row r="409" spans="1:159" s="49" customFormat="1" ht="25.5" customHeight="1" x14ac:dyDescent="0.25">
      <c r="A409" s="59" t="s">
        <v>423</v>
      </c>
      <c r="B409" s="59" t="s">
        <v>55</v>
      </c>
      <c r="C409" s="59" t="s">
        <v>389</v>
      </c>
      <c r="D409" s="59" t="s">
        <v>390</v>
      </c>
      <c r="E409" s="59" t="s">
        <v>391</v>
      </c>
      <c r="F409" s="59"/>
      <c r="G409" s="59" t="s">
        <v>1545</v>
      </c>
      <c r="H409" s="59" t="s">
        <v>1339</v>
      </c>
      <c r="I409" s="59">
        <v>100</v>
      </c>
      <c r="J409" s="59" t="s">
        <v>1547</v>
      </c>
      <c r="K409" s="59" t="s">
        <v>1518</v>
      </c>
      <c r="L409" s="59" t="s">
        <v>1330</v>
      </c>
      <c r="M409" s="59" t="s">
        <v>1505</v>
      </c>
      <c r="N409" s="59" t="s">
        <v>1546</v>
      </c>
      <c r="O409" s="46">
        <f t="shared" si="56"/>
        <v>2036</v>
      </c>
      <c r="P409" s="46"/>
      <c r="Q409" s="46"/>
      <c r="R409" s="46"/>
      <c r="S409" s="46"/>
      <c r="T409" s="46"/>
      <c r="U409" s="46"/>
      <c r="V409" s="46"/>
      <c r="W409" s="46">
        <v>509</v>
      </c>
      <c r="X409" s="46">
        <v>509</v>
      </c>
      <c r="Y409" s="46">
        <v>509</v>
      </c>
      <c r="Z409" s="46">
        <v>509</v>
      </c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87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>
        <v>631</v>
      </c>
      <c r="BK409" s="46"/>
      <c r="BL409" s="46"/>
      <c r="BM409" s="46"/>
      <c r="BN409" s="46"/>
      <c r="BO409" s="46"/>
      <c r="BP409" s="46"/>
      <c r="BQ409" s="46"/>
      <c r="BR409" s="46">
        <v>631</v>
      </c>
      <c r="BS409" s="46">
        <v>631</v>
      </c>
      <c r="BT409" s="46">
        <v>631</v>
      </c>
      <c r="BU409" s="46">
        <v>631</v>
      </c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>
        <v>0</v>
      </c>
      <c r="DF409" s="46">
        <f>P411*BJ411</f>
        <v>0</v>
      </c>
      <c r="DG409" s="46">
        <f>BJ411*Q411</f>
        <v>0</v>
      </c>
      <c r="DH409" s="46">
        <f>R409*BM409</f>
        <v>0</v>
      </c>
      <c r="DI409" s="46">
        <f t="shared" ref="DI409:DQ409" si="147">BN409*S409</f>
        <v>0</v>
      </c>
      <c r="DJ409" s="46">
        <f t="shared" si="147"/>
        <v>0</v>
      </c>
      <c r="DK409" s="46">
        <f t="shared" si="147"/>
        <v>0</v>
      </c>
      <c r="DL409" s="46">
        <f t="shared" si="147"/>
        <v>0</v>
      </c>
      <c r="DM409" s="46">
        <f t="shared" si="147"/>
        <v>321179</v>
      </c>
      <c r="DN409" s="46">
        <f t="shared" si="147"/>
        <v>321179</v>
      </c>
      <c r="DO409" s="46">
        <f t="shared" si="147"/>
        <v>321179</v>
      </c>
      <c r="DP409" s="46">
        <f t="shared" si="147"/>
        <v>321179</v>
      </c>
      <c r="DQ409" s="46">
        <f t="shared" si="147"/>
        <v>0</v>
      </c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>
        <v>0</v>
      </c>
      <c r="FA409" s="59" t="s">
        <v>1704</v>
      </c>
      <c r="FB409" s="59" t="s">
        <v>1736</v>
      </c>
      <c r="FC409" s="59" t="s">
        <v>1737</v>
      </c>
    </row>
    <row r="410" spans="1:159" s="49" customFormat="1" ht="25.5" customHeight="1" x14ac:dyDescent="0.25">
      <c r="A410" s="59" t="s">
        <v>3857</v>
      </c>
      <c r="B410" s="59" t="s">
        <v>55</v>
      </c>
      <c r="C410" s="59" t="s">
        <v>389</v>
      </c>
      <c r="D410" s="59" t="s">
        <v>390</v>
      </c>
      <c r="E410" s="59" t="s">
        <v>391</v>
      </c>
      <c r="F410" s="59"/>
      <c r="G410" s="59" t="s">
        <v>1545</v>
      </c>
      <c r="H410" s="59" t="s">
        <v>1339</v>
      </c>
      <c r="I410" s="59">
        <v>100</v>
      </c>
      <c r="J410" s="59" t="s">
        <v>3848</v>
      </c>
      <c r="K410" s="59" t="s">
        <v>1518</v>
      </c>
      <c r="L410" s="59" t="s">
        <v>1330</v>
      </c>
      <c r="M410" s="59" t="s">
        <v>1505</v>
      </c>
      <c r="N410" s="59" t="s">
        <v>1546</v>
      </c>
      <c r="O410" s="46">
        <f t="shared" ref="O410" si="148">P410+Q410+R410+S410+T410+U410+V410+W410+X410+Y410+Z410+AA410+AB410+AC410+AD410+AE410+AF410+AG410+AH410+AI410+AJ410+AK410+AL410+AM410+AN410+AO410+AP410+AQ410+AR410+AS410+AT410+AU410+AV410+AW410+AX410+AY410+AZ410</f>
        <v>2036</v>
      </c>
      <c r="P410" s="46"/>
      <c r="Q410" s="46"/>
      <c r="R410" s="46"/>
      <c r="S410" s="46"/>
      <c r="T410" s="46"/>
      <c r="U410" s="46"/>
      <c r="V410" s="46"/>
      <c r="W410" s="46">
        <v>509</v>
      </c>
      <c r="X410" s="46">
        <v>509</v>
      </c>
      <c r="Y410" s="46">
        <v>509</v>
      </c>
      <c r="Z410" s="46">
        <v>509</v>
      </c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87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>
        <f>DE410/O410</f>
        <v>675.11</v>
      </c>
      <c r="BK410" s="46"/>
      <c r="BL410" s="46"/>
      <c r="BM410" s="46"/>
      <c r="BN410" s="46"/>
      <c r="BO410" s="46"/>
      <c r="BP410" s="46"/>
      <c r="BQ410" s="46"/>
      <c r="BR410" s="46">
        <v>631</v>
      </c>
      <c r="BS410" s="46">
        <v>631</v>
      </c>
      <c r="BT410" s="46">
        <v>719.22</v>
      </c>
      <c r="BU410" s="46">
        <v>719.22</v>
      </c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>
        <f>DM410+DN410+DO410+DP410</f>
        <v>1374523.96</v>
      </c>
      <c r="DF410" s="46">
        <f>P412*BJ412</f>
        <v>0</v>
      </c>
      <c r="DG410" s="46">
        <f>BJ412*Q412</f>
        <v>0</v>
      </c>
      <c r="DH410" s="46">
        <f>R410*BM410</f>
        <v>0</v>
      </c>
      <c r="DI410" s="46">
        <f t="shared" ref="DI410" si="149">BN410*S410</f>
        <v>0</v>
      </c>
      <c r="DJ410" s="46">
        <f t="shared" ref="DJ410" si="150">BO410*T410</f>
        <v>0</v>
      </c>
      <c r="DK410" s="46">
        <f t="shared" ref="DK410" si="151">BP410*U410</f>
        <v>0</v>
      </c>
      <c r="DL410" s="46">
        <f t="shared" ref="DL410" si="152">BQ410*V410</f>
        <v>0</v>
      </c>
      <c r="DM410" s="46">
        <f t="shared" ref="DM410" si="153">BR410*W410</f>
        <v>321179</v>
      </c>
      <c r="DN410" s="46">
        <f t="shared" ref="DN410" si="154">BS410*X410</f>
        <v>321179</v>
      </c>
      <c r="DO410" s="46">
        <f t="shared" ref="DO410" si="155">BT410*Y410</f>
        <v>366082.98000000004</v>
      </c>
      <c r="DP410" s="46">
        <f t="shared" ref="DP410" si="156">BU410*Z410</f>
        <v>366082.98000000004</v>
      </c>
      <c r="DQ410" s="46">
        <f t="shared" ref="DQ410" si="157">BV410*AA410</f>
        <v>0</v>
      </c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>
        <f>DE410*1.12</f>
        <v>1539466.8352000001</v>
      </c>
      <c r="FA410" s="59" t="s">
        <v>1704</v>
      </c>
      <c r="FB410" s="59" t="s">
        <v>3849</v>
      </c>
      <c r="FC410" s="59" t="s">
        <v>1753</v>
      </c>
    </row>
    <row r="411" spans="1:159" s="49" customFormat="1" ht="25.5" customHeight="1" x14ac:dyDescent="0.25">
      <c r="A411" s="59" t="s">
        <v>424</v>
      </c>
      <c r="B411" s="59" t="s">
        <v>55</v>
      </c>
      <c r="C411" s="59" t="s">
        <v>383</v>
      </c>
      <c r="D411" s="59" t="s">
        <v>384</v>
      </c>
      <c r="E411" s="59" t="s">
        <v>385</v>
      </c>
      <c r="F411" s="59"/>
      <c r="G411" s="59" t="s">
        <v>1545</v>
      </c>
      <c r="H411" s="59" t="s">
        <v>1499</v>
      </c>
      <c r="I411" s="59">
        <v>100</v>
      </c>
      <c r="J411" s="59" t="s">
        <v>1500</v>
      </c>
      <c r="K411" s="59" t="s">
        <v>1519</v>
      </c>
      <c r="L411" s="59" t="s">
        <v>1330</v>
      </c>
      <c r="M411" s="59">
        <v>30</v>
      </c>
      <c r="N411" s="59" t="s">
        <v>1546</v>
      </c>
      <c r="O411" s="46">
        <f t="shared" si="56"/>
        <v>2640</v>
      </c>
      <c r="P411" s="46"/>
      <c r="Q411" s="46"/>
      <c r="R411" s="46"/>
      <c r="S411" s="46"/>
      <c r="T411" s="46"/>
      <c r="U411" s="46"/>
      <c r="V411" s="46"/>
      <c r="W411" s="46">
        <v>660</v>
      </c>
      <c r="X411" s="46">
        <v>660</v>
      </c>
      <c r="Y411" s="46">
        <v>660</v>
      </c>
      <c r="Z411" s="46">
        <v>660</v>
      </c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87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>
        <v>954</v>
      </c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>
        <v>0</v>
      </c>
      <c r="DF411" s="46">
        <f t="shared" si="57"/>
        <v>0</v>
      </c>
      <c r="DG411" s="46">
        <f t="shared" si="58"/>
        <v>0</v>
      </c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>
        <v>0</v>
      </c>
      <c r="FA411" s="59" t="s">
        <v>1704</v>
      </c>
      <c r="FB411" s="59">
        <v>2015</v>
      </c>
      <c r="FC411" s="59"/>
    </row>
    <row r="412" spans="1:159" s="49" customFormat="1" ht="25.5" customHeight="1" x14ac:dyDescent="0.25">
      <c r="A412" s="59" t="s">
        <v>425</v>
      </c>
      <c r="B412" s="59" t="s">
        <v>55</v>
      </c>
      <c r="C412" s="59" t="s">
        <v>383</v>
      </c>
      <c r="D412" s="59" t="s">
        <v>384</v>
      </c>
      <c r="E412" s="59" t="s">
        <v>385</v>
      </c>
      <c r="F412" s="59"/>
      <c r="G412" s="59" t="s">
        <v>1545</v>
      </c>
      <c r="H412" s="59" t="s">
        <v>1499</v>
      </c>
      <c r="I412" s="59">
        <v>100</v>
      </c>
      <c r="J412" s="59" t="s">
        <v>1503</v>
      </c>
      <c r="K412" s="59" t="s">
        <v>1519</v>
      </c>
      <c r="L412" s="59" t="s">
        <v>1330</v>
      </c>
      <c r="M412" s="59" t="s">
        <v>1505</v>
      </c>
      <c r="N412" s="59" t="s">
        <v>1546</v>
      </c>
      <c r="O412" s="46">
        <f t="shared" si="56"/>
        <v>2480</v>
      </c>
      <c r="P412" s="46"/>
      <c r="Q412" s="46"/>
      <c r="R412" s="46"/>
      <c r="S412" s="46"/>
      <c r="T412" s="46"/>
      <c r="U412" s="46"/>
      <c r="V412" s="46"/>
      <c r="W412" s="46">
        <v>620</v>
      </c>
      <c r="X412" s="46">
        <v>620</v>
      </c>
      <c r="Y412" s="46">
        <v>620</v>
      </c>
      <c r="Z412" s="46">
        <v>620</v>
      </c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87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952</v>
      </c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>
        <v>0</v>
      </c>
      <c r="DF412" s="46">
        <f t="shared" si="57"/>
        <v>0</v>
      </c>
      <c r="DG412" s="46">
        <f t="shared" si="58"/>
        <v>0</v>
      </c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>
        <v>0</v>
      </c>
      <c r="FA412" s="59" t="s">
        <v>1704</v>
      </c>
      <c r="FB412" s="59">
        <v>2015</v>
      </c>
      <c r="FC412" s="59" t="s">
        <v>1734</v>
      </c>
    </row>
    <row r="413" spans="1:159" s="49" customFormat="1" ht="25.5" customHeight="1" x14ac:dyDescent="0.25">
      <c r="A413" s="59" t="s">
        <v>426</v>
      </c>
      <c r="B413" s="59" t="s">
        <v>55</v>
      </c>
      <c r="C413" s="59" t="s">
        <v>383</v>
      </c>
      <c r="D413" s="59" t="s">
        <v>384</v>
      </c>
      <c r="E413" s="59" t="s">
        <v>385</v>
      </c>
      <c r="F413" s="59"/>
      <c r="G413" s="59" t="s">
        <v>1545</v>
      </c>
      <c r="H413" s="59" t="s">
        <v>1339</v>
      </c>
      <c r="I413" s="59">
        <v>100</v>
      </c>
      <c r="J413" s="59" t="s">
        <v>1506</v>
      </c>
      <c r="K413" s="59" t="s">
        <v>1519</v>
      </c>
      <c r="L413" s="59" t="s">
        <v>1330</v>
      </c>
      <c r="M413" s="59" t="s">
        <v>1505</v>
      </c>
      <c r="N413" s="59" t="s">
        <v>1546</v>
      </c>
      <c r="O413" s="46">
        <f t="shared" si="56"/>
        <v>2480</v>
      </c>
      <c r="P413" s="46"/>
      <c r="Q413" s="46"/>
      <c r="R413" s="46"/>
      <c r="S413" s="46"/>
      <c r="T413" s="46"/>
      <c r="U413" s="46"/>
      <c r="V413" s="46"/>
      <c r="W413" s="46">
        <v>620</v>
      </c>
      <c r="X413" s="46">
        <v>620</v>
      </c>
      <c r="Y413" s="46">
        <v>620</v>
      </c>
      <c r="Z413" s="46">
        <v>620</v>
      </c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87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>
        <v>631</v>
      </c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>
        <v>0</v>
      </c>
      <c r="DF413" s="46">
        <f t="shared" si="57"/>
        <v>0</v>
      </c>
      <c r="DG413" s="46">
        <f t="shared" si="58"/>
        <v>0</v>
      </c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>
        <v>0</v>
      </c>
      <c r="FA413" s="59" t="s">
        <v>1704</v>
      </c>
      <c r="FB413" s="59">
        <v>2015</v>
      </c>
      <c r="FC413" s="59" t="s">
        <v>1735</v>
      </c>
    </row>
    <row r="414" spans="1:159" s="49" customFormat="1" ht="25.5" customHeight="1" x14ac:dyDescent="0.25">
      <c r="A414" s="59" t="s">
        <v>427</v>
      </c>
      <c r="B414" s="59" t="s">
        <v>55</v>
      </c>
      <c r="C414" s="59" t="s">
        <v>389</v>
      </c>
      <c r="D414" s="59" t="s">
        <v>390</v>
      </c>
      <c r="E414" s="59" t="s">
        <v>391</v>
      </c>
      <c r="F414" s="59"/>
      <c r="G414" s="59" t="s">
        <v>1545</v>
      </c>
      <c r="H414" s="59" t="s">
        <v>1339</v>
      </c>
      <c r="I414" s="59">
        <v>100</v>
      </c>
      <c r="J414" s="59" t="s">
        <v>1547</v>
      </c>
      <c r="K414" s="59" t="s">
        <v>1519</v>
      </c>
      <c r="L414" s="59" t="s">
        <v>1330</v>
      </c>
      <c r="M414" s="59" t="s">
        <v>1505</v>
      </c>
      <c r="N414" s="59" t="s">
        <v>1546</v>
      </c>
      <c r="O414" s="46">
        <f t="shared" si="56"/>
        <v>2480</v>
      </c>
      <c r="P414" s="46"/>
      <c r="Q414" s="46"/>
      <c r="R414" s="46"/>
      <c r="S414" s="46"/>
      <c r="T414" s="46"/>
      <c r="U414" s="46"/>
      <c r="V414" s="46"/>
      <c r="W414" s="46">
        <v>620</v>
      </c>
      <c r="X414" s="46">
        <v>620</v>
      </c>
      <c r="Y414" s="46">
        <v>620</v>
      </c>
      <c r="Z414" s="46">
        <v>620</v>
      </c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87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>
        <v>631</v>
      </c>
      <c r="BK414" s="46"/>
      <c r="BL414" s="46"/>
      <c r="BM414" s="46"/>
      <c r="BN414" s="46"/>
      <c r="BO414" s="46"/>
      <c r="BP414" s="46"/>
      <c r="BQ414" s="46"/>
      <c r="BR414" s="46">
        <v>631</v>
      </c>
      <c r="BS414" s="46">
        <v>631</v>
      </c>
      <c r="BT414" s="46">
        <v>631</v>
      </c>
      <c r="BU414" s="46">
        <v>631</v>
      </c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>
        <v>0</v>
      </c>
      <c r="DF414" s="46">
        <f>P416*BJ416</f>
        <v>0</v>
      </c>
      <c r="DG414" s="46">
        <f>BJ416*Q416</f>
        <v>0</v>
      </c>
      <c r="DH414" s="46">
        <f>R414*BM414</f>
        <v>0</v>
      </c>
      <c r="DI414" s="46">
        <f t="shared" ref="DI414:DQ414" si="158">BN414*S414</f>
        <v>0</v>
      </c>
      <c r="DJ414" s="46">
        <f t="shared" si="158"/>
        <v>0</v>
      </c>
      <c r="DK414" s="46">
        <f t="shared" si="158"/>
        <v>0</v>
      </c>
      <c r="DL414" s="46">
        <f t="shared" si="158"/>
        <v>0</v>
      </c>
      <c r="DM414" s="46">
        <f t="shared" si="158"/>
        <v>391220</v>
      </c>
      <c r="DN414" s="46">
        <f t="shared" si="158"/>
        <v>391220</v>
      </c>
      <c r="DO414" s="46">
        <f t="shared" si="158"/>
        <v>391220</v>
      </c>
      <c r="DP414" s="46">
        <f t="shared" si="158"/>
        <v>391220</v>
      </c>
      <c r="DQ414" s="46">
        <f t="shared" si="158"/>
        <v>0</v>
      </c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>
        <v>0</v>
      </c>
      <c r="FA414" s="59" t="s">
        <v>1704</v>
      </c>
      <c r="FB414" s="59" t="s">
        <v>1736</v>
      </c>
      <c r="FC414" s="59" t="s">
        <v>1737</v>
      </c>
    </row>
    <row r="415" spans="1:159" s="49" customFormat="1" ht="25.5" customHeight="1" x14ac:dyDescent="0.25">
      <c r="A415" s="59" t="s">
        <v>3858</v>
      </c>
      <c r="B415" s="59" t="s">
        <v>55</v>
      </c>
      <c r="C415" s="59" t="s">
        <v>389</v>
      </c>
      <c r="D415" s="59" t="s">
        <v>390</v>
      </c>
      <c r="E415" s="59" t="s">
        <v>391</v>
      </c>
      <c r="F415" s="59"/>
      <c r="G415" s="59" t="s">
        <v>1545</v>
      </c>
      <c r="H415" s="59" t="s">
        <v>1339</v>
      </c>
      <c r="I415" s="59">
        <v>100</v>
      </c>
      <c r="J415" s="59" t="s">
        <v>3848</v>
      </c>
      <c r="K415" s="59" t="s">
        <v>1519</v>
      </c>
      <c r="L415" s="59" t="s">
        <v>1330</v>
      </c>
      <c r="M415" s="59" t="s">
        <v>1505</v>
      </c>
      <c r="N415" s="59" t="s">
        <v>1546</v>
      </c>
      <c r="O415" s="46">
        <f t="shared" ref="O415" si="159">P415+Q415+R415+S415+T415+U415+V415+W415+X415+Y415+Z415+AA415+AB415+AC415+AD415+AE415+AF415+AG415+AH415+AI415+AJ415+AK415+AL415+AM415+AN415+AO415+AP415+AQ415+AR415+AS415+AT415+AU415+AV415+AW415+AX415+AY415+AZ415</f>
        <v>2480</v>
      </c>
      <c r="P415" s="46"/>
      <c r="Q415" s="46"/>
      <c r="R415" s="46"/>
      <c r="S415" s="46"/>
      <c r="T415" s="46"/>
      <c r="U415" s="46"/>
      <c r="V415" s="46"/>
      <c r="W415" s="46">
        <v>620</v>
      </c>
      <c r="X415" s="46">
        <v>620</v>
      </c>
      <c r="Y415" s="46">
        <v>620</v>
      </c>
      <c r="Z415" s="46">
        <v>620</v>
      </c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87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>
        <f>DE415/O415</f>
        <v>675.1099999999999</v>
      </c>
      <c r="BK415" s="46"/>
      <c r="BL415" s="46"/>
      <c r="BM415" s="46"/>
      <c r="BN415" s="46"/>
      <c r="BO415" s="46"/>
      <c r="BP415" s="46"/>
      <c r="BQ415" s="46"/>
      <c r="BR415" s="46">
        <v>631</v>
      </c>
      <c r="BS415" s="46">
        <v>631</v>
      </c>
      <c r="BT415" s="46">
        <v>719.22</v>
      </c>
      <c r="BU415" s="46">
        <v>719.22</v>
      </c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>
        <f>DM415+DN415+DO415+DP415</f>
        <v>1674272.7999999998</v>
      </c>
      <c r="DF415" s="46">
        <f>P417*BJ417</f>
        <v>0</v>
      </c>
      <c r="DG415" s="46">
        <f>BJ417*Q417</f>
        <v>0</v>
      </c>
      <c r="DH415" s="46">
        <f>R415*BM415</f>
        <v>0</v>
      </c>
      <c r="DI415" s="46">
        <f t="shared" ref="DI415" si="160">BN415*S415</f>
        <v>0</v>
      </c>
      <c r="DJ415" s="46">
        <f t="shared" ref="DJ415" si="161">BO415*T415</f>
        <v>0</v>
      </c>
      <c r="DK415" s="46">
        <f t="shared" ref="DK415" si="162">BP415*U415</f>
        <v>0</v>
      </c>
      <c r="DL415" s="46">
        <f t="shared" ref="DL415" si="163">BQ415*V415</f>
        <v>0</v>
      </c>
      <c r="DM415" s="46">
        <f t="shared" ref="DM415" si="164">BR415*W415</f>
        <v>391220</v>
      </c>
      <c r="DN415" s="46">
        <f t="shared" ref="DN415" si="165">BS415*X415</f>
        <v>391220</v>
      </c>
      <c r="DO415" s="46">
        <f t="shared" ref="DO415" si="166">BT415*Y415</f>
        <v>445916.4</v>
      </c>
      <c r="DP415" s="46">
        <f t="shared" ref="DP415" si="167">BU415*Z415</f>
        <v>445916.4</v>
      </c>
      <c r="DQ415" s="46">
        <f t="shared" ref="DQ415" si="168">BV415*AA415</f>
        <v>0</v>
      </c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>
        <f>DE415*1.12</f>
        <v>1875185.5360000001</v>
      </c>
      <c r="FA415" s="59" t="s">
        <v>1704</v>
      </c>
      <c r="FB415" s="59" t="s">
        <v>3849</v>
      </c>
      <c r="FC415" s="59" t="s">
        <v>1753</v>
      </c>
    </row>
    <row r="416" spans="1:159" s="49" customFormat="1" ht="25.5" customHeight="1" x14ac:dyDescent="0.25">
      <c r="A416" s="59" t="s">
        <v>428</v>
      </c>
      <c r="B416" s="59" t="s">
        <v>55</v>
      </c>
      <c r="C416" s="59" t="s">
        <v>383</v>
      </c>
      <c r="D416" s="59" t="s">
        <v>384</v>
      </c>
      <c r="E416" s="59" t="s">
        <v>385</v>
      </c>
      <c r="F416" s="59"/>
      <c r="G416" s="59" t="s">
        <v>1545</v>
      </c>
      <c r="H416" s="59" t="s">
        <v>1499</v>
      </c>
      <c r="I416" s="59">
        <v>100</v>
      </c>
      <c r="J416" s="59" t="s">
        <v>1500</v>
      </c>
      <c r="K416" s="59" t="s">
        <v>1520</v>
      </c>
      <c r="L416" s="59" t="s">
        <v>1330</v>
      </c>
      <c r="M416" s="59">
        <v>30</v>
      </c>
      <c r="N416" s="59" t="s">
        <v>1546</v>
      </c>
      <c r="O416" s="46">
        <f t="shared" si="56"/>
        <v>5176</v>
      </c>
      <c r="P416" s="46"/>
      <c r="Q416" s="46"/>
      <c r="R416" s="46"/>
      <c r="S416" s="46"/>
      <c r="T416" s="46"/>
      <c r="U416" s="46"/>
      <c r="V416" s="46"/>
      <c r="W416" s="46">
        <v>1294</v>
      </c>
      <c r="X416" s="46">
        <v>1294</v>
      </c>
      <c r="Y416" s="46">
        <v>1294</v>
      </c>
      <c r="Z416" s="46">
        <v>1294</v>
      </c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87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>
        <v>954</v>
      </c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>
        <v>0</v>
      </c>
      <c r="DF416" s="46">
        <f t="shared" si="57"/>
        <v>0</v>
      </c>
      <c r="DG416" s="46">
        <f t="shared" si="58"/>
        <v>0</v>
      </c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>
        <v>0</v>
      </c>
      <c r="FA416" s="59" t="s">
        <v>1704</v>
      </c>
      <c r="FB416" s="59">
        <v>2015</v>
      </c>
      <c r="FC416" s="59"/>
    </row>
    <row r="417" spans="1:159" s="49" customFormat="1" ht="25.5" customHeight="1" x14ac:dyDescent="0.25">
      <c r="A417" s="59" t="s">
        <v>429</v>
      </c>
      <c r="B417" s="59" t="s">
        <v>55</v>
      </c>
      <c r="C417" s="59" t="s">
        <v>383</v>
      </c>
      <c r="D417" s="59" t="s">
        <v>384</v>
      </c>
      <c r="E417" s="59" t="s">
        <v>385</v>
      </c>
      <c r="F417" s="59"/>
      <c r="G417" s="59" t="s">
        <v>1545</v>
      </c>
      <c r="H417" s="59" t="s">
        <v>1499</v>
      </c>
      <c r="I417" s="59">
        <v>100</v>
      </c>
      <c r="J417" s="59" t="s">
        <v>1503</v>
      </c>
      <c r="K417" s="59" t="s">
        <v>1520</v>
      </c>
      <c r="L417" s="59" t="s">
        <v>1330</v>
      </c>
      <c r="M417" s="59" t="s">
        <v>1505</v>
      </c>
      <c r="N417" s="59" t="s">
        <v>1546</v>
      </c>
      <c r="O417" s="46">
        <f t="shared" si="56"/>
        <v>4984</v>
      </c>
      <c r="P417" s="46"/>
      <c r="Q417" s="46"/>
      <c r="R417" s="46"/>
      <c r="S417" s="46"/>
      <c r="T417" s="46"/>
      <c r="U417" s="46"/>
      <c r="V417" s="46"/>
      <c r="W417" s="46">
        <v>1246</v>
      </c>
      <c r="X417" s="46">
        <v>1246</v>
      </c>
      <c r="Y417" s="46">
        <v>1246</v>
      </c>
      <c r="Z417" s="46">
        <v>1246</v>
      </c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87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>
        <v>930</v>
      </c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>
        <v>0</v>
      </c>
      <c r="DF417" s="46">
        <f t="shared" si="57"/>
        <v>0</v>
      </c>
      <c r="DG417" s="46">
        <f t="shared" si="58"/>
        <v>0</v>
      </c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>
        <v>0</v>
      </c>
      <c r="FA417" s="59" t="s">
        <v>1704</v>
      </c>
      <c r="FB417" s="59">
        <v>2015</v>
      </c>
      <c r="FC417" s="59" t="s">
        <v>1734</v>
      </c>
    </row>
    <row r="418" spans="1:159" s="49" customFormat="1" ht="25.5" customHeight="1" x14ac:dyDescent="0.25">
      <c r="A418" s="59" t="s">
        <v>430</v>
      </c>
      <c r="B418" s="59" t="s">
        <v>55</v>
      </c>
      <c r="C418" s="59" t="s">
        <v>383</v>
      </c>
      <c r="D418" s="59" t="s">
        <v>384</v>
      </c>
      <c r="E418" s="59" t="s">
        <v>385</v>
      </c>
      <c r="F418" s="59"/>
      <c r="G418" s="59" t="s">
        <v>1545</v>
      </c>
      <c r="H418" s="59" t="s">
        <v>1339</v>
      </c>
      <c r="I418" s="59">
        <v>100</v>
      </c>
      <c r="J418" s="59" t="s">
        <v>1506</v>
      </c>
      <c r="K418" s="59" t="s">
        <v>1520</v>
      </c>
      <c r="L418" s="59" t="s">
        <v>1330</v>
      </c>
      <c r="M418" s="59" t="s">
        <v>1505</v>
      </c>
      <c r="N418" s="59" t="s">
        <v>1546</v>
      </c>
      <c r="O418" s="46">
        <f t="shared" si="56"/>
        <v>4984</v>
      </c>
      <c r="P418" s="46"/>
      <c r="Q418" s="46"/>
      <c r="R418" s="46"/>
      <c r="S418" s="46"/>
      <c r="T418" s="46"/>
      <c r="U418" s="46"/>
      <c r="V418" s="46"/>
      <c r="W418" s="46">
        <v>1246</v>
      </c>
      <c r="X418" s="46">
        <v>1246</v>
      </c>
      <c r="Y418" s="46">
        <v>1246</v>
      </c>
      <c r="Z418" s="46">
        <v>1246</v>
      </c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87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>
        <v>631</v>
      </c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>
        <v>0</v>
      </c>
      <c r="DF418" s="46">
        <f t="shared" si="57"/>
        <v>0</v>
      </c>
      <c r="DG418" s="46">
        <f t="shared" si="58"/>
        <v>0</v>
      </c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>
        <v>0</v>
      </c>
      <c r="FA418" s="59" t="s">
        <v>1704</v>
      </c>
      <c r="FB418" s="59">
        <v>2015</v>
      </c>
      <c r="FC418" s="59" t="s">
        <v>1735</v>
      </c>
    </row>
    <row r="419" spans="1:159" s="49" customFormat="1" ht="25.5" customHeight="1" x14ac:dyDescent="0.25">
      <c r="A419" s="59" t="s">
        <v>431</v>
      </c>
      <c r="B419" s="59" t="s">
        <v>55</v>
      </c>
      <c r="C419" s="59" t="s">
        <v>389</v>
      </c>
      <c r="D419" s="59" t="s">
        <v>390</v>
      </c>
      <c r="E419" s="59" t="s">
        <v>391</v>
      </c>
      <c r="F419" s="59"/>
      <c r="G419" s="59" t="s">
        <v>1545</v>
      </c>
      <c r="H419" s="59" t="s">
        <v>1339</v>
      </c>
      <c r="I419" s="59">
        <v>100</v>
      </c>
      <c r="J419" s="59" t="s">
        <v>1547</v>
      </c>
      <c r="K419" s="59" t="s">
        <v>1520</v>
      </c>
      <c r="L419" s="59" t="s">
        <v>1330</v>
      </c>
      <c r="M419" s="59" t="s">
        <v>1505</v>
      </c>
      <c r="N419" s="59" t="s">
        <v>1546</v>
      </c>
      <c r="O419" s="46">
        <f t="shared" ref="O419:O498" si="169">P419+Q419+R419+S419+T419+U419+V419+W419+X419+Y419+Z419+AA419+AB419+AC419+AD419+AE419+AF419+AG419+AH419+AI419+AJ419+AK419+AL419+AM419+AN419+AO419+AP419+AQ419+AR419+AS419+AT419+AU419+AV419+AW419+AX419+AY419+AZ419</f>
        <v>4984</v>
      </c>
      <c r="P419" s="46"/>
      <c r="Q419" s="46"/>
      <c r="R419" s="46"/>
      <c r="S419" s="46"/>
      <c r="T419" s="46"/>
      <c r="U419" s="46"/>
      <c r="V419" s="46"/>
      <c r="W419" s="46">
        <v>1246</v>
      </c>
      <c r="X419" s="46">
        <v>1246</v>
      </c>
      <c r="Y419" s="46">
        <v>1246</v>
      </c>
      <c r="Z419" s="46">
        <v>1246</v>
      </c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87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>
        <v>631</v>
      </c>
      <c r="BK419" s="46"/>
      <c r="BL419" s="46"/>
      <c r="BM419" s="46"/>
      <c r="BN419" s="46"/>
      <c r="BO419" s="46"/>
      <c r="BP419" s="46"/>
      <c r="BQ419" s="46"/>
      <c r="BR419" s="46">
        <v>631</v>
      </c>
      <c r="BS419" s="46">
        <v>631</v>
      </c>
      <c r="BT419" s="46">
        <v>631</v>
      </c>
      <c r="BU419" s="46">
        <v>631</v>
      </c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>
        <v>0</v>
      </c>
      <c r="DF419" s="46">
        <f>P421*BJ421</f>
        <v>0</v>
      </c>
      <c r="DG419" s="46">
        <f>BJ421*Q421</f>
        <v>0</v>
      </c>
      <c r="DH419" s="46">
        <f>R419*BM419</f>
        <v>0</v>
      </c>
      <c r="DI419" s="46">
        <f t="shared" ref="DI419:DQ419" si="170">BN419*S419</f>
        <v>0</v>
      </c>
      <c r="DJ419" s="46">
        <f t="shared" si="170"/>
        <v>0</v>
      </c>
      <c r="DK419" s="46">
        <f t="shared" si="170"/>
        <v>0</v>
      </c>
      <c r="DL419" s="46">
        <f t="shared" si="170"/>
        <v>0</v>
      </c>
      <c r="DM419" s="46">
        <f t="shared" si="170"/>
        <v>786226</v>
      </c>
      <c r="DN419" s="46">
        <f t="shared" si="170"/>
        <v>786226</v>
      </c>
      <c r="DO419" s="46">
        <f t="shared" si="170"/>
        <v>786226</v>
      </c>
      <c r="DP419" s="46">
        <f t="shared" si="170"/>
        <v>786226</v>
      </c>
      <c r="DQ419" s="46">
        <f t="shared" si="170"/>
        <v>0</v>
      </c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>
        <v>0</v>
      </c>
      <c r="FA419" s="59" t="s">
        <v>1704</v>
      </c>
      <c r="FB419" s="59" t="s">
        <v>1736</v>
      </c>
      <c r="FC419" s="59" t="s">
        <v>1737</v>
      </c>
    </row>
    <row r="420" spans="1:159" s="49" customFormat="1" ht="25.5" customHeight="1" x14ac:dyDescent="0.25">
      <c r="A420" s="59" t="s">
        <v>3859</v>
      </c>
      <c r="B420" s="59" t="s">
        <v>55</v>
      </c>
      <c r="C420" s="59" t="s">
        <v>389</v>
      </c>
      <c r="D420" s="59" t="s">
        <v>390</v>
      </c>
      <c r="E420" s="59" t="s">
        <v>391</v>
      </c>
      <c r="F420" s="59"/>
      <c r="G420" s="59" t="s">
        <v>1545</v>
      </c>
      <c r="H420" s="59" t="s">
        <v>1339</v>
      </c>
      <c r="I420" s="59">
        <v>100</v>
      </c>
      <c r="J420" s="59" t="s">
        <v>3848</v>
      </c>
      <c r="K420" s="59" t="s">
        <v>1520</v>
      </c>
      <c r="L420" s="59" t="s">
        <v>1330</v>
      </c>
      <c r="M420" s="59" t="s">
        <v>1505</v>
      </c>
      <c r="N420" s="59" t="s">
        <v>1546</v>
      </c>
      <c r="O420" s="46">
        <f t="shared" ref="O420" si="171">P420+Q420+R420+S420+T420+U420+V420+W420+X420+Y420+Z420+AA420+AB420+AC420+AD420+AE420+AF420+AG420+AH420+AI420+AJ420+AK420+AL420+AM420+AN420+AO420+AP420+AQ420+AR420+AS420+AT420+AU420+AV420+AW420+AX420+AY420+AZ420</f>
        <v>4984</v>
      </c>
      <c r="P420" s="46"/>
      <c r="Q420" s="46"/>
      <c r="R420" s="46"/>
      <c r="S420" s="46"/>
      <c r="T420" s="46"/>
      <c r="U420" s="46"/>
      <c r="V420" s="46"/>
      <c r="W420" s="46">
        <v>1246</v>
      </c>
      <c r="X420" s="46">
        <v>1246</v>
      </c>
      <c r="Y420" s="46">
        <v>1246</v>
      </c>
      <c r="Z420" s="46">
        <v>1246</v>
      </c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87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>
        <f>DE420/O420</f>
        <v>675.11</v>
      </c>
      <c r="BK420" s="46"/>
      <c r="BL420" s="46"/>
      <c r="BM420" s="46"/>
      <c r="BN420" s="46"/>
      <c r="BO420" s="46"/>
      <c r="BP420" s="46"/>
      <c r="BQ420" s="46"/>
      <c r="BR420" s="46">
        <v>631</v>
      </c>
      <c r="BS420" s="46">
        <v>631</v>
      </c>
      <c r="BT420" s="46">
        <v>719.22</v>
      </c>
      <c r="BU420" s="46">
        <v>719.22</v>
      </c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>
        <f>DM420+DN420+DO420+DP420</f>
        <v>3364748.24</v>
      </c>
      <c r="DF420" s="46">
        <f>P422*BJ422</f>
        <v>0</v>
      </c>
      <c r="DG420" s="46">
        <f>BJ422*Q422</f>
        <v>0</v>
      </c>
      <c r="DH420" s="46">
        <f>R420*BM420</f>
        <v>0</v>
      </c>
      <c r="DI420" s="46">
        <f t="shared" ref="DI420" si="172">BN420*S420</f>
        <v>0</v>
      </c>
      <c r="DJ420" s="46">
        <f t="shared" ref="DJ420" si="173">BO420*T420</f>
        <v>0</v>
      </c>
      <c r="DK420" s="46">
        <f t="shared" ref="DK420" si="174">BP420*U420</f>
        <v>0</v>
      </c>
      <c r="DL420" s="46">
        <f t="shared" ref="DL420" si="175">BQ420*V420</f>
        <v>0</v>
      </c>
      <c r="DM420" s="46">
        <f t="shared" ref="DM420" si="176">BR420*W420</f>
        <v>786226</v>
      </c>
      <c r="DN420" s="46">
        <f t="shared" ref="DN420" si="177">BS420*X420</f>
        <v>786226</v>
      </c>
      <c r="DO420" s="46">
        <f t="shared" ref="DO420" si="178">BT420*Y420</f>
        <v>896148.12</v>
      </c>
      <c r="DP420" s="46">
        <f t="shared" ref="DP420" si="179">BU420*Z420</f>
        <v>896148.12</v>
      </c>
      <c r="DQ420" s="46">
        <f t="shared" ref="DQ420" si="180">BV420*AA420</f>
        <v>0</v>
      </c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>
        <f>DE420*1.12</f>
        <v>3768518.0288000004</v>
      </c>
      <c r="FA420" s="59" t="s">
        <v>1704</v>
      </c>
      <c r="FB420" s="59" t="s">
        <v>3849</v>
      </c>
      <c r="FC420" s="59" t="s">
        <v>1753</v>
      </c>
    </row>
    <row r="421" spans="1:159" s="49" customFormat="1" ht="25.5" customHeight="1" x14ac:dyDescent="0.25">
      <c r="A421" s="59" t="s">
        <v>432</v>
      </c>
      <c r="B421" s="59" t="s">
        <v>55</v>
      </c>
      <c r="C421" s="59" t="s">
        <v>383</v>
      </c>
      <c r="D421" s="59" t="s">
        <v>384</v>
      </c>
      <c r="E421" s="59" t="s">
        <v>385</v>
      </c>
      <c r="F421" s="59"/>
      <c r="G421" s="59" t="s">
        <v>1545</v>
      </c>
      <c r="H421" s="59" t="s">
        <v>1499</v>
      </c>
      <c r="I421" s="59">
        <v>100</v>
      </c>
      <c r="J421" s="59" t="s">
        <v>1500</v>
      </c>
      <c r="K421" s="59" t="s">
        <v>1521</v>
      </c>
      <c r="L421" s="59" t="s">
        <v>1330</v>
      </c>
      <c r="M421" s="59">
        <v>30</v>
      </c>
      <c r="N421" s="59" t="s">
        <v>1546</v>
      </c>
      <c r="O421" s="46">
        <f t="shared" si="169"/>
        <v>1304</v>
      </c>
      <c r="P421" s="46"/>
      <c r="Q421" s="46"/>
      <c r="R421" s="46"/>
      <c r="S421" s="46"/>
      <c r="T421" s="46"/>
      <c r="U421" s="46"/>
      <c r="V421" s="46"/>
      <c r="W421" s="46">
        <v>326</v>
      </c>
      <c r="X421" s="46">
        <v>326</v>
      </c>
      <c r="Y421" s="46">
        <v>326</v>
      </c>
      <c r="Z421" s="46">
        <v>326</v>
      </c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87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>
        <v>954</v>
      </c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>
        <v>0</v>
      </c>
      <c r="DF421" s="46">
        <f t="shared" ref="DF421:DF498" si="181">P422*BJ422</f>
        <v>0</v>
      </c>
      <c r="DG421" s="46">
        <f t="shared" ref="DG421:DG498" si="182">BJ422*Q422</f>
        <v>0</v>
      </c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>
        <v>0</v>
      </c>
      <c r="FA421" s="59" t="s">
        <v>1704</v>
      </c>
      <c r="FB421" s="59">
        <v>2015</v>
      </c>
      <c r="FC421" s="59"/>
    </row>
    <row r="422" spans="1:159" s="49" customFormat="1" ht="25.5" customHeight="1" x14ac:dyDescent="0.25">
      <c r="A422" s="59" t="s">
        <v>433</v>
      </c>
      <c r="B422" s="59" t="s">
        <v>55</v>
      </c>
      <c r="C422" s="59" t="s">
        <v>383</v>
      </c>
      <c r="D422" s="59" t="s">
        <v>384</v>
      </c>
      <c r="E422" s="59" t="s">
        <v>385</v>
      </c>
      <c r="F422" s="59"/>
      <c r="G422" s="59" t="s">
        <v>1545</v>
      </c>
      <c r="H422" s="59" t="s">
        <v>1499</v>
      </c>
      <c r="I422" s="59">
        <v>100</v>
      </c>
      <c r="J422" s="59" t="s">
        <v>1503</v>
      </c>
      <c r="K422" s="59" t="s">
        <v>1521</v>
      </c>
      <c r="L422" s="59" t="s">
        <v>1330</v>
      </c>
      <c r="M422" s="59" t="s">
        <v>1505</v>
      </c>
      <c r="N422" s="59" t="s">
        <v>1546</v>
      </c>
      <c r="O422" s="46">
        <f t="shared" si="169"/>
        <v>1464</v>
      </c>
      <c r="P422" s="46"/>
      <c r="Q422" s="46"/>
      <c r="R422" s="46"/>
      <c r="S422" s="46"/>
      <c r="T422" s="46"/>
      <c r="U422" s="46"/>
      <c r="V422" s="46"/>
      <c r="W422" s="46">
        <v>366</v>
      </c>
      <c r="X422" s="46">
        <v>366</v>
      </c>
      <c r="Y422" s="46">
        <v>366</v>
      </c>
      <c r="Z422" s="46">
        <v>366</v>
      </c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87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>
        <v>945</v>
      </c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>
        <v>0</v>
      </c>
      <c r="DF422" s="46">
        <f t="shared" si="181"/>
        <v>0</v>
      </c>
      <c r="DG422" s="46">
        <f t="shared" si="182"/>
        <v>0</v>
      </c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>
        <v>0</v>
      </c>
      <c r="FA422" s="59" t="s">
        <v>1704</v>
      </c>
      <c r="FB422" s="59">
        <v>2015</v>
      </c>
      <c r="FC422" s="59" t="s">
        <v>1734</v>
      </c>
    </row>
    <row r="423" spans="1:159" s="49" customFormat="1" ht="25.5" customHeight="1" x14ac:dyDescent="0.25">
      <c r="A423" s="59" t="s">
        <v>434</v>
      </c>
      <c r="B423" s="59" t="s">
        <v>55</v>
      </c>
      <c r="C423" s="59" t="s">
        <v>383</v>
      </c>
      <c r="D423" s="59" t="s">
        <v>384</v>
      </c>
      <c r="E423" s="59" t="s">
        <v>385</v>
      </c>
      <c r="F423" s="59"/>
      <c r="G423" s="59" t="s">
        <v>1545</v>
      </c>
      <c r="H423" s="59" t="s">
        <v>1339</v>
      </c>
      <c r="I423" s="59">
        <v>100</v>
      </c>
      <c r="J423" s="59" t="s">
        <v>1506</v>
      </c>
      <c r="K423" s="59" t="s">
        <v>1521</v>
      </c>
      <c r="L423" s="59" t="s">
        <v>1330</v>
      </c>
      <c r="M423" s="59" t="s">
        <v>1505</v>
      </c>
      <c r="N423" s="59" t="s">
        <v>1546</v>
      </c>
      <c r="O423" s="46">
        <f t="shared" si="169"/>
        <v>1464</v>
      </c>
      <c r="P423" s="46"/>
      <c r="Q423" s="46"/>
      <c r="R423" s="46"/>
      <c r="S423" s="46"/>
      <c r="T423" s="46"/>
      <c r="U423" s="46"/>
      <c r="V423" s="46"/>
      <c r="W423" s="46">
        <v>366</v>
      </c>
      <c r="X423" s="46">
        <v>366</v>
      </c>
      <c r="Y423" s="46">
        <v>366</v>
      </c>
      <c r="Z423" s="46">
        <v>366</v>
      </c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87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>
        <v>631</v>
      </c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>
        <v>0</v>
      </c>
      <c r="DF423" s="46">
        <f t="shared" si="181"/>
        <v>0</v>
      </c>
      <c r="DG423" s="46">
        <f t="shared" si="182"/>
        <v>0</v>
      </c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>
        <v>0</v>
      </c>
      <c r="FA423" s="59" t="s">
        <v>1704</v>
      </c>
      <c r="FB423" s="59">
        <v>2015</v>
      </c>
      <c r="FC423" s="59" t="s">
        <v>1735</v>
      </c>
    </row>
    <row r="424" spans="1:159" s="49" customFormat="1" ht="25.5" customHeight="1" x14ac:dyDescent="0.25">
      <c r="A424" s="59" t="s">
        <v>435</v>
      </c>
      <c r="B424" s="59" t="s">
        <v>55</v>
      </c>
      <c r="C424" s="59" t="s">
        <v>389</v>
      </c>
      <c r="D424" s="59" t="s">
        <v>390</v>
      </c>
      <c r="E424" s="59" t="s">
        <v>391</v>
      </c>
      <c r="F424" s="59"/>
      <c r="G424" s="59" t="s">
        <v>1545</v>
      </c>
      <c r="H424" s="59" t="s">
        <v>1339</v>
      </c>
      <c r="I424" s="59">
        <v>100</v>
      </c>
      <c r="J424" s="59" t="s">
        <v>1547</v>
      </c>
      <c r="K424" s="59" t="s">
        <v>1521</v>
      </c>
      <c r="L424" s="59" t="s">
        <v>1330</v>
      </c>
      <c r="M424" s="59" t="s">
        <v>1505</v>
      </c>
      <c r="N424" s="59" t="s">
        <v>1546</v>
      </c>
      <c r="O424" s="46">
        <f t="shared" si="169"/>
        <v>1464</v>
      </c>
      <c r="P424" s="46"/>
      <c r="Q424" s="46"/>
      <c r="R424" s="46"/>
      <c r="S424" s="46"/>
      <c r="T424" s="46"/>
      <c r="U424" s="46"/>
      <c r="V424" s="46"/>
      <c r="W424" s="46">
        <v>366</v>
      </c>
      <c r="X424" s="46">
        <v>366</v>
      </c>
      <c r="Y424" s="46">
        <v>366</v>
      </c>
      <c r="Z424" s="46">
        <v>366</v>
      </c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87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>
        <v>631</v>
      </c>
      <c r="BK424" s="46"/>
      <c r="BL424" s="46"/>
      <c r="BM424" s="46"/>
      <c r="BN424" s="46"/>
      <c r="BO424" s="46"/>
      <c r="BP424" s="46"/>
      <c r="BQ424" s="46"/>
      <c r="BR424" s="46">
        <v>631</v>
      </c>
      <c r="BS424" s="46">
        <v>631</v>
      </c>
      <c r="BT424" s="46">
        <v>631</v>
      </c>
      <c r="BU424" s="46">
        <v>631</v>
      </c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>
        <v>0</v>
      </c>
      <c r="DF424" s="46">
        <f>P426*BJ426</f>
        <v>0</v>
      </c>
      <c r="DG424" s="46">
        <f>BJ426*Q426</f>
        <v>0</v>
      </c>
      <c r="DH424" s="46">
        <f>R424*BM424</f>
        <v>0</v>
      </c>
      <c r="DI424" s="46">
        <f t="shared" ref="DI424:DQ424" si="183">BN424*S424</f>
        <v>0</v>
      </c>
      <c r="DJ424" s="46">
        <f t="shared" si="183"/>
        <v>0</v>
      </c>
      <c r="DK424" s="46">
        <f t="shared" si="183"/>
        <v>0</v>
      </c>
      <c r="DL424" s="46">
        <f t="shared" si="183"/>
        <v>0</v>
      </c>
      <c r="DM424" s="46">
        <f t="shared" si="183"/>
        <v>230946</v>
      </c>
      <c r="DN424" s="46">
        <f t="shared" si="183"/>
        <v>230946</v>
      </c>
      <c r="DO424" s="46">
        <f t="shared" si="183"/>
        <v>230946</v>
      </c>
      <c r="DP424" s="46">
        <f t="shared" si="183"/>
        <v>230946</v>
      </c>
      <c r="DQ424" s="46">
        <f t="shared" si="183"/>
        <v>0</v>
      </c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>
        <v>0</v>
      </c>
      <c r="FA424" s="59" t="s">
        <v>1704</v>
      </c>
      <c r="FB424" s="59" t="s">
        <v>1736</v>
      </c>
      <c r="FC424" s="59" t="s">
        <v>1737</v>
      </c>
    </row>
    <row r="425" spans="1:159" s="49" customFormat="1" ht="25.5" customHeight="1" x14ac:dyDescent="0.25">
      <c r="A425" s="59" t="s">
        <v>3860</v>
      </c>
      <c r="B425" s="59" t="s">
        <v>55</v>
      </c>
      <c r="C425" s="59" t="s">
        <v>389</v>
      </c>
      <c r="D425" s="59" t="s">
        <v>390</v>
      </c>
      <c r="E425" s="59" t="s">
        <v>391</v>
      </c>
      <c r="F425" s="59"/>
      <c r="G425" s="59" t="s">
        <v>1545</v>
      </c>
      <c r="H425" s="59" t="s">
        <v>1339</v>
      </c>
      <c r="I425" s="59">
        <v>100</v>
      </c>
      <c r="J425" s="59" t="s">
        <v>3848</v>
      </c>
      <c r="K425" s="59" t="s">
        <v>1521</v>
      </c>
      <c r="L425" s="59" t="s">
        <v>1330</v>
      </c>
      <c r="M425" s="59" t="s">
        <v>1505</v>
      </c>
      <c r="N425" s="59" t="s">
        <v>1546</v>
      </c>
      <c r="O425" s="46">
        <f t="shared" ref="O425" si="184">P425+Q425+R425+S425+T425+U425+V425+W425+X425+Y425+Z425+AA425+AB425+AC425+AD425+AE425+AF425+AG425+AH425+AI425+AJ425+AK425+AL425+AM425+AN425+AO425+AP425+AQ425+AR425+AS425+AT425+AU425+AV425+AW425+AX425+AY425+AZ425</f>
        <v>1464</v>
      </c>
      <c r="P425" s="46"/>
      <c r="Q425" s="46"/>
      <c r="R425" s="46"/>
      <c r="S425" s="46"/>
      <c r="T425" s="46"/>
      <c r="U425" s="46"/>
      <c r="V425" s="46"/>
      <c r="W425" s="46">
        <v>366</v>
      </c>
      <c r="X425" s="46">
        <v>366</v>
      </c>
      <c r="Y425" s="46">
        <v>366</v>
      </c>
      <c r="Z425" s="46">
        <v>366</v>
      </c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87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>
        <f>DE425/O425</f>
        <v>675.11</v>
      </c>
      <c r="BK425" s="46"/>
      <c r="BL425" s="46"/>
      <c r="BM425" s="46"/>
      <c r="BN425" s="46"/>
      <c r="BO425" s="46"/>
      <c r="BP425" s="46"/>
      <c r="BQ425" s="46"/>
      <c r="BR425" s="46">
        <v>631</v>
      </c>
      <c r="BS425" s="46">
        <v>631</v>
      </c>
      <c r="BT425" s="46">
        <v>719.22</v>
      </c>
      <c r="BU425" s="46">
        <v>719.22</v>
      </c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>
        <f>DM425+DN425+DO425+DP425</f>
        <v>988361.04</v>
      </c>
      <c r="DF425" s="46">
        <f>P427*BJ427</f>
        <v>0</v>
      </c>
      <c r="DG425" s="46">
        <f>BJ427*Q427</f>
        <v>0</v>
      </c>
      <c r="DH425" s="46">
        <f>R425*BM425</f>
        <v>0</v>
      </c>
      <c r="DI425" s="46">
        <f t="shared" ref="DI425" si="185">BN425*S425</f>
        <v>0</v>
      </c>
      <c r="DJ425" s="46">
        <f t="shared" ref="DJ425" si="186">BO425*T425</f>
        <v>0</v>
      </c>
      <c r="DK425" s="46">
        <f t="shared" ref="DK425" si="187">BP425*U425</f>
        <v>0</v>
      </c>
      <c r="DL425" s="46">
        <f t="shared" ref="DL425" si="188">BQ425*V425</f>
        <v>0</v>
      </c>
      <c r="DM425" s="46">
        <f t="shared" ref="DM425" si="189">BR425*W425</f>
        <v>230946</v>
      </c>
      <c r="DN425" s="46">
        <f t="shared" ref="DN425" si="190">BS425*X425</f>
        <v>230946</v>
      </c>
      <c r="DO425" s="46">
        <f t="shared" ref="DO425" si="191">BT425*Y425</f>
        <v>263234.52</v>
      </c>
      <c r="DP425" s="46">
        <f t="shared" ref="DP425" si="192">BU425*Z425</f>
        <v>263234.52</v>
      </c>
      <c r="DQ425" s="46">
        <f t="shared" ref="DQ425" si="193">BV425*AA425</f>
        <v>0</v>
      </c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>
        <f>DE425*1.12</f>
        <v>1106964.3648000001</v>
      </c>
      <c r="FA425" s="59" t="s">
        <v>1704</v>
      </c>
      <c r="FB425" s="59" t="s">
        <v>3849</v>
      </c>
      <c r="FC425" s="59" t="s">
        <v>1753</v>
      </c>
    </row>
    <row r="426" spans="1:159" s="49" customFormat="1" ht="25.5" customHeight="1" x14ac:dyDescent="0.25">
      <c r="A426" s="59" t="s">
        <v>436</v>
      </c>
      <c r="B426" s="59" t="s">
        <v>55</v>
      </c>
      <c r="C426" s="59" t="s">
        <v>383</v>
      </c>
      <c r="D426" s="59" t="s">
        <v>384</v>
      </c>
      <c r="E426" s="59" t="s">
        <v>385</v>
      </c>
      <c r="F426" s="59"/>
      <c r="G426" s="59" t="s">
        <v>1545</v>
      </c>
      <c r="H426" s="59" t="s">
        <v>1499</v>
      </c>
      <c r="I426" s="59">
        <v>100</v>
      </c>
      <c r="J426" s="59" t="s">
        <v>1500</v>
      </c>
      <c r="K426" s="59" t="s">
        <v>1522</v>
      </c>
      <c r="L426" s="59" t="s">
        <v>1330</v>
      </c>
      <c r="M426" s="59">
        <v>30</v>
      </c>
      <c r="N426" s="59" t="s">
        <v>1546</v>
      </c>
      <c r="O426" s="46">
        <f t="shared" si="169"/>
        <v>1040</v>
      </c>
      <c r="P426" s="46"/>
      <c r="Q426" s="46"/>
      <c r="R426" s="46"/>
      <c r="S426" s="46"/>
      <c r="T426" s="46"/>
      <c r="U426" s="46"/>
      <c r="V426" s="46"/>
      <c r="W426" s="46">
        <v>260</v>
      </c>
      <c r="X426" s="46">
        <v>260</v>
      </c>
      <c r="Y426" s="46">
        <v>260</v>
      </c>
      <c r="Z426" s="46">
        <v>260</v>
      </c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87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>
        <v>954</v>
      </c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>
        <v>0</v>
      </c>
      <c r="DF426" s="46">
        <f t="shared" si="181"/>
        <v>0</v>
      </c>
      <c r="DG426" s="46">
        <f t="shared" si="182"/>
        <v>0</v>
      </c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>
        <v>0</v>
      </c>
      <c r="FA426" s="59" t="s">
        <v>1704</v>
      </c>
      <c r="FB426" s="59">
        <v>2015</v>
      </c>
      <c r="FC426" s="59"/>
    </row>
    <row r="427" spans="1:159" s="49" customFormat="1" ht="25.5" customHeight="1" x14ac:dyDescent="0.25">
      <c r="A427" s="59" t="s">
        <v>437</v>
      </c>
      <c r="B427" s="59" t="s">
        <v>55</v>
      </c>
      <c r="C427" s="59" t="s">
        <v>383</v>
      </c>
      <c r="D427" s="59" t="s">
        <v>384</v>
      </c>
      <c r="E427" s="59" t="s">
        <v>385</v>
      </c>
      <c r="F427" s="59"/>
      <c r="G427" s="59" t="s">
        <v>1545</v>
      </c>
      <c r="H427" s="59" t="s">
        <v>1499</v>
      </c>
      <c r="I427" s="59">
        <v>100</v>
      </c>
      <c r="J427" s="59" t="s">
        <v>1503</v>
      </c>
      <c r="K427" s="59" t="s">
        <v>1522</v>
      </c>
      <c r="L427" s="59" t="s">
        <v>1330</v>
      </c>
      <c r="M427" s="59" t="s">
        <v>1505</v>
      </c>
      <c r="N427" s="59" t="s">
        <v>1546</v>
      </c>
      <c r="O427" s="46">
        <f t="shared" si="169"/>
        <v>1052</v>
      </c>
      <c r="P427" s="46"/>
      <c r="Q427" s="46"/>
      <c r="R427" s="46"/>
      <c r="S427" s="46"/>
      <c r="T427" s="46"/>
      <c r="U427" s="46"/>
      <c r="V427" s="46"/>
      <c r="W427" s="46">
        <v>263</v>
      </c>
      <c r="X427" s="46">
        <v>263</v>
      </c>
      <c r="Y427" s="46">
        <v>263</v>
      </c>
      <c r="Z427" s="46">
        <v>263</v>
      </c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87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>
        <v>805</v>
      </c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>
        <v>0</v>
      </c>
      <c r="DF427" s="46">
        <f t="shared" si="181"/>
        <v>0</v>
      </c>
      <c r="DG427" s="46">
        <f t="shared" si="182"/>
        <v>0</v>
      </c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>
        <v>0</v>
      </c>
      <c r="FA427" s="59" t="s">
        <v>1704</v>
      </c>
      <c r="FB427" s="59">
        <v>2015</v>
      </c>
      <c r="FC427" s="59" t="s">
        <v>1734</v>
      </c>
    </row>
    <row r="428" spans="1:159" s="49" customFormat="1" ht="25.5" customHeight="1" x14ac:dyDescent="0.25">
      <c r="A428" s="59" t="s">
        <v>438</v>
      </c>
      <c r="B428" s="59" t="s">
        <v>55</v>
      </c>
      <c r="C428" s="59" t="s">
        <v>383</v>
      </c>
      <c r="D428" s="59" t="s">
        <v>384</v>
      </c>
      <c r="E428" s="59" t="s">
        <v>385</v>
      </c>
      <c r="F428" s="59"/>
      <c r="G428" s="59" t="s">
        <v>1545</v>
      </c>
      <c r="H428" s="59" t="s">
        <v>1339</v>
      </c>
      <c r="I428" s="59">
        <v>100</v>
      </c>
      <c r="J428" s="59" t="s">
        <v>1506</v>
      </c>
      <c r="K428" s="59" t="s">
        <v>1522</v>
      </c>
      <c r="L428" s="59" t="s">
        <v>1330</v>
      </c>
      <c r="M428" s="59" t="s">
        <v>1505</v>
      </c>
      <c r="N428" s="59" t="s">
        <v>1546</v>
      </c>
      <c r="O428" s="46">
        <f t="shared" si="169"/>
        <v>1052</v>
      </c>
      <c r="P428" s="46"/>
      <c r="Q428" s="46"/>
      <c r="R428" s="46"/>
      <c r="S428" s="46"/>
      <c r="T428" s="46"/>
      <c r="U428" s="46"/>
      <c r="V428" s="46"/>
      <c r="W428" s="46">
        <v>263</v>
      </c>
      <c r="X428" s="46">
        <v>263</v>
      </c>
      <c r="Y428" s="46">
        <v>263</v>
      </c>
      <c r="Z428" s="46">
        <v>263</v>
      </c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87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>
        <v>631</v>
      </c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>
        <v>0</v>
      </c>
      <c r="DF428" s="46">
        <f t="shared" si="181"/>
        <v>0</v>
      </c>
      <c r="DG428" s="46">
        <f t="shared" si="182"/>
        <v>0</v>
      </c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>
        <v>0</v>
      </c>
      <c r="FA428" s="59" t="s">
        <v>1704</v>
      </c>
      <c r="FB428" s="59">
        <v>2015</v>
      </c>
      <c r="FC428" s="59" t="s">
        <v>1735</v>
      </c>
    </row>
    <row r="429" spans="1:159" s="49" customFormat="1" ht="25.5" customHeight="1" x14ac:dyDescent="0.25">
      <c r="A429" s="59" t="s">
        <v>439</v>
      </c>
      <c r="B429" s="59" t="s">
        <v>55</v>
      </c>
      <c r="C429" s="59" t="s">
        <v>389</v>
      </c>
      <c r="D429" s="59" t="s">
        <v>390</v>
      </c>
      <c r="E429" s="59" t="s">
        <v>391</v>
      </c>
      <c r="F429" s="59"/>
      <c r="G429" s="59" t="s">
        <v>1545</v>
      </c>
      <c r="H429" s="59" t="s">
        <v>1339</v>
      </c>
      <c r="I429" s="59">
        <v>100</v>
      </c>
      <c r="J429" s="59" t="s">
        <v>1547</v>
      </c>
      <c r="K429" s="59" t="s">
        <v>1522</v>
      </c>
      <c r="L429" s="59" t="s">
        <v>1330</v>
      </c>
      <c r="M429" s="59" t="s">
        <v>1505</v>
      </c>
      <c r="N429" s="59" t="s">
        <v>1546</v>
      </c>
      <c r="O429" s="46">
        <f t="shared" si="169"/>
        <v>1052</v>
      </c>
      <c r="P429" s="46"/>
      <c r="Q429" s="46"/>
      <c r="R429" s="46"/>
      <c r="S429" s="46"/>
      <c r="T429" s="46"/>
      <c r="U429" s="46"/>
      <c r="V429" s="46"/>
      <c r="W429" s="46">
        <v>263</v>
      </c>
      <c r="X429" s="46">
        <v>263</v>
      </c>
      <c r="Y429" s="46">
        <v>263</v>
      </c>
      <c r="Z429" s="46">
        <v>263</v>
      </c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87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>
        <v>631</v>
      </c>
      <c r="BK429" s="46"/>
      <c r="BL429" s="46"/>
      <c r="BM429" s="46"/>
      <c r="BN429" s="46"/>
      <c r="BO429" s="46"/>
      <c r="BP429" s="46"/>
      <c r="BQ429" s="46"/>
      <c r="BR429" s="46">
        <v>631</v>
      </c>
      <c r="BS429" s="46">
        <v>631</v>
      </c>
      <c r="BT429" s="46">
        <v>631</v>
      </c>
      <c r="BU429" s="46">
        <v>631</v>
      </c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>
        <v>0</v>
      </c>
      <c r="DF429" s="46">
        <f>P431*BJ431</f>
        <v>0</v>
      </c>
      <c r="DG429" s="46">
        <f>BJ431*Q431</f>
        <v>0</v>
      </c>
      <c r="DH429" s="46">
        <f>R429*BM429</f>
        <v>0</v>
      </c>
      <c r="DI429" s="46">
        <f t="shared" ref="DI429:DQ429" si="194">BN429*S429</f>
        <v>0</v>
      </c>
      <c r="DJ429" s="46">
        <f t="shared" si="194"/>
        <v>0</v>
      </c>
      <c r="DK429" s="46">
        <f t="shared" si="194"/>
        <v>0</v>
      </c>
      <c r="DL429" s="46">
        <f t="shared" si="194"/>
        <v>0</v>
      </c>
      <c r="DM429" s="46">
        <f t="shared" si="194"/>
        <v>165953</v>
      </c>
      <c r="DN429" s="46">
        <f t="shared" si="194"/>
        <v>165953</v>
      </c>
      <c r="DO429" s="46">
        <f t="shared" si="194"/>
        <v>165953</v>
      </c>
      <c r="DP429" s="46">
        <f t="shared" si="194"/>
        <v>165953</v>
      </c>
      <c r="DQ429" s="46">
        <f t="shared" si="194"/>
        <v>0</v>
      </c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>
        <v>0</v>
      </c>
      <c r="FA429" s="59" t="s">
        <v>1704</v>
      </c>
      <c r="FB429" s="59" t="s">
        <v>1736</v>
      </c>
      <c r="FC429" s="59" t="s">
        <v>1737</v>
      </c>
    </row>
    <row r="430" spans="1:159" s="49" customFormat="1" ht="25.5" customHeight="1" x14ac:dyDescent="0.25">
      <c r="A430" s="59" t="s">
        <v>3861</v>
      </c>
      <c r="B430" s="59" t="s">
        <v>55</v>
      </c>
      <c r="C430" s="59" t="s">
        <v>389</v>
      </c>
      <c r="D430" s="59" t="s">
        <v>390</v>
      </c>
      <c r="E430" s="59" t="s">
        <v>391</v>
      </c>
      <c r="F430" s="59"/>
      <c r="G430" s="59" t="s">
        <v>1545</v>
      </c>
      <c r="H430" s="59" t="s">
        <v>1339</v>
      </c>
      <c r="I430" s="59">
        <v>100</v>
      </c>
      <c r="J430" s="59" t="s">
        <v>3848</v>
      </c>
      <c r="K430" s="59" t="s">
        <v>1522</v>
      </c>
      <c r="L430" s="59" t="s">
        <v>1330</v>
      </c>
      <c r="M430" s="59" t="s">
        <v>1505</v>
      </c>
      <c r="N430" s="59" t="s">
        <v>1546</v>
      </c>
      <c r="O430" s="46">
        <f t="shared" ref="O430" si="195">P430+Q430+R430+S430+T430+U430+V430+W430+X430+Y430+Z430+AA430+AB430+AC430+AD430+AE430+AF430+AG430+AH430+AI430+AJ430+AK430+AL430+AM430+AN430+AO430+AP430+AQ430+AR430+AS430+AT430+AU430+AV430+AW430+AX430+AY430+AZ430</f>
        <v>1052</v>
      </c>
      <c r="P430" s="46"/>
      <c r="Q430" s="46"/>
      <c r="R430" s="46"/>
      <c r="S430" s="46"/>
      <c r="T430" s="46"/>
      <c r="U430" s="46"/>
      <c r="V430" s="46"/>
      <c r="W430" s="46">
        <v>263</v>
      </c>
      <c r="X430" s="46">
        <v>263</v>
      </c>
      <c r="Y430" s="46">
        <v>263</v>
      </c>
      <c r="Z430" s="46">
        <v>263</v>
      </c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87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>
        <f>DE430/O430</f>
        <v>675.11</v>
      </c>
      <c r="BK430" s="46"/>
      <c r="BL430" s="46"/>
      <c r="BM430" s="46"/>
      <c r="BN430" s="46"/>
      <c r="BO430" s="46"/>
      <c r="BP430" s="46"/>
      <c r="BQ430" s="46"/>
      <c r="BR430" s="46">
        <v>631</v>
      </c>
      <c r="BS430" s="46">
        <v>631</v>
      </c>
      <c r="BT430" s="46">
        <v>719.22</v>
      </c>
      <c r="BU430" s="46">
        <v>719.22</v>
      </c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>
        <f>DM430+DN430+DO430+DP430</f>
        <v>710215.72</v>
      </c>
      <c r="DF430" s="46">
        <f>P432*BJ432</f>
        <v>0</v>
      </c>
      <c r="DG430" s="46">
        <f>BJ432*Q432</f>
        <v>0</v>
      </c>
      <c r="DH430" s="46">
        <f>R430*BM430</f>
        <v>0</v>
      </c>
      <c r="DI430" s="46">
        <f t="shared" ref="DI430" si="196">BN430*S430</f>
        <v>0</v>
      </c>
      <c r="DJ430" s="46">
        <f t="shared" ref="DJ430" si="197">BO430*T430</f>
        <v>0</v>
      </c>
      <c r="DK430" s="46">
        <f t="shared" ref="DK430" si="198">BP430*U430</f>
        <v>0</v>
      </c>
      <c r="DL430" s="46">
        <f t="shared" ref="DL430" si="199">BQ430*V430</f>
        <v>0</v>
      </c>
      <c r="DM430" s="46">
        <f t="shared" ref="DM430" si="200">BR430*W430</f>
        <v>165953</v>
      </c>
      <c r="DN430" s="46">
        <f t="shared" ref="DN430" si="201">BS430*X430</f>
        <v>165953</v>
      </c>
      <c r="DO430" s="46">
        <f t="shared" ref="DO430" si="202">BT430*Y430</f>
        <v>189154.86000000002</v>
      </c>
      <c r="DP430" s="46">
        <f t="shared" ref="DP430" si="203">BU430*Z430</f>
        <v>189154.86000000002</v>
      </c>
      <c r="DQ430" s="46">
        <f t="shared" ref="DQ430" si="204">BV430*AA430</f>
        <v>0</v>
      </c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>
        <f>DE430*1.12</f>
        <v>795441.60640000005</v>
      </c>
      <c r="FA430" s="59" t="s">
        <v>1704</v>
      </c>
      <c r="FB430" s="59" t="s">
        <v>3849</v>
      </c>
      <c r="FC430" s="59" t="s">
        <v>1753</v>
      </c>
    </row>
    <row r="431" spans="1:159" s="49" customFormat="1" ht="25.5" customHeight="1" x14ac:dyDescent="0.25">
      <c r="A431" s="59" t="s">
        <v>440</v>
      </c>
      <c r="B431" s="59" t="s">
        <v>55</v>
      </c>
      <c r="C431" s="59" t="s">
        <v>383</v>
      </c>
      <c r="D431" s="59" t="s">
        <v>384</v>
      </c>
      <c r="E431" s="59" t="s">
        <v>385</v>
      </c>
      <c r="F431" s="59"/>
      <c r="G431" s="59" t="s">
        <v>1545</v>
      </c>
      <c r="H431" s="59" t="s">
        <v>1499</v>
      </c>
      <c r="I431" s="59">
        <v>100</v>
      </c>
      <c r="J431" s="59" t="s">
        <v>1500</v>
      </c>
      <c r="K431" s="59" t="s">
        <v>1523</v>
      </c>
      <c r="L431" s="59" t="s">
        <v>1330</v>
      </c>
      <c r="M431" s="59">
        <v>30</v>
      </c>
      <c r="N431" s="59" t="s">
        <v>1546</v>
      </c>
      <c r="O431" s="46">
        <f t="shared" si="169"/>
        <v>2024</v>
      </c>
      <c r="P431" s="46"/>
      <c r="Q431" s="46"/>
      <c r="R431" s="46"/>
      <c r="S431" s="46"/>
      <c r="T431" s="46"/>
      <c r="U431" s="46"/>
      <c r="V431" s="46"/>
      <c r="W431" s="46">
        <v>506</v>
      </c>
      <c r="X431" s="46">
        <v>506</v>
      </c>
      <c r="Y431" s="46">
        <v>506</v>
      </c>
      <c r="Z431" s="46">
        <v>506</v>
      </c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87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>
        <v>954</v>
      </c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>
        <v>0</v>
      </c>
      <c r="DF431" s="46">
        <f t="shared" si="181"/>
        <v>0</v>
      </c>
      <c r="DG431" s="46">
        <f t="shared" si="182"/>
        <v>0</v>
      </c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>
        <v>0</v>
      </c>
      <c r="FA431" s="59" t="s">
        <v>1704</v>
      </c>
      <c r="FB431" s="59">
        <v>2015</v>
      </c>
      <c r="FC431" s="59"/>
    </row>
    <row r="432" spans="1:159" s="49" customFormat="1" ht="25.5" customHeight="1" x14ac:dyDescent="0.25">
      <c r="A432" s="59" t="s">
        <v>441</v>
      </c>
      <c r="B432" s="59" t="s">
        <v>55</v>
      </c>
      <c r="C432" s="59" t="s">
        <v>383</v>
      </c>
      <c r="D432" s="59" t="s">
        <v>384</v>
      </c>
      <c r="E432" s="59" t="s">
        <v>385</v>
      </c>
      <c r="F432" s="59"/>
      <c r="G432" s="59" t="s">
        <v>1545</v>
      </c>
      <c r="H432" s="59" t="s">
        <v>1499</v>
      </c>
      <c r="I432" s="59">
        <v>100</v>
      </c>
      <c r="J432" s="59" t="s">
        <v>1503</v>
      </c>
      <c r="K432" s="59" t="s">
        <v>1523</v>
      </c>
      <c r="L432" s="59" t="s">
        <v>1330</v>
      </c>
      <c r="M432" s="59" t="s">
        <v>1505</v>
      </c>
      <c r="N432" s="59" t="s">
        <v>1546</v>
      </c>
      <c r="O432" s="46">
        <f t="shared" si="169"/>
        <v>1920</v>
      </c>
      <c r="P432" s="46"/>
      <c r="Q432" s="46"/>
      <c r="R432" s="46"/>
      <c r="S432" s="46"/>
      <c r="T432" s="46"/>
      <c r="U432" s="46"/>
      <c r="V432" s="46"/>
      <c r="W432" s="46">
        <v>480</v>
      </c>
      <c r="X432" s="46">
        <v>480</v>
      </c>
      <c r="Y432" s="46">
        <v>480</v>
      </c>
      <c r="Z432" s="46">
        <v>480</v>
      </c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87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>
        <v>930</v>
      </c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>
        <v>0</v>
      </c>
      <c r="DF432" s="46">
        <f t="shared" si="181"/>
        <v>0</v>
      </c>
      <c r="DG432" s="46">
        <f t="shared" si="182"/>
        <v>0</v>
      </c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>
        <v>0</v>
      </c>
      <c r="FA432" s="59" t="s">
        <v>1704</v>
      </c>
      <c r="FB432" s="59">
        <v>2015</v>
      </c>
      <c r="FC432" s="59" t="s">
        <v>1734</v>
      </c>
    </row>
    <row r="433" spans="1:159" s="49" customFormat="1" ht="25.5" customHeight="1" x14ac:dyDescent="0.25">
      <c r="A433" s="59" t="s">
        <v>442</v>
      </c>
      <c r="B433" s="59" t="s">
        <v>55</v>
      </c>
      <c r="C433" s="59" t="s">
        <v>383</v>
      </c>
      <c r="D433" s="59" t="s">
        <v>384</v>
      </c>
      <c r="E433" s="59" t="s">
        <v>385</v>
      </c>
      <c r="F433" s="59"/>
      <c r="G433" s="59" t="s">
        <v>1545</v>
      </c>
      <c r="H433" s="59" t="s">
        <v>1339</v>
      </c>
      <c r="I433" s="59">
        <v>100</v>
      </c>
      <c r="J433" s="59" t="s">
        <v>1506</v>
      </c>
      <c r="K433" s="59" t="s">
        <v>1523</v>
      </c>
      <c r="L433" s="59" t="s">
        <v>1330</v>
      </c>
      <c r="M433" s="59" t="s">
        <v>1505</v>
      </c>
      <c r="N433" s="59" t="s">
        <v>1546</v>
      </c>
      <c r="O433" s="46">
        <f t="shared" si="169"/>
        <v>1920</v>
      </c>
      <c r="P433" s="46"/>
      <c r="Q433" s="46"/>
      <c r="R433" s="46"/>
      <c r="S433" s="46"/>
      <c r="T433" s="46"/>
      <c r="U433" s="46"/>
      <c r="V433" s="46"/>
      <c r="W433" s="46">
        <v>480</v>
      </c>
      <c r="X433" s="46">
        <v>480</v>
      </c>
      <c r="Y433" s="46">
        <v>480</v>
      </c>
      <c r="Z433" s="46">
        <v>480</v>
      </c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87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>
        <v>631</v>
      </c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>
        <v>0</v>
      </c>
      <c r="DF433" s="46">
        <f t="shared" si="181"/>
        <v>0</v>
      </c>
      <c r="DG433" s="46">
        <f t="shared" si="182"/>
        <v>0</v>
      </c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>
        <v>0</v>
      </c>
      <c r="FA433" s="59" t="s">
        <v>1704</v>
      </c>
      <c r="FB433" s="59">
        <v>2015</v>
      </c>
      <c r="FC433" s="59" t="s">
        <v>1735</v>
      </c>
    </row>
    <row r="434" spans="1:159" s="49" customFormat="1" ht="25.5" customHeight="1" x14ac:dyDescent="0.25">
      <c r="A434" s="59" t="s">
        <v>443</v>
      </c>
      <c r="B434" s="59" t="s">
        <v>55</v>
      </c>
      <c r="C434" s="59" t="s">
        <v>389</v>
      </c>
      <c r="D434" s="59" t="s">
        <v>390</v>
      </c>
      <c r="E434" s="59" t="s">
        <v>391</v>
      </c>
      <c r="F434" s="59"/>
      <c r="G434" s="59" t="s">
        <v>1545</v>
      </c>
      <c r="H434" s="59" t="s">
        <v>1339</v>
      </c>
      <c r="I434" s="59">
        <v>100</v>
      </c>
      <c r="J434" s="59" t="s">
        <v>1547</v>
      </c>
      <c r="K434" s="59" t="s">
        <v>1523</v>
      </c>
      <c r="L434" s="59" t="s">
        <v>1330</v>
      </c>
      <c r="M434" s="59" t="s">
        <v>1505</v>
      </c>
      <c r="N434" s="59" t="s">
        <v>1546</v>
      </c>
      <c r="O434" s="46">
        <f t="shared" si="169"/>
        <v>1920</v>
      </c>
      <c r="P434" s="46"/>
      <c r="Q434" s="46"/>
      <c r="R434" s="46"/>
      <c r="S434" s="46"/>
      <c r="T434" s="46"/>
      <c r="U434" s="46"/>
      <c r="V434" s="46"/>
      <c r="W434" s="46">
        <v>480</v>
      </c>
      <c r="X434" s="46">
        <v>480</v>
      </c>
      <c r="Y434" s="46">
        <v>480</v>
      </c>
      <c r="Z434" s="46">
        <v>480</v>
      </c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87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>
        <v>631</v>
      </c>
      <c r="BK434" s="46"/>
      <c r="BL434" s="46"/>
      <c r="BM434" s="46"/>
      <c r="BN434" s="46"/>
      <c r="BO434" s="46"/>
      <c r="BP434" s="46"/>
      <c r="BQ434" s="46"/>
      <c r="BR434" s="46">
        <v>631</v>
      </c>
      <c r="BS434" s="46">
        <v>631</v>
      </c>
      <c r="BT434" s="46">
        <v>631</v>
      </c>
      <c r="BU434" s="46">
        <v>631</v>
      </c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>
        <v>0</v>
      </c>
      <c r="DF434" s="46">
        <f>P436*BJ436</f>
        <v>0</v>
      </c>
      <c r="DG434" s="46">
        <f>BJ436*Q436</f>
        <v>0</v>
      </c>
      <c r="DH434" s="46">
        <f>R434*BM434</f>
        <v>0</v>
      </c>
      <c r="DI434" s="46">
        <f t="shared" ref="DI434:DQ434" si="205">BN434*S434</f>
        <v>0</v>
      </c>
      <c r="DJ434" s="46">
        <f t="shared" si="205"/>
        <v>0</v>
      </c>
      <c r="DK434" s="46">
        <f t="shared" si="205"/>
        <v>0</v>
      </c>
      <c r="DL434" s="46">
        <f t="shared" si="205"/>
        <v>0</v>
      </c>
      <c r="DM434" s="46">
        <f t="shared" si="205"/>
        <v>302880</v>
      </c>
      <c r="DN434" s="46">
        <f t="shared" si="205"/>
        <v>302880</v>
      </c>
      <c r="DO434" s="46">
        <f t="shared" si="205"/>
        <v>302880</v>
      </c>
      <c r="DP434" s="46">
        <f t="shared" si="205"/>
        <v>302880</v>
      </c>
      <c r="DQ434" s="46">
        <f t="shared" si="205"/>
        <v>0</v>
      </c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>
        <v>0</v>
      </c>
      <c r="FA434" s="59" t="s">
        <v>1704</v>
      </c>
      <c r="FB434" s="59" t="s">
        <v>1736</v>
      </c>
      <c r="FC434" s="59" t="s">
        <v>1737</v>
      </c>
    </row>
    <row r="435" spans="1:159" s="49" customFormat="1" ht="25.5" customHeight="1" x14ac:dyDescent="0.25">
      <c r="A435" s="59" t="s">
        <v>3862</v>
      </c>
      <c r="B435" s="59" t="s">
        <v>55</v>
      </c>
      <c r="C435" s="59" t="s">
        <v>389</v>
      </c>
      <c r="D435" s="59" t="s">
        <v>390</v>
      </c>
      <c r="E435" s="59" t="s">
        <v>391</v>
      </c>
      <c r="F435" s="59"/>
      <c r="G435" s="59" t="s">
        <v>1545</v>
      </c>
      <c r="H435" s="59" t="s">
        <v>1339</v>
      </c>
      <c r="I435" s="59">
        <v>100</v>
      </c>
      <c r="J435" s="59" t="s">
        <v>3848</v>
      </c>
      <c r="K435" s="59" t="s">
        <v>1523</v>
      </c>
      <c r="L435" s="59" t="s">
        <v>1330</v>
      </c>
      <c r="M435" s="59" t="s">
        <v>1505</v>
      </c>
      <c r="N435" s="59" t="s">
        <v>1546</v>
      </c>
      <c r="O435" s="46">
        <f t="shared" ref="O435" si="206">P435+Q435+R435+S435+T435+U435+V435+W435+X435+Y435+Z435+AA435+AB435+AC435+AD435+AE435+AF435+AG435+AH435+AI435+AJ435+AK435+AL435+AM435+AN435+AO435+AP435+AQ435+AR435+AS435+AT435+AU435+AV435+AW435+AX435+AY435+AZ435</f>
        <v>1920</v>
      </c>
      <c r="P435" s="46"/>
      <c r="Q435" s="46"/>
      <c r="R435" s="46"/>
      <c r="S435" s="46"/>
      <c r="T435" s="46"/>
      <c r="U435" s="46"/>
      <c r="V435" s="46"/>
      <c r="W435" s="46">
        <v>480</v>
      </c>
      <c r="X435" s="46">
        <v>480</v>
      </c>
      <c r="Y435" s="46">
        <v>480</v>
      </c>
      <c r="Z435" s="46">
        <v>480</v>
      </c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87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>
        <f>DE435/O435</f>
        <v>675.11000000000013</v>
      </c>
      <c r="BK435" s="46"/>
      <c r="BL435" s="46"/>
      <c r="BM435" s="46"/>
      <c r="BN435" s="46"/>
      <c r="BO435" s="46"/>
      <c r="BP435" s="46"/>
      <c r="BQ435" s="46"/>
      <c r="BR435" s="46">
        <v>631</v>
      </c>
      <c r="BS435" s="46">
        <v>631</v>
      </c>
      <c r="BT435" s="46">
        <v>719.22</v>
      </c>
      <c r="BU435" s="46">
        <v>719.22</v>
      </c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>
        <f>DM435+DN435+DO435+DP435</f>
        <v>1296211.2000000002</v>
      </c>
      <c r="DF435" s="46">
        <f>P437*BJ437</f>
        <v>0</v>
      </c>
      <c r="DG435" s="46">
        <f>BJ437*Q437</f>
        <v>0</v>
      </c>
      <c r="DH435" s="46">
        <f>R435*BM435</f>
        <v>0</v>
      </c>
      <c r="DI435" s="46">
        <f t="shared" ref="DI435" si="207">BN435*S435</f>
        <v>0</v>
      </c>
      <c r="DJ435" s="46">
        <f t="shared" ref="DJ435" si="208">BO435*T435</f>
        <v>0</v>
      </c>
      <c r="DK435" s="46">
        <f t="shared" ref="DK435" si="209">BP435*U435</f>
        <v>0</v>
      </c>
      <c r="DL435" s="46">
        <f t="shared" ref="DL435" si="210">BQ435*V435</f>
        <v>0</v>
      </c>
      <c r="DM435" s="46">
        <f t="shared" ref="DM435" si="211">BR435*W435</f>
        <v>302880</v>
      </c>
      <c r="DN435" s="46">
        <f t="shared" ref="DN435" si="212">BS435*X435</f>
        <v>302880</v>
      </c>
      <c r="DO435" s="46">
        <f t="shared" ref="DO435" si="213">BT435*Y435</f>
        <v>345225.60000000003</v>
      </c>
      <c r="DP435" s="46">
        <f t="shared" ref="DP435" si="214">BU435*Z435</f>
        <v>345225.60000000003</v>
      </c>
      <c r="DQ435" s="46">
        <f t="shared" ref="DQ435" si="215">BV435*AA435</f>
        <v>0</v>
      </c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>
        <f>DE435*1.12</f>
        <v>1451756.5440000005</v>
      </c>
      <c r="FA435" s="59" t="s">
        <v>1704</v>
      </c>
      <c r="FB435" s="59" t="s">
        <v>3849</v>
      </c>
      <c r="FC435" s="59" t="s">
        <v>1753</v>
      </c>
    </row>
    <row r="436" spans="1:159" s="49" customFormat="1" ht="25.5" customHeight="1" x14ac:dyDescent="0.25">
      <c r="A436" s="59" t="s">
        <v>444</v>
      </c>
      <c r="B436" s="59" t="s">
        <v>55</v>
      </c>
      <c r="C436" s="59" t="s">
        <v>383</v>
      </c>
      <c r="D436" s="59" t="s">
        <v>384</v>
      </c>
      <c r="E436" s="59" t="s">
        <v>385</v>
      </c>
      <c r="F436" s="59"/>
      <c r="G436" s="59" t="s">
        <v>1545</v>
      </c>
      <c r="H436" s="59" t="s">
        <v>1499</v>
      </c>
      <c r="I436" s="59">
        <v>100</v>
      </c>
      <c r="J436" s="59" t="s">
        <v>1500</v>
      </c>
      <c r="K436" s="59" t="s">
        <v>1524</v>
      </c>
      <c r="L436" s="59" t="s">
        <v>1330</v>
      </c>
      <c r="M436" s="59">
        <v>30</v>
      </c>
      <c r="N436" s="59" t="s">
        <v>1546</v>
      </c>
      <c r="O436" s="46">
        <f t="shared" si="169"/>
        <v>2424</v>
      </c>
      <c r="P436" s="46"/>
      <c r="Q436" s="46"/>
      <c r="R436" s="46"/>
      <c r="S436" s="46"/>
      <c r="T436" s="46"/>
      <c r="U436" s="46"/>
      <c r="V436" s="46"/>
      <c r="W436" s="46">
        <v>606</v>
      </c>
      <c r="X436" s="46">
        <v>606</v>
      </c>
      <c r="Y436" s="46">
        <v>606</v>
      </c>
      <c r="Z436" s="46">
        <v>606</v>
      </c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87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>
        <v>954</v>
      </c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>
        <v>0</v>
      </c>
      <c r="DF436" s="46">
        <f t="shared" si="181"/>
        <v>0</v>
      </c>
      <c r="DG436" s="46">
        <f t="shared" si="182"/>
        <v>0</v>
      </c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>
        <v>0</v>
      </c>
      <c r="FA436" s="59" t="s">
        <v>1704</v>
      </c>
      <c r="FB436" s="59">
        <v>2015</v>
      </c>
      <c r="FC436" s="59"/>
    </row>
    <row r="437" spans="1:159" s="49" customFormat="1" ht="25.5" customHeight="1" x14ac:dyDescent="0.25">
      <c r="A437" s="59" t="s">
        <v>445</v>
      </c>
      <c r="B437" s="59" t="s">
        <v>55</v>
      </c>
      <c r="C437" s="59" t="s">
        <v>383</v>
      </c>
      <c r="D437" s="59" t="s">
        <v>384</v>
      </c>
      <c r="E437" s="59" t="s">
        <v>385</v>
      </c>
      <c r="F437" s="59"/>
      <c r="G437" s="59" t="s">
        <v>1545</v>
      </c>
      <c r="H437" s="59" t="s">
        <v>1499</v>
      </c>
      <c r="I437" s="59">
        <v>100</v>
      </c>
      <c r="J437" s="59" t="s">
        <v>1503</v>
      </c>
      <c r="K437" s="59" t="s">
        <v>1524</v>
      </c>
      <c r="L437" s="59" t="s">
        <v>1330</v>
      </c>
      <c r="M437" s="59" t="s">
        <v>1505</v>
      </c>
      <c r="N437" s="59" t="s">
        <v>1546</v>
      </c>
      <c r="O437" s="46">
        <f t="shared" si="169"/>
        <v>2624</v>
      </c>
      <c r="P437" s="46"/>
      <c r="Q437" s="46"/>
      <c r="R437" s="46"/>
      <c r="S437" s="46"/>
      <c r="T437" s="46"/>
      <c r="U437" s="46"/>
      <c r="V437" s="46"/>
      <c r="W437" s="46">
        <v>656</v>
      </c>
      <c r="X437" s="46">
        <v>656</v>
      </c>
      <c r="Y437" s="46">
        <v>656</v>
      </c>
      <c r="Z437" s="46">
        <v>656</v>
      </c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87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>
        <v>930</v>
      </c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>
        <v>0</v>
      </c>
      <c r="DF437" s="46">
        <f t="shared" si="181"/>
        <v>0</v>
      </c>
      <c r="DG437" s="46">
        <f t="shared" si="182"/>
        <v>0</v>
      </c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>
        <v>0</v>
      </c>
      <c r="FA437" s="59" t="s">
        <v>1704</v>
      </c>
      <c r="FB437" s="59">
        <v>2015</v>
      </c>
      <c r="FC437" s="59" t="s">
        <v>1734</v>
      </c>
    </row>
    <row r="438" spans="1:159" s="49" customFormat="1" ht="25.5" customHeight="1" x14ac:dyDescent="0.25">
      <c r="A438" s="59" t="s">
        <v>446</v>
      </c>
      <c r="B438" s="59" t="s">
        <v>55</v>
      </c>
      <c r="C438" s="59" t="s">
        <v>383</v>
      </c>
      <c r="D438" s="59" t="s">
        <v>384</v>
      </c>
      <c r="E438" s="59" t="s">
        <v>385</v>
      </c>
      <c r="F438" s="59"/>
      <c r="G438" s="59" t="s">
        <v>1545</v>
      </c>
      <c r="H438" s="59" t="s">
        <v>1339</v>
      </c>
      <c r="I438" s="59">
        <v>100</v>
      </c>
      <c r="J438" s="59" t="s">
        <v>1506</v>
      </c>
      <c r="K438" s="59" t="s">
        <v>1524</v>
      </c>
      <c r="L438" s="59" t="s">
        <v>1330</v>
      </c>
      <c r="M438" s="59" t="s">
        <v>1505</v>
      </c>
      <c r="N438" s="59" t="s">
        <v>1546</v>
      </c>
      <c r="O438" s="46">
        <f t="shared" si="169"/>
        <v>2624</v>
      </c>
      <c r="P438" s="46"/>
      <c r="Q438" s="46"/>
      <c r="R438" s="46"/>
      <c r="S438" s="46"/>
      <c r="T438" s="46"/>
      <c r="U438" s="46"/>
      <c r="V438" s="46"/>
      <c r="W438" s="46">
        <v>656</v>
      </c>
      <c r="X438" s="46">
        <v>656</v>
      </c>
      <c r="Y438" s="46">
        <v>656</v>
      </c>
      <c r="Z438" s="46">
        <v>656</v>
      </c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87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>
        <v>631</v>
      </c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>
        <v>0</v>
      </c>
      <c r="DF438" s="46">
        <f t="shared" si="181"/>
        <v>0</v>
      </c>
      <c r="DG438" s="46">
        <f t="shared" si="182"/>
        <v>0</v>
      </c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>
        <v>0</v>
      </c>
      <c r="FA438" s="59" t="s">
        <v>1704</v>
      </c>
      <c r="FB438" s="59">
        <v>2015</v>
      </c>
      <c r="FC438" s="59" t="s">
        <v>1735</v>
      </c>
    </row>
    <row r="439" spans="1:159" s="49" customFormat="1" ht="25.5" customHeight="1" x14ac:dyDescent="0.25">
      <c r="A439" s="59" t="s">
        <v>447</v>
      </c>
      <c r="B439" s="59" t="s">
        <v>55</v>
      </c>
      <c r="C439" s="59" t="s">
        <v>389</v>
      </c>
      <c r="D439" s="59" t="s">
        <v>390</v>
      </c>
      <c r="E439" s="59" t="s">
        <v>391</v>
      </c>
      <c r="F439" s="59"/>
      <c r="G439" s="59" t="s">
        <v>1545</v>
      </c>
      <c r="H439" s="59" t="s">
        <v>1339</v>
      </c>
      <c r="I439" s="59">
        <v>100</v>
      </c>
      <c r="J439" s="59" t="s">
        <v>1547</v>
      </c>
      <c r="K439" s="59" t="s">
        <v>1524</v>
      </c>
      <c r="L439" s="59" t="s">
        <v>1330</v>
      </c>
      <c r="M439" s="59" t="s">
        <v>1505</v>
      </c>
      <c r="N439" s="59" t="s">
        <v>1546</v>
      </c>
      <c r="O439" s="46">
        <f t="shared" si="169"/>
        <v>2624</v>
      </c>
      <c r="P439" s="46"/>
      <c r="Q439" s="46"/>
      <c r="R439" s="46"/>
      <c r="S439" s="46"/>
      <c r="T439" s="46"/>
      <c r="U439" s="46"/>
      <c r="V439" s="46"/>
      <c r="W439" s="46">
        <v>656</v>
      </c>
      <c r="X439" s="46">
        <v>656</v>
      </c>
      <c r="Y439" s="46">
        <v>656</v>
      </c>
      <c r="Z439" s="46">
        <v>656</v>
      </c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87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>
        <v>631</v>
      </c>
      <c r="BK439" s="46"/>
      <c r="BL439" s="46"/>
      <c r="BM439" s="46"/>
      <c r="BN439" s="46"/>
      <c r="BO439" s="46"/>
      <c r="BP439" s="46"/>
      <c r="BQ439" s="46"/>
      <c r="BR439" s="46">
        <v>631</v>
      </c>
      <c r="BS439" s="46">
        <v>631</v>
      </c>
      <c r="BT439" s="46">
        <v>631</v>
      </c>
      <c r="BU439" s="46">
        <v>631</v>
      </c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>
        <v>0</v>
      </c>
      <c r="DF439" s="46">
        <f>P441*BJ441</f>
        <v>0</v>
      </c>
      <c r="DG439" s="46">
        <f>BJ441*Q441</f>
        <v>0</v>
      </c>
      <c r="DH439" s="46">
        <f>R439*BM439</f>
        <v>0</v>
      </c>
      <c r="DI439" s="46">
        <f t="shared" ref="DI439:DQ439" si="216">BN439*S439</f>
        <v>0</v>
      </c>
      <c r="DJ439" s="46">
        <f t="shared" si="216"/>
        <v>0</v>
      </c>
      <c r="DK439" s="46">
        <f t="shared" si="216"/>
        <v>0</v>
      </c>
      <c r="DL439" s="46">
        <f t="shared" si="216"/>
        <v>0</v>
      </c>
      <c r="DM439" s="46">
        <f t="shared" si="216"/>
        <v>413936</v>
      </c>
      <c r="DN439" s="46">
        <f t="shared" si="216"/>
        <v>413936</v>
      </c>
      <c r="DO439" s="46">
        <f t="shared" si="216"/>
        <v>413936</v>
      </c>
      <c r="DP439" s="46">
        <f t="shared" si="216"/>
        <v>413936</v>
      </c>
      <c r="DQ439" s="46">
        <f t="shared" si="216"/>
        <v>0</v>
      </c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>
        <v>0</v>
      </c>
      <c r="FA439" s="59" t="s">
        <v>1704</v>
      </c>
      <c r="FB439" s="59" t="s">
        <v>1736</v>
      </c>
      <c r="FC439" s="59" t="s">
        <v>1737</v>
      </c>
    </row>
    <row r="440" spans="1:159" s="49" customFormat="1" ht="25.5" customHeight="1" x14ac:dyDescent="0.25">
      <c r="A440" s="59" t="s">
        <v>3863</v>
      </c>
      <c r="B440" s="59" t="s">
        <v>55</v>
      </c>
      <c r="C440" s="59" t="s">
        <v>389</v>
      </c>
      <c r="D440" s="59" t="s">
        <v>390</v>
      </c>
      <c r="E440" s="59" t="s">
        <v>391</v>
      </c>
      <c r="F440" s="59"/>
      <c r="G440" s="59" t="s">
        <v>1545</v>
      </c>
      <c r="H440" s="59" t="s">
        <v>1339</v>
      </c>
      <c r="I440" s="59">
        <v>100</v>
      </c>
      <c r="J440" s="59" t="s">
        <v>3848</v>
      </c>
      <c r="K440" s="59" t="s">
        <v>1524</v>
      </c>
      <c r="L440" s="59" t="s">
        <v>1330</v>
      </c>
      <c r="M440" s="59" t="s">
        <v>1505</v>
      </c>
      <c r="N440" s="59" t="s">
        <v>1546</v>
      </c>
      <c r="O440" s="46">
        <f t="shared" ref="O440" si="217">P440+Q440+R440+S440+T440+U440+V440+W440+X440+Y440+Z440+AA440+AB440+AC440+AD440+AE440+AF440+AG440+AH440+AI440+AJ440+AK440+AL440+AM440+AN440+AO440+AP440+AQ440+AR440+AS440+AT440+AU440+AV440+AW440+AX440+AY440+AZ440</f>
        <v>2624</v>
      </c>
      <c r="P440" s="46"/>
      <c r="Q440" s="46"/>
      <c r="R440" s="46"/>
      <c r="S440" s="46"/>
      <c r="T440" s="46"/>
      <c r="U440" s="46"/>
      <c r="V440" s="46"/>
      <c r="W440" s="46">
        <v>656</v>
      </c>
      <c r="X440" s="46">
        <v>656</v>
      </c>
      <c r="Y440" s="46">
        <v>656</v>
      </c>
      <c r="Z440" s="46">
        <v>656</v>
      </c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87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>
        <f>DE440/O440</f>
        <v>675.11</v>
      </c>
      <c r="BK440" s="46"/>
      <c r="BL440" s="46"/>
      <c r="BM440" s="46"/>
      <c r="BN440" s="46"/>
      <c r="BO440" s="46"/>
      <c r="BP440" s="46"/>
      <c r="BQ440" s="46"/>
      <c r="BR440" s="46">
        <v>631</v>
      </c>
      <c r="BS440" s="46">
        <v>631</v>
      </c>
      <c r="BT440" s="46">
        <v>719.22</v>
      </c>
      <c r="BU440" s="46">
        <v>719.22</v>
      </c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>
        <f>DM440+DN440+DO440+DP440</f>
        <v>1771488.6400000001</v>
      </c>
      <c r="DF440" s="46">
        <f>P442*BJ442</f>
        <v>0</v>
      </c>
      <c r="DG440" s="46">
        <f>BJ442*Q442</f>
        <v>0</v>
      </c>
      <c r="DH440" s="46">
        <f>R440*BM440</f>
        <v>0</v>
      </c>
      <c r="DI440" s="46">
        <f t="shared" ref="DI440" si="218">BN440*S440</f>
        <v>0</v>
      </c>
      <c r="DJ440" s="46">
        <f t="shared" ref="DJ440" si="219">BO440*T440</f>
        <v>0</v>
      </c>
      <c r="DK440" s="46">
        <f t="shared" ref="DK440" si="220">BP440*U440</f>
        <v>0</v>
      </c>
      <c r="DL440" s="46">
        <f t="shared" ref="DL440" si="221">BQ440*V440</f>
        <v>0</v>
      </c>
      <c r="DM440" s="46">
        <f t="shared" ref="DM440" si="222">BR440*W440</f>
        <v>413936</v>
      </c>
      <c r="DN440" s="46">
        <f t="shared" ref="DN440" si="223">BS440*X440</f>
        <v>413936</v>
      </c>
      <c r="DO440" s="46">
        <f t="shared" ref="DO440" si="224">BT440*Y440</f>
        <v>471808.32</v>
      </c>
      <c r="DP440" s="46">
        <f t="shared" ref="DP440" si="225">BU440*Z440</f>
        <v>471808.32</v>
      </c>
      <c r="DQ440" s="46">
        <f t="shared" ref="DQ440" si="226">BV440*AA440</f>
        <v>0</v>
      </c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>
        <f>DE440*1.12</f>
        <v>1984067.2768000003</v>
      </c>
      <c r="FA440" s="59" t="s">
        <v>1704</v>
      </c>
      <c r="FB440" s="59" t="s">
        <v>3849</v>
      </c>
      <c r="FC440" s="59" t="s">
        <v>1753</v>
      </c>
    </row>
    <row r="441" spans="1:159" s="49" customFormat="1" ht="25.5" customHeight="1" x14ac:dyDescent="0.25">
      <c r="A441" s="59" t="s">
        <v>448</v>
      </c>
      <c r="B441" s="59" t="s">
        <v>55</v>
      </c>
      <c r="C441" s="59" t="s">
        <v>383</v>
      </c>
      <c r="D441" s="59" t="s">
        <v>384</v>
      </c>
      <c r="E441" s="59" t="s">
        <v>385</v>
      </c>
      <c r="F441" s="59"/>
      <c r="G441" s="59" t="s">
        <v>1545</v>
      </c>
      <c r="H441" s="59" t="s">
        <v>1499</v>
      </c>
      <c r="I441" s="59">
        <v>100</v>
      </c>
      <c r="J441" s="59" t="s">
        <v>1500</v>
      </c>
      <c r="K441" s="59" t="s">
        <v>1526</v>
      </c>
      <c r="L441" s="59" t="s">
        <v>1330</v>
      </c>
      <c r="M441" s="59">
        <v>30</v>
      </c>
      <c r="N441" s="59" t="s">
        <v>1546</v>
      </c>
      <c r="O441" s="46">
        <f t="shared" si="169"/>
        <v>2804</v>
      </c>
      <c r="P441" s="46"/>
      <c r="Q441" s="46"/>
      <c r="R441" s="46"/>
      <c r="S441" s="46"/>
      <c r="T441" s="46"/>
      <c r="U441" s="46"/>
      <c r="V441" s="46"/>
      <c r="W441" s="46">
        <v>701</v>
      </c>
      <c r="X441" s="46">
        <v>701</v>
      </c>
      <c r="Y441" s="46">
        <v>701</v>
      </c>
      <c r="Z441" s="46">
        <v>701</v>
      </c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87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>
        <v>954</v>
      </c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>
        <v>0</v>
      </c>
      <c r="DF441" s="46">
        <f t="shared" si="181"/>
        <v>0</v>
      </c>
      <c r="DG441" s="46">
        <f t="shared" si="182"/>
        <v>0</v>
      </c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>
        <v>0</v>
      </c>
      <c r="FA441" s="59" t="s">
        <v>1704</v>
      </c>
      <c r="FB441" s="59">
        <v>2015</v>
      </c>
      <c r="FC441" s="59"/>
    </row>
    <row r="442" spans="1:159" s="49" customFormat="1" ht="25.5" customHeight="1" x14ac:dyDescent="0.25">
      <c r="A442" s="59" t="s">
        <v>449</v>
      </c>
      <c r="B442" s="59" t="s">
        <v>55</v>
      </c>
      <c r="C442" s="59" t="s">
        <v>383</v>
      </c>
      <c r="D442" s="59" t="s">
        <v>384</v>
      </c>
      <c r="E442" s="59" t="s">
        <v>385</v>
      </c>
      <c r="F442" s="59"/>
      <c r="G442" s="59" t="s">
        <v>1545</v>
      </c>
      <c r="H442" s="59" t="s">
        <v>1499</v>
      </c>
      <c r="I442" s="59">
        <v>100</v>
      </c>
      <c r="J442" s="59" t="s">
        <v>1503</v>
      </c>
      <c r="K442" s="59" t="s">
        <v>1526</v>
      </c>
      <c r="L442" s="59" t="s">
        <v>1330</v>
      </c>
      <c r="M442" s="59" t="s">
        <v>1505</v>
      </c>
      <c r="N442" s="59" t="s">
        <v>1546</v>
      </c>
      <c r="O442" s="46">
        <f t="shared" si="169"/>
        <v>1480</v>
      </c>
      <c r="P442" s="46"/>
      <c r="Q442" s="46"/>
      <c r="R442" s="46"/>
      <c r="S442" s="46"/>
      <c r="T442" s="46"/>
      <c r="U442" s="46"/>
      <c r="V442" s="46"/>
      <c r="W442" s="46">
        <v>370</v>
      </c>
      <c r="X442" s="46">
        <v>370</v>
      </c>
      <c r="Y442" s="46">
        <v>370</v>
      </c>
      <c r="Z442" s="46">
        <v>370</v>
      </c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87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>
        <v>945</v>
      </c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>
        <v>0</v>
      </c>
      <c r="DF442" s="46">
        <f t="shared" si="181"/>
        <v>0</v>
      </c>
      <c r="DG442" s="46">
        <f t="shared" si="182"/>
        <v>0</v>
      </c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>
        <v>0</v>
      </c>
      <c r="FA442" s="59" t="s">
        <v>1704</v>
      </c>
      <c r="FB442" s="59">
        <v>2015</v>
      </c>
      <c r="FC442" s="59" t="s">
        <v>1734</v>
      </c>
    </row>
    <row r="443" spans="1:159" s="49" customFormat="1" ht="25.5" customHeight="1" x14ac:dyDescent="0.25">
      <c r="A443" s="59" t="s">
        <v>450</v>
      </c>
      <c r="B443" s="59" t="s">
        <v>55</v>
      </c>
      <c r="C443" s="59" t="s">
        <v>383</v>
      </c>
      <c r="D443" s="59" t="s">
        <v>384</v>
      </c>
      <c r="E443" s="59" t="s">
        <v>385</v>
      </c>
      <c r="F443" s="59"/>
      <c r="G443" s="59" t="s">
        <v>1545</v>
      </c>
      <c r="H443" s="59" t="s">
        <v>1339</v>
      </c>
      <c r="I443" s="59">
        <v>100</v>
      </c>
      <c r="J443" s="59" t="s">
        <v>1506</v>
      </c>
      <c r="K443" s="59" t="s">
        <v>1526</v>
      </c>
      <c r="L443" s="59" t="s">
        <v>1330</v>
      </c>
      <c r="M443" s="59" t="s">
        <v>1505</v>
      </c>
      <c r="N443" s="59" t="s">
        <v>1546</v>
      </c>
      <c r="O443" s="46">
        <f t="shared" si="169"/>
        <v>1480</v>
      </c>
      <c r="P443" s="46"/>
      <c r="Q443" s="46"/>
      <c r="R443" s="46"/>
      <c r="S443" s="46"/>
      <c r="T443" s="46"/>
      <c r="U443" s="46"/>
      <c r="V443" s="46"/>
      <c r="W443" s="46">
        <v>370</v>
      </c>
      <c r="X443" s="46">
        <v>370</v>
      </c>
      <c r="Y443" s="46">
        <v>370</v>
      </c>
      <c r="Z443" s="46">
        <v>370</v>
      </c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87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>
        <v>631</v>
      </c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>
        <v>0</v>
      </c>
      <c r="DF443" s="46">
        <f t="shared" si="181"/>
        <v>0</v>
      </c>
      <c r="DG443" s="46">
        <f t="shared" si="182"/>
        <v>0</v>
      </c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>
        <v>0</v>
      </c>
      <c r="FA443" s="59" t="s">
        <v>1704</v>
      </c>
      <c r="FB443" s="59">
        <v>2015</v>
      </c>
      <c r="FC443" s="59" t="s">
        <v>1735</v>
      </c>
    </row>
    <row r="444" spans="1:159" s="49" customFormat="1" ht="25.5" customHeight="1" x14ac:dyDescent="0.25">
      <c r="A444" s="59" t="s">
        <v>451</v>
      </c>
      <c r="B444" s="59" t="s">
        <v>55</v>
      </c>
      <c r="C444" s="59" t="s">
        <v>389</v>
      </c>
      <c r="D444" s="59" t="s">
        <v>390</v>
      </c>
      <c r="E444" s="59" t="s">
        <v>391</v>
      </c>
      <c r="F444" s="59"/>
      <c r="G444" s="59" t="s">
        <v>1545</v>
      </c>
      <c r="H444" s="59" t="s">
        <v>1339</v>
      </c>
      <c r="I444" s="59">
        <v>100</v>
      </c>
      <c r="J444" s="59" t="s">
        <v>1547</v>
      </c>
      <c r="K444" s="59" t="s">
        <v>1526</v>
      </c>
      <c r="L444" s="59" t="s">
        <v>1330</v>
      </c>
      <c r="M444" s="59" t="s">
        <v>1505</v>
      </c>
      <c r="N444" s="59" t="s">
        <v>1546</v>
      </c>
      <c r="O444" s="46">
        <f t="shared" si="169"/>
        <v>1480</v>
      </c>
      <c r="P444" s="46"/>
      <c r="Q444" s="46"/>
      <c r="R444" s="46"/>
      <c r="S444" s="46"/>
      <c r="T444" s="46"/>
      <c r="U444" s="46"/>
      <c r="V444" s="46"/>
      <c r="W444" s="46">
        <v>370</v>
      </c>
      <c r="X444" s="46">
        <v>370</v>
      </c>
      <c r="Y444" s="46">
        <v>370</v>
      </c>
      <c r="Z444" s="46">
        <v>370</v>
      </c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87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>
        <v>631</v>
      </c>
      <c r="BK444" s="46"/>
      <c r="BL444" s="46"/>
      <c r="BM444" s="46"/>
      <c r="BN444" s="46"/>
      <c r="BO444" s="46"/>
      <c r="BP444" s="46"/>
      <c r="BQ444" s="46"/>
      <c r="BR444" s="46">
        <v>631</v>
      </c>
      <c r="BS444" s="46">
        <v>631</v>
      </c>
      <c r="BT444" s="46">
        <v>631</v>
      </c>
      <c r="BU444" s="46">
        <v>631</v>
      </c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>
        <v>0</v>
      </c>
      <c r="DF444" s="46">
        <f>P446*BJ446</f>
        <v>0</v>
      </c>
      <c r="DG444" s="46">
        <f>BJ446*Q446</f>
        <v>0</v>
      </c>
      <c r="DH444" s="46">
        <f>R444*BM444</f>
        <v>0</v>
      </c>
      <c r="DI444" s="46">
        <f t="shared" ref="DI444:DQ444" si="227">BN444*S444</f>
        <v>0</v>
      </c>
      <c r="DJ444" s="46">
        <f t="shared" si="227"/>
        <v>0</v>
      </c>
      <c r="DK444" s="46">
        <f t="shared" si="227"/>
        <v>0</v>
      </c>
      <c r="DL444" s="46">
        <f t="shared" si="227"/>
        <v>0</v>
      </c>
      <c r="DM444" s="46">
        <f t="shared" si="227"/>
        <v>233470</v>
      </c>
      <c r="DN444" s="46">
        <f t="shared" si="227"/>
        <v>233470</v>
      </c>
      <c r="DO444" s="46">
        <f t="shared" si="227"/>
        <v>233470</v>
      </c>
      <c r="DP444" s="46">
        <f t="shared" si="227"/>
        <v>233470</v>
      </c>
      <c r="DQ444" s="46">
        <f t="shared" si="227"/>
        <v>0</v>
      </c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>
        <v>0</v>
      </c>
      <c r="FA444" s="59" t="s">
        <v>1704</v>
      </c>
      <c r="FB444" s="59" t="s">
        <v>1736</v>
      </c>
      <c r="FC444" s="59" t="s">
        <v>1737</v>
      </c>
    </row>
    <row r="445" spans="1:159" s="49" customFormat="1" ht="25.5" customHeight="1" x14ac:dyDescent="0.25">
      <c r="A445" s="59" t="s">
        <v>3864</v>
      </c>
      <c r="B445" s="59" t="s">
        <v>55</v>
      </c>
      <c r="C445" s="59" t="s">
        <v>389</v>
      </c>
      <c r="D445" s="59" t="s">
        <v>390</v>
      </c>
      <c r="E445" s="59" t="s">
        <v>391</v>
      </c>
      <c r="F445" s="59"/>
      <c r="G445" s="59" t="s">
        <v>1545</v>
      </c>
      <c r="H445" s="59" t="s">
        <v>1339</v>
      </c>
      <c r="I445" s="59">
        <v>100</v>
      </c>
      <c r="J445" s="59" t="s">
        <v>3848</v>
      </c>
      <c r="K445" s="59" t="s">
        <v>1526</v>
      </c>
      <c r="L445" s="59" t="s">
        <v>1330</v>
      </c>
      <c r="M445" s="59" t="s">
        <v>1505</v>
      </c>
      <c r="N445" s="59" t="s">
        <v>1546</v>
      </c>
      <c r="O445" s="46">
        <f t="shared" ref="O445" si="228">P445+Q445+R445+S445+T445+U445+V445+W445+X445+Y445+Z445+AA445+AB445+AC445+AD445+AE445+AF445+AG445+AH445+AI445+AJ445+AK445+AL445+AM445+AN445+AO445+AP445+AQ445+AR445+AS445+AT445+AU445+AV445+AW445+AX445+AY445+AZ445</f>
        <v>1480</v>
      </c>
      <c r="P445" s="46"/>
      <c r="Q445" s="46"/>
      <c r="R445" s="46"/>
      <c r="S445" s="46"/>
      <c r="T445" s="46"/>
      <c r="U445" s="46"/>
      <c r="V445" s="46"/>
      <c r="W445" s="46">
        <v>370</v>
      </c>
      <c r="X445" s="46">
        <v>370</v>
      </c>
      <c r="Y445" s="46">
        <v>370</v>
      </c>
      <c r="Z445" s="46">
        <v>370</v>
      </c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87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>
        <f>DE445/O445</f>
        <v>675.11</v>
      </c>
      <c r="BK445" s="46"/>
      <c r="BL445" s="46"/>
      <c r="BM445" s="46"/>
      <c r="BN445" s="46"/>
      <c r="BO445" s="46"/>
      <c r="BP445" s="46"/>
      <c r="BQ445" s="46"/>
      <c r="BR445" s="46">
        <v>631</v>
      </c>
      <c r="BS445" s="46">
        <v>631</v>
      </c>
      <c r="BT445" s="46">
        <v>719.22</v>
      </c>
      <c r="BU445" s="46">
        <v>719.22</v>
      </c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>
        <f>DM445+DN445+DO445+DP445</f>
        <v>999162.8</v>
      </c>
      <c r="DF445" s="46">
        <f>P447*BJ447</f>
        <v>0</v>
      </c>
      <c r="DG445" s="46">
        <f>BJ447*Q447</f>
        <v>0</v>
      </c>
      <c r="DH445" s="46">
        <f>R445*BM445</f>
        <v>0</v>
      </c>
      <c r="DI445" s="46">
        <f t="shared" ref="DI445" si="229">BN445*S445</f>
        <v>0</v>
      </c>
      <c r="DJ445" s="46">
        <f t="shared" ref="DJ445" si="230">BO445*T445</f>
        <v>0</v>
      </c>
      <c r="DK445" s="46">
        <f t="shared" ref="DK445" si="231">BP445*U445</f>
        <v>0</v>
      </c>
      <c r="DL445" s="46">
        <f t="shared" ref="DL445" si="232">BQ445*V445</f>
        <v>0</v>
      </c>
      <c r="DM445" s="46">
        <f t="shared" ref="DM445" si="233">BR445*W445</f>
        <v>233470</v>
      </c>
      <c r="DN445" s="46">
        <f t="shared" ref="DN445" si="234">BS445*X445</f>
        <v>233470</v>
      </c>
      <c r="DO445" s="46">
        <f t="shared" ref="DO445" si="235">BT445*Y445</f>
        <v>266111.40000000002</v>
      </c>
      <c r="DP445" s="46">
        <f t="shared" ref="DP445" si="236">BU445*Z445</f>
        <v>266111.40000000002</v>
      </c>
      <c r="DQ445" s="46">
        <f t="shared" ref="DQ445" si="237">BV445*AA445</f>
        <v>0</v>
      </c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>
        <f>DE445*1.12</f>
        <v>1119062.3360000001</v>
      </c>
      <c r="FA445" s="59" t="s">
        <v>1704</v>
      </c>
      <c r="FB445" s="59" t="s">
        <v>3849</v>
      </c>
      <c r="FC445" s="59" t="s">
        <v>1753</v>
      </c>
    </row>
    <row r="446" spans="1:159" s="49" customFormat="1" ht="25.5" customHeight="1" x14ac:dyDescent="0.25">
      <c r="A446" s="59" t="s">
        <v>452</v>
      </c>
      <c r="B446" s="59" t="s">
        <v>55</v>
      </c>
      <c r="C446" s="59" t="s">
        <v>383</v>
      </c>
      <c r="D446" s="59" t="s">
        <v>384</v>
      </c>
      <c r="E446" s="59" t="s">
        <v>385</v>
      </c>
      <c r="F446" s="59"/>
      <c r="G446" s="59" t="s">
        <v>1545</v>
      </c>
      <c r="H446" s="59" t="s">
        <v>1499</v>
      </c>
      <c r="I446" s="59">
        <v>100</v>
      </c>
      <c r="J446" s="59" t="s">
        <v>1500</v>
      </c>
      <c r="K446" s="59" t="s">
        <v>1527</v>
      </c>
      <c r="L446" s="59" t="s">
        <v>1330</v>
      </c>
      <c r="M446" s="59">
        <v>30</v>
      </c>
      <c r="N446" s="59" t="s">
        <v>1546</v>
      </c>
      <c r="O446" s="46">
        <f t="shared" si="169"/>
        <v>1624</v>
      </c>
      <c r="P446" s="46"/>
      <c r="Q446" s="46"/>
      <c r="R446" s="46"/>
      <c r="S446" s="46"/>
      <c r="T446" s="46"/>
      <c r="U446" s="46"/>
      <c r="V446" s="46"/>
      <c r="W446" s="46">
        <v>406</v>
      </c>
      <c r="X446" s="46">
        <v>406</v>
      </c>
      <c r="Y446" s="46">
        <v>406</v>
      </c>
      <c r="Z446" s="46">
        <v>406</v>
      </c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87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>
        <v>954</v>
      </c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>
        <v>0</v>
      </c>
      <c r="DF446" s="46">
        <f t="shared" si="181"/>
        <v>0</v>
      </c>
      <c r="DG446" s="46">
        <f t="shared" si="182"/>
        <v>0</v>
      </c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>
        <v>0</v>
      </c>
      <c r="FA446" s="59" t="s">
        <v>1704</v>
      </c>
      <c r="FB446" s="59">
        <v>2015</v>
      </c>
      <c r="FC446" s="59"/>
    </row>
    <row r="447" spans="1:159" s="49" customFormat="1" ht="25.5" customHeight="1" x14ac:dyDescent="0.25">
      <c r="A447" s="59" t="s">
        <v>453</v>
      </c>
      <c r="B447" s="59" t="s">
        <v>55</v>
      </c>
      <c r="C447" s="59" t="s">
        <v>383</v>
      </c>
      <c r="D447" s="59" t="s">
        <v>384</v>
      </c>
      <c r="E447" s="59" t="s">
        <v>385</v>
      </c>
      <c r="F447" s="59"/>
      <c r="G447" s="59" t="s">
        <v>1545</v>
      </c>
      <c r="H447" s="59" t="s">
        <v>1499</v>
      </c>
      <c r="I447" s="59">
        <v>100</v>
      </c>
      <c r="J447" s="59" t="s">
        <v>1503</v>
      </c>
      <c r="K447" s="59" t="s">
        <v>1527</v>
      </c>
      <c r="L447" s="59" t="s">
        <v>1330</v>
      </c>
      <c r="M447" s="59" t="s">
        <v>1505</v>
      </c>
      <c r="N447" s="59" t="s">
        <v>1546</v>
      </c>
      <c r="O447" s="46">
        <f t="shared" si="169"/>
        <v>2400</v>
      </c>
      <c r="P447" s="46"/>
      <c r="Q447" s="46"/>
      <c r="R447" s="46"/>
      <c r="S447" s="46"/>
      <c r="T447" s="46"/>
      <c r="U447" s="46"/>
      <c r="V447" s="46"/>
      <c r="W447" s="46">
        <v>600</v>
      </c>
      <c r="X447" s="46">
        <v>600</v>
      </c>
      <c r="Y447" s="46">
        <v>600</v>
      </c>
      <c r="Z447" s="46">
        <v>600</v>
      </c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87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>
        <v>855</v>
      </c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>
        <v>0</v>
      </c>
      <c r="DF447" s="46">
        <f t="shared" si="181"/>
        <v>0</v>
      </c>
      <c r="DG447" s="46">
        <f t="shared" si="182"/>
        <v>0</v>
      </c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>
        <v>0</v>
      </c>
      <c r="FA447" s="59" t="s">
        <v>1704</v>
      </c>
      <c r="FB447" s="59">
        <v>2015</v>
      </c>
      <c r="FC447" s="59" t="s">
        <v>1734</v>
      </c>
    </row>
    <row r="448" spans="1:159" s="49" customFormat="1" ht="25.5" customHeight="1" x14ac:dyDescent="0.25">
      <c r="A448" s="59" t="s">
        <v>454</v>
      </c>
      <c r="B448" s="59" t="s">
        <v>55</v>
      </c>
      <c r="C448" s="59" t="s">
        <v>383</v>
      </c>
      <c r="D448" s="59" t="s">
        <v>384</v>
      </c>
      <c r="E448" s="59" t="s">
        <v>385</v>
      </c>
      <c r="F448" s="59"/>
      <c r="G448" s="59" t="s">
        <v>1545</v>
      </c>
      <c r="H448" s="59" t="s">
        <v>1339</v>
      </c>
      <c r="I448" s="59">
        <v>100</v>
      </c>
      <c r="J448" s="59" t="s">
        <v>1506</v>
      </c>
      <c r="K448" s="59" t="s">
        <v>1527</v>
      </c>
      <c r="L448" s="59" t="s">
        <v>1330</v>
      </c>
      <c r="M448" s="59" t="s">
        <v>1505</v>
      </c>
      <c r="N448" s="59" t="s">
        <v>1546</v>
      </c>
      <c r="O448" s="46">
        <f t="shared" si="169"/>
        <v>2400</v>
      </c>
      <c r="P448" s="46"/>
      <c r="Q448" s="46"/>
      <c r="R448" s="46"/>
      <c r="S448" s="46"/>
      <c r="T448" s="46"/>
      <c r="U448" s="46"/>
      <c r="V448" s="46"/>
      <c r="W448" s="46">
        <v>600</v>
      </c>
      <c r="X448" s="46">
        <v>600</v>
      </c>
      <c r="Y448" s="46">
        <v>600</v>
      </c>
      <c r="Z448" s="46">
        <v>600</v>
      </c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87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>
        <v>631</v>
      </c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>
        <v>0</v>
      </c>
      <c r="DF448" s="46">
        <f t="shared" si="181"/>
        <v>0</v>
      </c>
      <c r="DG448" s="46">
        <f t="shared" si="182"/>
        <v>0</v>
      </c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>
        <v>0</v>
      </c>
      <c r="FA448" s="59" t="s">
        <v>1704</v>
      </c>
      <c r="FB448" s="59">
        <v>2015</v>
      </c>
      <c r="FC448" s="59" t="s">
        <v>1735</v>
      </c>
    </row>
    <row r="449" spans="1:159" s="49" customFormat="1" ht="25.5" customHeight="1" x14ac:dyDescent="0.25">
      <c r="A449" s="59" t="s">
        <v>455</v>
      </c>
      <c r="B449" s="59" t="s">
        <v>55</v>
      </c>
      <c r="C449" s="59" t="s">
        <v>389</v>
      </c>
      <c r="D449" s="59" t="s">
        <v>390</v>
      </c>
      <c r="E449" s="59" t="s">
        <v>391</v>
      </c>
      <c r="F449" s="59"/>
      <c r="G449" s="59" t="s">
        <v>1545</v>
      </c>
      <c r="H449" s="59" t="s">
        <v>1339</v>
      </c>
      <c r="I449" s="59">
        <v>100</v>
      </c>
      <c r="J449" s="59" t="s">
        <v>1547</v>
      </c>
      <c r="K449" s="59" t="s">
        <v>1527</v>
      </c>
      <c r="L449" s="59" t="s">
        <v>1330</v>
      </c>
      <c r="M449" s="59" t="s">
        <v>1505</v>
      </c>
      <c r="N449" s="59" t="s">
        <v>1546</v>
      </c>
      <c r="O449" s="46">
        <f t="shared" si="169"/>
        <v>2400</v>
      </c>
      <c r="P449" s="46"/>
      <c r="Q449" s="46"/>
      <c r="R449" s="46"/>
      <c r="S449" s="46"/>
      <c r="T449" s="46"/>
      <c r="U449" s="46"/>
      <c r="V449" s="46"/>
      <c r="W449" s="46">
        <v>600</v>
      </c>
      <c r="X449" s="46">
        <v>600</v>
      </c>
      <c r="Y449" s="46">
        <v>600</v>
      </c>
      <c r="Z449" s="46">
        <v>600</v>
      </c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87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>
        <v>631</v>
      </c>
      <c r="BK449" s="46"/>
      <c r="BL449" s="46"/>
      <c r="BM449" s="46"/>
      <c r="BN449" s="46"/>
      <c r="BO449" s="46"/>
      <c r="BP449" s="46"/>
      <c r="BQ449" s="46"/>
      <c r="BR449" s="46">
        <v>631</v>
      </c>
      <c r="BS449" s="46">
        <v>631</v>
      </c>
      <c r="BT449" s="46">
        <v>631</v>
      </c>
      <c r="BU449" s="46">
        <v>631</v>
      </c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>
        <v>0</v>
      </c>
      <c r="DF449" s="46">
        <f>P451*BJ451</f>
        <v>0</v>
      </c>
      <c r="DG449" s="46">
        <f>BJ451*Q451</f>
        <v>0</v>
      </c>
      <c r="DH449" s="46">
        <f>R449*BM449</f>
        <v>0</v>
      </c>
      <c r="DI449" s="46">
        <f t="shared" ref="DI449:DQ449" si="238">BN449*S449</f>
        <v>0</v>
      </c>
      <c r="DJ449" s="46">
        <f t="shared" si="238"/>
        <v>0</v>
      </c>
      <c r="DK449" s="46">
        <f t="shared" si="238"/>
        <v>0</v>
      </c>
      <c r="DL449" s="46">
        <f t="shared" si="238"/>
        <v>0</v>
      </c>
      <c r="DM449" s="46">
        <f t="shared" si="238"/>
        <v>378600</v>
      </c>
      <c r="DN449" s="46">
        <f t="shared" si="238"/>
        <v>378600</v>
      </c>
      <c r="DO449" s="46">
        <f t="shared" si="238"/>
        <v>378600</v>
      </c>
      <c r="DP449" s="46">
        <f t="shared" si="238"/>
        <v>378600</v>
      </c>
      <c r="DQ449" s="46">
        <f t="shared" si="238"/>
        <v>0</v>
      </c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>
        <v>0</v>
      </c>
      <c r="FA449" s="59" t="s">
        <v>1704</v>
      </c>
      <c r="FB449" s="59" t="s">
        <v>1736</v>
      </c>
      <c r="FC449" s="59" t="s">
        <v>1737</v>
      </c>
    </row>
    <row r="450" spans="1:159" s="49" customFormat="1" ht="25.5" customHeight="1" x14ac:dyDescent="0.25">
      <c r="A450" s="59" t="s">
        <v>3865</v>
      </c>
      <c r="B450" s="59" t="s">
        <v>55</v>
      </c>
      <c r="C450" s="59" t="s">
        <v>389</v>
      </c>
      <c r="D450" s="59" t="s">
        <v>390</v>
      </c>
      <c r="E450" s="59" t="s">
        <v>391</v>
      </c>
      <c r="F450" s="59"/>
      <c r="G450" s="59" t="s">
        <v>1545</v>
      </c>
      <c r="H450" s="59" t="s">
        <v>1339</v>
      </c>
      <c r="I450" s="59">
        <v>100</v>
      </c>
      <c r="J450" s="59" t="s">
        <v>3848</v>
      </c>
      <c r="K450" s="59" t="s">
        <v>1527</v>
      </c>
      <c r="L450" s="59" t="s">
        <v>1330</v>
      </c>
      <c r="M450" s="59" t="s">
        <v>1505</v>
      </c>
      <c r="N450" s="59" t="s">
        <v>1546</v>
      </c>
      <c r="O450" s="46">
        <f t="shared" ref="O450" si="239">P450+Q450+R450+S450+T450+U450+V450+W450+X450+Y450+Z450+AA450+AB450+AC450+AD450+AE450+AF450+AG450+AH450+AI450+AJ450+AK450+AL450+AM450+AN450+AO450+AP450+AQ450+AR450+AS450+AT450+AU450+AV450+AW450+AX450+AY450+AZ450</f>
        <v>2400</v>
      </c>
      <c r="P450" s="46"/>
      <c r="Q450" s="46"/>
      <c r="R450" s="46"/>
      <c r="S450" s="46"/>
      <c r="T450" s="46"/>
      <c r="U450" s="46"/>
      <c r="V450" s="46"/>
      <c r="W450" s="46">
        <v>600</v>
      </c>
      <c r="X450" s="46">
        <v>600</v>
      </c>
      <c r="Y450" s="46">
        <v>600</v>
      </c>
      <c r="Z450" s="46">
        <v>600</v>
      </c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87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>
        <f>DE450/O450</f>
        <v>675.11</v>
      </c>
      <c r="BK450" s="46"/>
      <c r="BL450" s="46"/>
      <c r="BM450" s="46"/>
      <c r="BN450" s="46"/>
      <c r="BO450" s="46"/>
      <c r="BP450" s="46"/>
      <c r="BQ450" s="46"/>
      <c r="BR450" s="46">
        <v>631</v>
      </c>
      <c r="BS450" s="46">
        <v>631</v>
      </c>
      <c r="BT450" s="46">
        <v>719.22</v>
      </c>
      <c r="BU450" s="46">
        <v>719.22</v>
      </c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>
        <f>DM450+DN450+DO450+DP450</f>
        <v>1620264</v>
      </c>
      <c r="DF450" s="46">
        <f>P452*BJ452</f>
        <v>0</v>
      </c>
      <c r="DG450" s="46">
        <f>BJ452*Q452</f>
        <v>0</v>
      </c>
      <c r="DH450" s="46">
        <f>R450*BM450</f>
        <v>0</v>
      </c>
      <c r="DI450" s="46">
        <f t="shared" ref="DI450" si="240">BN450*S450</f>
        <v>0</v>
      </c>
      <c r="DJ450" s="46">
        <f t="shared" ref="DJ450" si="241">BO450*T450</f>
        <v>0</v>
      </c>
      <c r="DK450" s="46">
        <f t="shared" ref="DK450" si="242">BP450*U450</f>
        <v>0</v>
      </c>
      <c r="DL450" s="46">
        <f t="shared" ref="DL450" si="243">BQ450*V450</f>
        <v>0</v>
      </c>
      <c r="DM450" s="46">
        <f t="shared" ref="DM450" si="244">BR450*W450</f>
        <v>378600</v>
      </c>
      <c r="DN450" s="46">
        <f t="shared" ref="DN450" si="245">BS450*X450</f>
        <v>378600</v>
      </c>
      <c r="DO450" s="46">
        <f t="shared" ref="DO450" si="246">BT450*Y450</f>
        <v>431532</v>
      </c>
      <c r="DP450" s="46">
        <f t="shared" ref="DP450" si="247">BU450*Z450</f>
        <v>431532</v>
      </c>
      <c r="DQ450" s="46">
        <f t="shared" ref="DQ450" si="248">BV450*AA450</f>
        <v>0</v>
      </c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>
        <f>DE450*1.12</f>
        <v>1814695.6800000002</v>
      </c>
      <c r="FA450" s="59" t="s">
        <v>1704</v>
      </c>
      <c r="FB450" s="59" t="s">
        <v>3849</v>
      </c>
      <c r="FC450" s="59" t="s">
        <v>1753</v>
      </c>
    </row>
    <row r="451" spans="1:159" s="49" customFormat="1" ht="25.5" customHeight="1" x14ac:dyDescent="0.25">
      <c r="A451" s="59" t="s">
        <v>456</v>
      </c>
      <c r="B451" s="59" t="s">
        <v>55</v>
      </c>
      <c r="C451" s="59" t="s">
        <v>383</v>
      </c>
      <c r="D451" s="59" t="s">
        <v>384</v>
      </c>
      <c r="E451" s="59" t="s">
        <v>385</v>
      </c>
      <c r="F451" s="59"/>
      <c r="G451" s="59" t="s">
        <v>1545</v>
      </c>
      <c r="H451" s="59" t="s">
        <v>1499</v>
      </c>
      <c r="I451" s="59">
        <v>100</v>
      </c>
      <c r="J451" s="59" t="s">
        <v>1500</v>
      </c>
      <c r="K451" s="59" t="s">
        <v>1529</v>
      </c>
      <c r="L451" s="59" t="s">
        <v>1330</v>
      </c>
      <c r="M451" s="59">
        <v>30</v>
      </c>
      <c r="N451" s="59" t="s">
        <v>1546</v>
      </c>
      <c r="O451" s="46">
        <f t="shared" si="169"/>
        <v>2340</v>
      </c>
      <c r="P451" s="46"/>
      <c r="Q451" s="46"/>
      <c r="R451" s="46"/>
      <c r="S451" s="46"/>
      <c r="T451" s="46"/>
      <c r="U451" s="46"/>
      <c r="V451" s="46"/>
      <c r="W451" s="46">
        <v>585</v>
      </c>
      <c r="X451" s="46">
        <v>585</v>
      </c>
      <c r="Y451" s="46">
        <v>585</v>
      </c>
      <c r="Z451" s="46">
        <v>585</v>
      </c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87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>
        <v>954</v>
      </c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>
        <v>0</v>
      </c>
      <c r="DF451" s="46">
        <f t="shared" si="181"/>
        <v>0</v>
      </c>
      <c r="DG451" s="46">
        <f t="shared" si="182"/>
        <v>0</v>
      </c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>
        <v>0</v>
      </c>
      <c r="FA451" s="59" t="s">
        <v>1704</v>
      </c>
      <c r="FB451" s="59">
        <v>2015</v>
      </c>
      <c r="FC451" s="59"/>
    </row>
    <row r="452" spans="1:159" s="49" customFormat="1" ht="25.5" customHeight="1" x14ac:dyDescent="0.25">
      <c r="A452" s="59" t="s">
        <v>457</v>
      </c>
      <c r="B452" s="59" t="s">
        <v>55</v>
      </c>
      <c r="C452" s="59" t="s">
        <v>383</v>
      </c>
      <c r="D452" s="59" t="s">
        <v>384</v>
      </c>
      <c r="E452" s="59" t="s">
        <v>385</v>
      </c>
      <c r="F452" s="59"/>
      <c r="G452" s="59" t="s">
        <v>1545</v>
      </c>
      <c r="H452" s="59" t="s">
        <v>1499</v>
      </c>
      <c r="I452" s="59">
        <v>100</v>
      </c>
      <c r="J452" s="59" t="s">
        <v>1503</v>
      </c>
      <c r="K452" s="59" t="s">
        <v>1529</v>
      </c>
      <c r="L452" s="59" t="s">
        <v>1330</v>
      </c>
      <c r="M452" s="59" t="s">
        <v>1505</v>
      </c>
      <c r="N452" s="59" t="s">
        <v>1546</v>
      </c>
      <c r="O452" s="46">
        <f t="shared" si="169"/>
        <v>1524</v>
      </c>
      <c r="P452" s="46"/>
      <c r="Q452" s="46"/>
      <c r="R452" s="46"/>
      <c r="S452" s="46"/>
      <c r="T452" s="46"/>
      <c r="U452" s="46"/>
      <c r="V452" s="46"/>
      <c r="W452" s="46">
        <v>381</v>
      </c>
      <c r="X452" s="46">
        <v>381</v>
      </c>
      <c r="Y452" s="46">
        <v>381</v>
      </c>
      <c r="Z452" s="46">
        <v>381</v>
      </c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87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>
        <v>945</v>
      </c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>
        <v>0</v>
      </c>
      <c r="DF452" s="46">
        <f t="shared" si="181"/>
        <v>0</v>
      </c>
      <c r="DG452" s="46">
        <f t="shared" si="182"/>
        <v>0</v>
      </c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>
        <v>0</v>
      </c>
      <c r="FA452" s="59" t="s">
        <v>1704</v>
      </c>
      <c r="FB452" s="59">
        <v>2015</v>
      </c>
      <c r="FC452" s="59" t="s">
        <v>1734</v>
      </c>
    </row>
    <row r="453" spans="1:159" s="49" customFormat="1" ht="25.5" customHeight="1" x14ac:dyDescent="0.25">
      <c r="A453" s="59" t="s">
        <v>458</v>
      </c>
      <c r="B453" s="59" t="s">
        <v>55</v>
      </c>
      <c r="C453" s="59" t="s">
        <v>383</v>
      </c>
      <c r="D453" s="59" t="s">
        <v>384</v>
      </c>
      <c r="E453" s="59" t="s">
        <v>385</v>
      </c>
      <c r="F453" s="59"/>
      <c r="G453" s="59" t="s">
        <v>1545</v>
      </c>
      <c r="H453" s="59" t="s">
        <v>1339</v>
      </c>
      <c r="I453" s="59">
        <v>100</v>
      </c>
      <c r="J453" s="59" t="s">
        <v>1506</v>
      </c>
      <c r="K453" s="59" t="s">
        <v>1529</v>
      </c>
      <c r="L453" s="59" t="s">
        <v>1330</v>
      </c>
      <c r="M453" s="59" t="s">
        <v>1505</v>
      </c>
      <c r="N453" s="59" t="s">
        <v>1546</v>
      </c>
      <c r="O453" s="46">
        <f t="shared" si="169"/>
        <v>1524</v>
      </c>
      <c r="P453" s="46"/>
      <c r="Q453" s="46"/>
      <c r="R453" s="46"/>
      <c r="S453" s="46"/>
      <c r="T453" s="46"/>
      <c r="U453" s="46"/>
      <c r="V453" s="46"/>
      <c r="W453" s="46">
        <v>381</v>
      </c>
      <c r="X453" s="46">
        <v>381</v>
      </c>
      <c r="Y453" s="46">
        <v>381</v>
      </c>
      <c r="Z453" s="46">
        <v>381</v>
      </c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87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>
        <v>631</v>
      </c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>
        <v>0</v>
      </c>
      <c r="DF453" s="46">
        <f t="shared" si="181"/>
        <v>0</v>
      </c>
      <c r="DG453" s="46">
        <f t="shared" si="182"/>
        <v>0</v>
      </c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>
        <v>0</v>
      </c>
      <c r="FA453" s="59" t="s">
        <v>1704</v>
      </c>
      <c r="FB453" s="59">
        <v>2015</v>
      </c>
      <c r="FC453" s="59" t="s">
        <v>1735</v>
      </c>
    </row>
    <row r="454" spans="1:159" s="49" customFormat="1" ht="25.5" customHeight="1" x14ac:dyDescent="0.25">
      <c r="A454" s="59" t="s">
        <v>459</v>
      </c>
      <c r="B454" s="59" t="s">
        <v>55</v>
      </c>
      <c r="C454" s="59" t="s">
        <v>389</v>
      </c>
      <c r="D454" s="59" t="s">
        <v>390</v>
      </c>
      <c r="E454" s="59" t="s">
        <v>391</v>
      </c>
      <c r="F454" s="59"/>
      <c r="G454" s="59" t="s">
        <v>1545</v>
      </c>
      <c r="H454" s="59" t="s">
        <v>1339</v>
      </c>
      <c r="I454" s="59">
        <v>100</v>
      </c>
      <c r="J454" s="59" t="s">
        <v>1547</v>
      </c>
      <c r="K454" s="59" t="s">
        <v>1529</v>
      </c>
      <c r="L454" s="59" t="s">
        <v>1330</v>
      </c>
      <c r="M454" s="59" t="s">
        <v>1505</v>
      </c>
      <c r="N454" s="59" t="s">
        <v>1546</v>
      </c>
      <c r="O454" s="46">
        <f t="shared" si="169"/>
        <v>1524</v>
      </c>
      <c r="P454" s="46"/>
      <c r="Q454" s="46"/>
      <c r="R454" s="46"/>
      <c r="S454" s="46"/>
      <c r="T454" s="46"/>
      <c r="U454" s="46"/>
      <c r="V454" s="46"/>
      <c r="W454" s="46">
        <v>381</v>
      </c>
      <c r="X454" s="46">
        <v>381</v>
      </c>
      <c r="Y454" s="46">
        <v>381</v>
      </c>
      <c r="Z454" s="46">
        <v>381</v>
      </c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87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>
        <v>631</v>
      </c>
      <c r="BK454" s="46"/>
      <c r="BL454" s="46"/>
      <c r="BM454" s="46"/>
      <c r="BN454" s="46"/>
      <c r="BO454" s="46"/>
      <c r="BP454" s="46"/>
      <c r="BQ454" s="46"/>
      <c r="BR454" s="46">
        <v>631</v>
      </c>
      <c r="BS454" s="46">
        <v>631</v>
      </c>
      <c r="BT454" s="46">
        <v>631</v>
      </c>
      <c r="BU454" s="46">
        <v>631</v>
      </c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>
        <v>0</v>
      </c>
      <c r="DF454" s="46">
        <f>P456*BJ456</f>
        <v>0</v>
      </c>
      <c r="DG454" s="46">
        <f>BJ456*Q456</f>
        <v>0</v>
      </c>
      <c r="DH454" s="46">
        <f>R454*BM454</f>
        <v>0</v>
      </c>
      <c r="DI454" s="46">
        <f t="shared" ref="DI454:DQ454" si="249">BN454*S454</f>
        <v>0</v>
      </c>
      <c r="DJ454" s="46">
        <f t="shared" si="249"/>
        <v>0</v>
      </c>
      <c r="DK454" s="46">
        <f t="shared" si="249"/>
        <v>0</v>
      </c>
      <c r="DL454" s="46">
        <f t="shared" si="249"/>
        <v>0</v>
      </c>
      <c r="DM454" s="46">
        <f t="shared" si="249"/>
        <v>240411</v>
      </c>
      <c r="DN454" s="46">
        <f t="shared" si="249"/>
        <v>240411</v>
      </c>
      <c r="DO454" s="46">
        <f t="shared" si="249"/>
        <v>240411</v>
      </c>
      <c r="DP454" s="46">
        <f t="shared" si="249"/>
        <v>240411</v>
      </c>
      <c r="DQ454" s="46">
        <f t="shared" si="249"/>
        <v>0</v>
      </c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>
        <v>0</v>
      </c>
      <c r="FA454" s="59" t="s">
        <v>1704</v>
      </c>
      <c r="FB454" s="59" t="s">
        <v>1736</v>
      </c>
      <c r="FC454" s="59" t="s">
        <v>1737</v>
      </c>
    </row>
    <row r="455" spans="1:159" s="49" customFormat="1" ht="25.5" customHeight="1" x14ac:dyDescent="0.25">
      <c r="A455" s="59" t="s">
        <v>3866</v>
      </c>
      <c r="B455" s="59" t="s">
        <v>55</v>
      </c>
      <c r="C455" s="59" t="s">
        <v>389</v>
      </c>
      <c r="D455" s="59" t="s">
        <v>390</v>
      </c>
      <c r="E455" s="59" t="s">
        <v>391</v>
      </c>
      <c r="F455" s="59"/>
      <c r="G455" s="59" t="s">
        <v>1545</v>
      </c>
      <c r="H455" s="59" t="s">
        <v>1339</v>
      </c>
      <c r="I455" s="59">
        <v>100</v>
      </c>
      <c r="J455" s="59" t="s">
        <v>3848</v>
      </c>
      <c r="K455" s="59" t="s">
        <v>1529</v>
      </c>
      <c r="L455" s="59" t="s">
        <v>1330</v>
      </c>
      <c r="M455" s="59" t="s">
        <v>1505</v>
      </c>
      <c r="N455" s="59" t="s">
        <v>1546</v>
      </c>
      <c r="O455" s="46">
        <f t="shared" ref="O455" si="250">P455+Q455+R455+S455+T455+U455+V455+W455+X455+Y455+Z455+AA455+AB455+AC455+AD455+AE455+AF455+AG455+AH455+AI455+AJ455+AK455+AL455+AM455+AN455+AO455+AP455+AQ455+AR455+AS455+AT455+AU455+AV455+AW455+AX455+AY455+AZ455</f>
        <v>1524</v>
      </c>
      <c r="P455" s="46"/>
      <c r="Q455" s="46"/>
      <c r="R455" s="46"/>
      <c r="S455" s="46"/>
      <c r="T455" s="46"/>
      <c r="U455" s="46"/>
      <c r="V455" s="46"/>
      <c r="W455" s="46">
        <v>381</v>
      </c>
      <c r="X455" s="46">
        <v>381</v>
      </c>
      <c r="Y455" s="46">
        <v>381</v>
      </c>
      <c r="Z455" s="46">
        <v>381</v>
      </c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87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>
        <f>DE455/O455</f>
        <v>675.11000000000013</v>
      </c>
      <c r="BK455" s="46"/>
      <c r="BL455" s="46"/>
      <c r="BM455" s="46"/>
      <c r="BN455" s="46"/>
      <c r="BO455" s="46"/>
      <c r="BP455" s="46"/>
      <c r="BQ455" s="46"/>
      <c r="BR455" s="46">
        <v>631</v>
      </c>
      <c r="BS455" s="46">
        <v>631</v>
      </c>
      <c r="BT455" s="46">
        <v>719.22</v>
      </c>
      <c r="BU455" s="46">
        <v>719.22</v>
      </c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>
        <f>DM455+DN455+DO455+DP455</f>
        <v>1028867.6400000001</v>
      </c>
      <c r="DF455" s="46">
        <f>P457*BJ457</f>
        <v>0</v>
      </c>
      <c r="DG455" s="46">
        <f>BJ457*Q457</f>
        <v>0</v>
      </c>
      <c r="DH455" s="46">
        <f>R455*BM455</f>
        <v>0</v>
      </c>
      <c r="DI455" s="46">
        <f t="shared" ref="DI455" si="251">BN455*S455</f>
        <v>0</v>
      </c>
      <c r="DJ455" s="46">
        <f t="shared" ref="DJ455" si="252">BO455*T455</f>
        <v>0</v>
      </c>
      <c r="DK455" s="46">
        <f t="shared" ref="DK455" si="253">BP455*U455</f>
        <v>0</v>
      </c>
      <c r="DL455" s="46">
        <f t="shared" ref="DL455" si="254">BQ455*V455</f>
        <v>0</v>
      </c>
      <c r="DM455" s="46">
        <f t="shared" ref="DM455" si="255">BR455*W455</f>
        <v>240411</v>
      </c>
      <c r="DN455" s="46">
        <f t="shared" ref="DN455" si="256">BS455*X455</f>
        <v>240411</v>
      </c>
      <c r="DO455" s="46">
        <f t="shared" ref="DO455" si="257">BT455*Y455</f>
        <v>274022.82</v>
      </c>
      <c r="DP455" s="46">
        <f t="shared" ref="DP455" si="258">BU455*Z455</f>
        <v>274022.82</v>
      </c>
      <c r="DQ455" s="46">
        <f t="shared" ref="DQ455" si="259">BV455*AA455</f>
        <v>0</v>
      </c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>
        <f>DE455*1.12</f>
        <v>1152331.7568000003</v>
      </c>
      <c r="FA455" s="59" t="s">
        <v>1704</v>
      </c>
      <c r="FB455" s="59" t="s">
        <v>3849</v>
      </c>
      <c r="FC455" s="59" t="s">
        <v>1753</v>
      </c>
    </row>
    <row r="456" spans="1:159" s="49" customFormat="1" ht="25.5" customHeight="1" x14ac:dyDescent="0.25">
      <c r="A456" s="59" t="s">
        <v>460</v>
      </c>
      <c r="B456" s="59" t="s">
        <v>55</v>
      </c>
      <c r="C456" s="59" t="s">
        <v>383</v>
      </c>
      <c r="D456" s="59" t="s">
        <v>384</v>
      </c>
      <c r="E456" s="59" t="s">
        <v>385</v>
      </c>
      <c r="F456" s="59"/>
      <c r="G456" s="59" t="s">
        <v>1545</v>
      </c>
      <c r="H456" s="59" t="s">
        <v>1499</v>
      </c>
      <c r="I456" s="59">
        <v>100</v>
      </c>
      <c r="J456" s="59" t="s">
        <v>1500</v>
      </c>
      <c r="K456" s="59" t="s">
        <v>1531</v>
      </c>
      <c r="L456" s="59" t="s">
        <v>1330</v>
      </c>
      <c r="M456" s="59">
        <v>30</v>
      </c>
      <c r="N456" s="59" t="s">
        <v>1546</v>
      </c>
      <c r="O456" s="46">
        <f t="shared" si="169"/>
        <v>1536</v>
      </c>
      <c r="P456" s="46"/>
      <c r="Q456" s="46"/>
      <c r="R456" s="46"/>
      <c r="S456" s="46"/>
      <c r="T456" s="46"/>
      <c r="U456" s="46"/>
      <c r="V456" s="46"/>
      <c r="W456" s="46">
        <v>384</v>
      </c>
      <c r="X456" s="46">
        <v>384</v>
      </c>
      <c r="Y456" s="46">
        <v>384</v>
      </c>
      <c r="Z456" s="46">
        <v>384</v>
      </c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87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>
        <v>954</v>
      </c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>
        <v>0</v>
      </c>
      <c r="DF456" s="46">
        <f t="shared" si="181"/>
        <v>0</v>
      </c>
      <c r="DG456" s="46">
        <f t="shared" si="182"/>
        <v>0</v>
      </c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>
        <v>0</v>
      </c>
      <c r="FA456" s="59" t="s">
        <v>1704</v>
      </c>
      <c r="FB456" s="59">
        <v>2015</v>
      </c>
      <c r="FC456" s="59"/>
    </row>
    <row r="457" spans="1:159" s="49" customFormat="1" ht="25.5" customHeight="1" x14ac:dyDescent="0.25">
      <c r="A457" s="59" t="s">
        <v>461</v>
      </c>
      <c r="B457" s="59" t="s">
        <v>55</v>
      </c>
      <c r="C457" s="59" t="s">
        <v>383</v>
      </c>
      <c r="D457" s="59" t="s">
        <v>384</v>
      </c>
      <c r="E457" s="59" t="s">
        <v>385</v>
      </c>
      <c r="F457" s="59"/>
      <c r="G457" s="59" t="s">
        <v>1545</v>
      </c>
      <c r="H457" s="59" t="s">
        <v>1499</v>
      </c>
      <c r="I457" s="59">
        <v>100</v>
      </c>
      <c r="J457" s="59" t="s">
        <v>1503</v>
      </c>
      <c r="K457" s="59" t="s">
        <v>1531</v>
      </c>
      <c r="L457" s="59" t="s">
        <v>1330</v>
      </c>
      <c r="M457" s="59" t="s">
        <v>1505</v>
      </c>
      <c r="N457" s="59" t="s">
        <v>1546</v>
      </c>
      <c r="O457" s="46">
        <f t="shared" si="169"/>
        <v>2048</v>
      </c>
      <c r="P457" s="46"/>
      <c r="Q457" s="46"/>
      <c r="R457" s="46"/>
      <c r="S457" s="46"/>
      <c r="T457" s="46"/>
      <c r="U457" s="46"/>
      <c r="V457" s="46"/>
      <c r="W457" s="46">
        <v>512</v>
      </c>
      <c r="X457" s="46">
        <v>512</v>
      </c>
      <c r="Y457" s="46">
        <v>512</v>
      </c>
      <c r="Z457" s="46">
        <v>512</v>
      </c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87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>
        <v>900</v>
      </c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>
        <v>0</v>
      </c>
      <c r="DF457" s="46">
        <f t="shared" si="181"/>
        <v>0</v>
      </c>
      <c r="DG457" s="46">
        <f t="shared" si="182"/>
        <v>0</v>
      </c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>
        <v>0</v>
      </c>
      <c r="FA457" s="59" t="s">
        <v>1704</v>
      </c>
      <c r="FB457" s="59">
        <v>2015</v>
      </c>
      <c r="FC457" s="59" t="s">
        <v>1734</v>
      </c>
    </row>
    <row r="458" spans="1:159" s="49" customFormat="1" ht="25.5" customHeight="1" x14ac:dyDescent="0.25">
      <c r="A458" s="59" t="s">
        <v>462</v>
      </c>
      <c r="B458" s="59" t="s">
        <v>55</v>
      </c>
      <c r="C458" s="59" t="s">
        <v>383</v>
      </c>
      <c r="D458" s="59" t="s">
        <v>384</v>
      </c>
      <c r="E458" s="59" t="s">
        <v>385</v>
      </c>
      <c r="F458" s="59"/>
      <c r="G458" s="59" t="s">
        <v>1545</v>
      </c>
      <c r="H458" s="59" t="s">
        <v>1339</v>
      </c>
      <c r="I458" s="59">
        <v>100</v>
      </c>
      <c r="J458" s="59" t="s">
        <v>1506</v>
      </c>
      <c r="K458" s="59" t="s">
        <v>1531</v>
      </c>
      <c r="L458" s="59" t="s">
        <v>1330</v>
      </c>
      <c r="M458" s="59" t="s">
        <v>1505</v>
      </c>
      <c r="N458" s="59" t="s">
        <v>1546</v>
      </c>
      <c r="O458" s="46">
        <f t="shared" si="169"/>
        <v>2048</v>
      </c>
      <c r="P458" s="46"/>
      <c r="Q458" s="46"/>
      <c r="R458" s="46"/>
      <c r="S458" s="46"/>
      <c r="T458" s="46"/>
      <c r="U458" s="46"/>
      <c r="V458" s="46"/>
      <c r="W458" s="46">
        <v>512</v>
      </c>
      <c r="X458" s="46">
        <v>512</v>
      </c>
      <c r="Y458" s="46">
        <v>512</v>
      </c>
      <c r="Z458" s="46">
        <v>512</v>
      </c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87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>
        <v>631</v>
      </c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>
        <v>0</v>
      </c>
      <c r="DF458" s="46">
        <f t="shared" si="181"/>
        <v>0</v>
      </c>
      <c r="DG458" s="46">
        <f t="shared" si="182"/>
        <v>0</v>
      </c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>
        <v>0</v>
      </c>
      <c r="FA458" s="59" t="s">
        <v>1704</v>
      </c>
      <c r="FB458" s="59">
        <v>2015</v>
      </c>
      <c r="FC458" s="59" t="s">
        <v>1735</v>
      </c>
    </row>
    <row r="459" spans="1:159" s="49" customFormat="1" ht="25.5" customHeight="1" x14ac:dyDescent="0.25">
      <c r="A459" s="59" t="s">
        <v>463</v>
      </c>
      <c r="B459" s="59" t="s">
        <v>55</v>
      </c>
      <c r="C459" s="59" t="s">
        <v>389</v>
      </c>
      <c r="D459" s="59" t="s">
        <v>390</v>
      </c>
      <c r="E459" s="59" t="s">
        <v>391</v>
      </c>
      <c r="F459" s="59"/>
      <c r="G459" s="59" t="s">
        <v>1545</v>
      </c>
      <c r="H459" s="59" t="s">
        <v>1339</v>
      </c>
      <c r="I459" s="59">
        <v>100</v>
      </c>
      <c r="J459" s="59" t="s">
        <v>1547</v>
      </c>
      <c r="K459" s="59" t="s">
        <v>1531</v>
      </c>
      <c r="L459" s="59" t="s">
        <v>1330</v>
      </c>
      <c r="M459" s="59" t="s">
        <v>1505</v>
      </c>
      <c r="N459" s="59" t="s">
        <v>1546</v>
      </c>
      <c r="O459" s="46">
        <f t="shared" si="169"/>
        <v>2048</v>
      </c>
      <c r="P459" s="46"/>
      <c r="Q459" s="46"/>
      <c r="R459" s="46"/>
      <c r="S459" s="46"/>
      <c r="T459" s="46"/>
      <c r="U459" s="46"/>
      <c r="V459" s="46"/>
      <c r="W459" s="46">
        <v>512</v>
      </c>
      <c r="X459" s="46">
        <v>512</v>
      </c>
      <c r="Y459" s="46">
        <v>512</v>
      </c>
      <c r="Z459" s="46">
        <v>512</v>
      </c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87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>
        <v>631</v>
      </c>
      <c r="BK459" s="46"/>
      <c r="BL459" s="46"/>
      <c r="BM459" s="46"/>
      <c r="BN459" s="46"/>
      <c r="BO459" s="46"/>
      <c r="BP459" s="46"/>
      <c r="BQ459" s="46"/>
      <c r="BR459" s="46">
        <v>631</v>
      </c>
      <c r="BS459" s="46">
        <v>631</v>
      </c>
      <c r="BT459" s="46">
        <v>631</v>
      </c>
      <c r="BU459" s="46">
        <v>631</v>
      </c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>
        <v>0</v>
      </c>
      <c r="DF459" s="46">
        <f>P461*BJ461</f>
        <v>0</v>
      </c>
      <c r="DG459" s="46">
        <f>BJ461*Q461</f>
        <v>0</v>
      </c>
      <c r="DH459" s="46">
        <f>R459*BM459</f>
        <v>0</v>
      </c>
      <c r="DI459" s="46">
        <f t="shared" ref="DI459:DQ459" si="260">BN459*S459</f>
        <v>0</v>
      </c>
      <c r="DJ459" s="46">
        <f t="shared" si="260"/>
        <v>0</v>
      </c>
      <c r="DK459" s="46">
        <f t="shared" si="260"/>
        <v>0</v>
      </c>
      <c r="DL459" s="46">
        <f t="shared" si="260"/>
        <v>0</v>
      </c>
      <c r="DM459" s="46">
        <f t="shared" si="260"/>
        <v>323072</v>
      </c>
      <c r="DN459" s="46">
        <f t="shared" si="260"/>
        <v>323072</v>
      </c>
      <c r="DO459" s="46">
        <f t="shared" si="260"/>
        <v>323072</v>
      </c>
      <c r="DP459" s="46">
        <f t="shared" si="260"/>
        <v>323072</v>
      </c>
      <c r="DQ459" s="46">
        <f t="shared" si="260"/>
        <v>0</v>
      </c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>
        <v>0</v>
      </c>
      <c r="FA459" s="59" t="s">
        <v>1704</v>
      </c>
      <c r="FB459" s="59" t="s">
        <v>1736</v>
      </c>
      <c r="FC459" s="59" t="s">
        <v>1737</v>
      </c>
    </row>
    <row r="460" spans="1:159" s="49" customFormat="1" ht="25.5" customHeight="1" x14ac:dyDescent="0.25">
      <c r="A460" s="59" t="s">
        <v>3867</v>
      </c>
      <c r="B460" s="59" t="s">
        <v>55</v>
      </c>
      <c r="C460" s="59" t="s">
        <v>389</v>
      </c>
      <c r="D460" s="59" t="s">
        <v>390</v>
      </c>
      <c r="E460" s="59" t="s">
        <v>391</v>
      </c>
      <c r="F460" s="59"/>
      <c r="G460" s="59" t="s">
        <v>1545</v>
      </c>
      <c r="H460" s="59" t="s">
        <v>1339</v>
      </c>
      <c r="I460" s="59">
        <v>100</v>
      </c>
      <c r="J460" s="59" t="s">
        <v>3848</v>
      </c>
      <c r="K460" s="59" t="s">
        <v>1531</v>
      </c>
      <c r="L460" s="59" t="s">
        <v>1330</v>
      </c>
      <c r="M460" s="59" t="s">
        <v>1505</v>
      </c>
      <c r="N460" s="59" t="s">
        <v>1546</v>
      </c>
      <c r="O460" s="46">
        <f t="shared" ref="O460" si="261">P460+Q460+R460+S460+T460+U460+V460+W460+X460+Y460+Z460+AA460+AB460+AC460+AD460+AE460+AF460+AG460+AH460+AI460+AJ460+AK460+AL460+AM460+AN460+AO460+AP460+AQ460+AR460+AS460+AT460+AU460+AV460+AW460+AX460+AY460+AZ460</f>
        <v>2048</v>
      </c>
      <c r="P460" s="46"/>
      <c r="Q460" s="46"/>
      <c r="R460" s="46"/>
      <c r="S460" s="46"/>
      <c r="T460" s="46"/>
      <c r="U460" s="46"/>
      <c r="V460" s="46"/>
      <c r="W460" s="46">
        <v>512</v>
      </c>
      <c r="X460" s="46">
        <v>512</v>
      </c>
      <c r="Y460" s="46">
        <v>512</v>
      </c>
      <c r="Z460" s="46">
        <v>512</v>
      </c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87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>
        <f>DE460/O460</f>
        <v>675.11</v>
      </c>
      <c r="BK460" s="46"/>
      <c r="BL460" s="46"/>
      <c r="BM460" s="46"/>
      <c r="BN460" s="46"/>
      <c r="BO460" s="46"/>
      <c r="BP460" s="46"/>
      <c r="BQ460" s="46"/>
      <c r="BR460" s="46">
        <v>631</v>
      </c>
      <c r="BS460" s="46">
        <v>631</v>
      </c>
      <c r="BT460" s="46">
        <v>719.22</v>
      </c>
      <c r="BU460" s="46">
        <v>719.22</v>
      </c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>
        <f>DM460+DN460+DO460+DP460</f>
        <v>1382625.28</v>
      </c>
      <c r="DF460" s="46">
        <f>P462*BJ462</f>
        <v>0</v>
      </c>
      <c r="DG460" s="46">
        <f>BJ462*Q462</f>
        <v>0</v>
      </c>
      <c r="DH460" s="46">
        <f>R460*BM460</f>
        <v>0</v>
      </c>
      <c r="DI460" s="46">
        <f t="shared" ref="DI460" si="262">BN460*S460</f>
        <v>0</v>
      </c>
      <c r="DJ460" s="46">
        <f t="shared" ref="DJ460" si="263">BO460*T460</f>
        <v>0</v>
      </c>
      <c r="DK460" s="46">
        <f t="shared" ref="DK460" si="264">BP460*U460</f>
        <v>0</v>
      </c>
      <c r="DL460" s="46">
        <f t="shared" ref="DL460" si="265">BQ460*V460</f>
        <v>0</v>
      </c>
      <c r="DM460" s="46">
        <f t="shared" ref="DM460" si="266">BR460*W460</f>
        <v>323072</v>
      </c>
      <c r="DN460" s="46">
        <f t="shared" ref="DN460" si="267">BS460*X460</f>
        <v>323072</v>
      </c>
      <c r="DO460" s="46">
        <f t="shared" ref="DO460" si="268">BT460*Y460</f>
        <v>368240.64000000001</v>
      </c>
      <c r="DP460" s="46">
        <f t="shared" ref="DP460" si="269">BU460*Z460</f>
        <v>368240.64000000001</v>
      </c>
      <c r="DQ460" s="46">
        <f t="shared" ref="DQ460" si="270">BV460*AA460</f>
        <v>0</v>
      </c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>
        <f>DE460*1.12</f>
        <v>1548540.3136000002</v>
      </c>
      <c r="FA460" s="59" t="s">
        <v>1704</v>
      </c>
      <c r="FB460" s="59" t="s">
        <v>3849</v>
      </c>
      <c r="FC460" s="59" t="s">
        <v>1753</v>
      </c>
    </row>
    <row r="461" spans="1:159" s="49" customFormat="1" ht="25.5" customHeight="1" x14ac:dyDescent="0.25">
      <c r="A461" s="59" t="s">
        <v>464</v>
      </c>
      <c r="B461" s="59" t="s">
        <v>55</v>
      </c>
      <c r="C461" s="59" t="s">
        <v>383</v>
      </c>
      <c r="D461" s="59" t="s">
        <v>384</v>
      </c>
      <c r="E461" s="59" t="s">
        <v>385</v>
      </c>
      <c r="F461" s="59"/>
      <c r="G461" s="59" t="s">
        <v>1545</v>
      </c>
      <c r="H461" s="59" t="s">
        <v>1499</v>
      </c>
      <c r="I461" s="59">
        <v>100</v>
      </c>
      <c r="J461" s="59" t="s">
        <v>1500</v>
      </c>
      <c r="K461" s="59" t="s">
        <v>1532</v>
      </c>
      <c r="L461" s="59" t="s">
        <v>1330</v>
      </c>
      <c r="M461" s="59">
        <v>30</v>
      </c>
      <c r="N461" s="59" t="s">
        <v>1546</v>
      </c>
      <c r="O461" s="46">
        <f t="shared" si="169"/>
        <v>2184</v>
      </c>
      <c r="P461" s="46"/>
      <c r="Q461" s="46"/>
      <c r="R461" s="46"/>
      <c r="S461" s="46"/>
      <c r="T461" s="46"/>
      <c r="U461" s="46"/>
      <c r="V461" s="46"/>
      <c r="W461" s="46">
        <v>546</v>
      </c>
      <c r="X461" s="46">
        <v>546</v>
      </c>
      <c r="Y461" s="46">
        <v>546</v>
      </c>
      <c r="Z461" s="46">
        <v>546</v>
      </c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87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>
        <v>954</v>
      </c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>
        <v>0</v>
      </c>
      <c r="DF461" s="46">
        <f t="shared" si="181"/>
        <v>0</v>
      </c>
      <c r="DG461" s="46">
        <f t="shared" si="182"/>
        <v>0</v>
      </c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>
        <v>0</v>
      </c>
      <c r="FA461" s="59" t="s">
        <v>1704</v>
      </c>
      <c r="FB461" s="59">
        <v>2015</v>
      </c>
      <c r="FC461" s="59"/>
    </row>
    <row r="462" spans="1:159" s="49" customFormat="1" ht="25.5" customHeight="1" x14ac:dyDescent="0.25">
      <c r="A462" s="59" t="s">
        <v>465</v>
      </c>
      <c r="B462" s="59" t="s">
        <v>55</v>
      </c>
      <c r="C462" s="59" t="s">
        <v>383</v>
      </c>
      <c r="D462" s="59" t="s">
        <v>384</v>
      </c>
      <c r="E462" s="59" t="s">
        <v>385</v>
      </c>
      <c r="F462" s="59"/>
      <c r="G462" s="59" t="s">
        <v>1545</v>
      </c>
      <c r="H462" s="59" t="s">
        <v>1499</v>
      </c>
      <c r="I462" s="59">
        <v>100</v>
      </c>
      <c r="J462" s="59" t="s">
        <v>1503</v>
      </c>
      <c r="K462" s="59" t="s">
        <v>1532</v>
      </c>
      <c r="L462" s="59" t="s">
        <v>1330</v>
      </c>
      <c r="M462" s="59" t="s">
        <v>1505</v>
      </c>
      <c r="N462" s="59" t="s">
        <v>1546</v>
      </c>
      <c r="O462" s="46">
        <f t="shared" si="169"/>
        <v>1776</v>
      </c>
      <c r="P462" s="46"/>
      <c r="Q462" s="46"/>
      <c r="R462" s="46"/>
      <c r="S462" s="46"/>
      <c r="T462" s="46"/>
      <c r="U462" s="46"/>
      <c r="V462" s="46"/>
      <c r="W462" s="46">
        <v>444</v>
      </c>
      <c r="X462" s="46">
        <v>444</v>
      </c>
      <c r="Y462" s="46">
        <v>444</v>
      </c>
      <c r="Z462" s="46">
        <v>444</v>
      </c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87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>
        <v>705</v>
      </c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>
        <v>0</v>
      </c>
      <c r="DF462" s="46">
        <f t="shared" si="181"/>
        <v>0</v>
      </c>
      <c r="DG462" s="46">
        <f t="shared" si="182"/>
        <v>0</v>
      </c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>
        <v>0</v>
      </c>
      <c r="FA462" s="59" t="s">
        <v>1704</v>
      </c>
      <c r="FB462" s="59">
        <v>2015</v>
      </c>
      <c r="FC462" s="59" t="s">
        <v>1734</v>
      </c>
    </row>
    <row r="463" spans="1:159" s="49" customFormat="1" ht="25.5" customHeight="1" x14ac:dyDescent="0.25">
      <c r="A463" s="59" t="s">
        <v>466</v>
      </c>
      <c r="B463" s="59" t="s">
        <v>55</v>
      </c>
      <c r="C463" s="59" t="s">
        <v>383</v>
      </c>
      <c r="D463" s="59" t="s">
        <v>384</v>
      </c>
      <c r="E463" s="59" t="s">
        <v>385</v>
      </c>
      <c r="F463" s="59"/>
      <c r="G463" s="59" t="s">
        <v>1545</v>
      </c>
      <c r="H463" s="59" t="s">
        <v>1339</v>
      </c>
      <c r="I463" s="59">
        <v>100</v>
      </c>
      <c r="J463" s="59" t="s">
        <v>1506</v>
      </c>
      <c r="K463" s="59" t="s">
        <v>1532</v>
      </c>
      <c r="L463" s="59" t="s">
        <v>1330</v>
      </c>
      <c r="M463" s="59" t="s">
        <v>1505</v>
      </c>
      <c r="N463" s="59" t="s">
        <v>1546</v>
      </c>
      <c r="O463" s="46">
        <f t="shared" si="169"/>
        <v>1776</v>
      </c>
      <c r="P463" s="46"/>
      <c r="Q463" s="46"/>
      <c r="R463" s="46"/>
      <c r="S463" s="46"/>
      <c r="T463" s="46"/>
      <c r="U463" s="46"/>
      <c r="V463" s="46"/>
      <c r="W463" s="46">
        <v>444</v>
      </c>
      <c r="X463" s="46">
        <v>444</v>
      </c>
      <c r="Y463" s="46">
        <v>444</v>
      </c>
      <c r="Z463" s="46">
        <v>444</v>
      </c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87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>
        <v>631</v>
      </c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>
        <v>0</v>
      </c>
      <c r="DF463" s="46">
        <f t="shared" si="181"/>
        <v>0</v>
      </c>
      <c r="DG463" s="46">
        <f t="shared" si="182"/>
        <v>0</v>
      </c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>
        <v>0</v>
      </c>
      <c r="FA463" s="59" t="s">
        <v>1704</v>
      </c>
      <c r="FB463" s="59">
        <v>2015</v>
      </c>
      <c r="FC463" s="59" t="s">
        <v>1735</v>
      </c>
    </row>
    <row r="464" spans="1:159" s="49" customFormat="1" ht="25.5" customHeight="1" x14ac:dyDescent="0.25">
      <c r="A464" s="59" t="s">
        <v>467</v>
      </c>
      <c r="B464" s="59" t="s">
        <v>55</v>
      </c>
      <c r="C464" s="59" t="s">
        <v>389</v>
      </c>
      <c r="D464" s="59" t="s">
        <v>390</v>
      </c>
      <c r="E464" s="59" t="s">
        <v>391</v>
      </c>
      <c r="F464" s="59"/>
      <c r="G464" s="59" t="s">
        <v>1545</v>
      </c>
      <c r="H464" s="59" t="s">
        <v>1339</v>
      </c>
      <c r="I464" s="59">
        <v>100</v>
      </c>
      <c r="J464" s="59" t="s">
        <v>1547</v>
      </c>
      <c r="K464" s="59" t="s">
        <v>1532</v>
      </c>
      <c r="L464" s="59" t="s">
        <v>1330</v>
      </c>
      <c r="M464" s="59" t="s">
        <v>1505</v>
      </c>
      <c r="N464" s="59" t="s">
        <v>1546</v>
      </c>
      <c r="O464" s="46">
        <f t="shared" si="169"/>
        <v>1776</v>
      </c>
      <c r="P464" s="46"/>
      <c r="Q464" s="46"/>
      <c r="R464" s="46"/>
      <c r="S464" s="46"/>
      <c r="T464" s="46"/>
      <c r="U464" s="46"/>
      <c r="V464" s="46"/>
      <c r="W464" s="46">
        <v>444</v>
      </c>
      <c r="X464" s="46">
        <v>444</v>
      </c>
      <c r="Y464" s="46">
        <v>444</v>
      </c>
      <c r="Z464" s="46">
        <v>444</v>
      </c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87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>
        <v>631</v>
      </c>
      <c r="BK464" s="46"/>
      <c r="BL464" s="46"/>
      <c r="BM464" s="46"/>
      <c r="BN464" s="46"/>
      <c r="BO464" s="46"/>
      <c r="BP464" s="46"/>
      <c r="BQ464" s="46"/>
      <c r="BR464" s="46">
        <v>631</v>
      </c>
      <c r="BS464" s="46">
        <v>631</v>
      </c>
      <c r="BT464" s="46">
        <v>631</v>
      </c>
      <c r="BU464" s="46">
        <v>631</v>
      </c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>
        <v>0</v>
      </c>
      <c r="DF464" s="46">
        <f>P466*BJ466</f>
        <v>0</v>
      </c>
      <c r="DG464" s="46">
        <f>BJ466*Q466</f>
        <v>0</v>
      </c>
      <c r="DH464" s="46">
        <f>R464*BM464</f>
        <v>0</v>
      </c>
      <c r="DI464" s="46">
        <f t="shared" ref="DI464:DQ464" si="271">BN464*S464</f>
        <v>0</v>
      </c>
      <c r="DJ464" s="46">
        <f t="shared" si="271"/>
        <v>0</v>
      </c>
      <c r="DK464" s="46">
        <f t="shared" si="271"/>
        <v>0</v>
      </c>
      <c r="DL464" s="46">
        <f t="shared" si="271"/>
        <v>0</v>
      </c>
      <c r="DM464" s="46">
        <f t="shared" si="271"/>
        <v>280164</v>
      </c>
      <c r="DN464" s="46">
        <f t="shared" si="271"/>
        <v>280164</v>
      </c>
      <c r="DO464" s="46">
        <f t="shared" si="271"/>
        <v>280164</v>
      </c>
      <c r="DP464" s="46">
        <f t="shared" si="271"/>
        <v>280164</v>
      </c>
      <c r="DQ464" s="46">
        <f t="shared" si="271"/>
        <v>0</v>
      </c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>
        <v>0</v>
      </c>
      <c r="FA464" s="59" t="s">
        <v>1704</v>
      </c>
      <c r="FB464" s="59" t="s">
        <v>1736</v>
      </c>
      <c r="FC464" s="59" t="s">
        <v>1737</v>
      </c>
    </row>
    <row r="465" spans="1:159" s="49" customFormat="1" ht="25.5" customHeight="1" x14ac:dyDescent="0.25">
      <c r="A465" s="59" t="s">
        <v>3868</v>
      </c>
      <c r="B465" s="59" t="s">
        <v>55</v>
      </c>
      <c r="C465" s="59" t="s">
        <v>389</v>
      </c>
      <c r="D465" s="59" t="s">
        <v>390</v>
      </c>
      <c r="E465" s="59" t="s">
        <v>391</v>
      </c>
      <c r="F465" s="59"/>
      <c r="G465" s="59" t="s">
        <v>1545</v>
      </c>
      <c r="H465" s="59" t="s">
        <v>1339</v>
      </c>
      <c r="I465" s="59">
        <v>100</v>
      </c>
      <c r="J465" s="59" t="s">
        <v>3848</v>
      </c>
      <c r="K465" s="59" t="s">
        <v>1532</v>
      </c>
      <c r="L465" s="59" t="s">
        <v>1330</v>
      </c>
      <c r="M465" s="59" t="s">
        <v>1505</v>
      </c>
      <c r="N465" s="59" t="s">
        <v>1546</v>
      </c>
      <c r="O465" s="46">
        <f t="shared" ref="O465" si="272">P465+Q465+R465+S465+T465+U465+V465+W465+X465+Y465+Z465+AA465+AB465+AC465+AD465+AE465+AF465+AG465+AH465+AI465+AJ465+AK465+AL465+AM465+AN465+AO465+AP465+AQ465+AR465+AS465+AT465+AU465+AV465+AW465+AX465+AY465+AZ465</f>
        <v>1776</v>
      </c>
      <c r="P465" s="46"/>
      <c r="Q465" s="46"/>
      <c r="R465" s="46"/>
      <c r="S465" s="46"/>
      <c r="T465" s="46"/>
      <c r="U465" s="46"/>
      <c r="V465" s="46"/>
      <c r="W465" s="46">
        <v>444</v>
      </c>
      <c r="X465" s="46">
        <v>444</v>
      </c>
      <c r="Y465" s="46">
        <v>444</v>
      </c>
      <c r="Z465" s="46">
        <v>444</v>
      </c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87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>
        <f>DE465/O465</f>
        <v>675.1099999999999</v>
      </c>
      <c r="BK465" s="46"/>
      <c r="BL465" s="46"/>
      <c r="BM465" s="46"/>
      <c r="BN465" s="46"/>
      <c r="BO465" s="46"/>
      <c r="BP465" s="46"/>
      <c r="BQ465" s="46"/>
      <c r="BR465" s="46">
        <v>631</v>
      </c>
      <c r="BS465" s="46">
        <v>631</v>
      </c>
      <c r="BT465" s="46">
        <v>719.22</v>
      </c>
      <c r="BU465" s="46">
        <v>719.22</v>
      </c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>
        <f>DM465+DN465+DO465+DP465</f>
        <v>1198995.3599999999</v>
      </c>
      <c r="DF465" s="46">
        <f>P467*BJ467</f>
        <v>0</v>
      </c>
      <c r="DG465" s="46">
        <f>BJ467*Q467</f>
        <v>0</v>
      </c>
      <c r="DH465" s="46">
        <f>R465*BM465</f>
        <v>0</v>
      </c>
      <c r="DI465" s="46">
        <f t="shared" ref="DI465" si="273">BN465*S465</f>
        <v>0</v>
      </c>
      <c r="DJ465" s="46">
        <f t="shared" ref="DJ465" si="274">BO465*T465</f>
        <v>0</v>
      </c>
      <c r="DK465" s="46">
        <f t="shared" ref="DK465" si="275">BP465*U465</f>
        <v>0</v>
      </c>
      <c r="DL465" s="46">
        <f t="shared" ref="DL465" si="276">BQ465*V465</f>
        <v>0</v>
      </c>
      <c r="DM465" s="46">
        <f t="shared" ref="DM465" si="277">BR465*W465</f>
        <v>280164</v>
      </c>
      <c r="DN465" s="46">
        <f t="shared" ref="DN465" si="278">BS465*X465</f>
        <v>280164</v>
      </c>
      <c r="DO465" s="46">
        <f t="shared" ref="DO465" si="279">BT465*Y465</f>
        <v>319333.68</v>
      </c>
      <c r="DP465" s="46">
        <f t="shared" ref="DP465" si="280">BU465*Z465</f>
        <v>319333.68</v>
      </c>
      <c r="DQ465" s="46">
        <f t="shared" ref="DQ465" si="281">BV465*AA465</f>
        <v>0</v>
      </c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>
        <f>DE465*1.12</f>
        <v>1342874.8032</v>
      </c>
      <c r="FA465" s="59" t="s">
        <v>1704</v>
      </c>
      <c r="FB465" s="59" t="s">
        <v>3849</v>
      </c>
      <c r="FC465" s="59" t="s">
        <v>1753</v>
      </c>
    </row>
    <row r="466" spans="1:159" s="49" customFormat="1" ht="25.5" customHeight="1" x14ac:dyDescent="0.25">
      <c r="A466" s="59" t="s">
        <v>468</v>
      </c>
      <c r="B466" s="59" t="s">
        <v>55</v>
      </c>
      <c r="C466" s="59" t="s">
        <v>383</v>
      </c>
      <c r="D466" s="59" t="s">
        <v>384</v>
      </c>
      <c r="E466" s="59" t="s">
        <v>385</v>
      </c>
      <c r="F466" s="59"/>
      <c r="G466" s="59" t="s">
        <v>1545</v>
      </c>
      <c r="H466" s="59" t="s">
        <v>1499</v>
      </c>
      <c r="I466" s="59">
        <v>100</v>
      </c>
      <c r="J466" s="59" t="s">
        <v>1500</v>
      </c>
      <c r="K466" s="59" t="s">
        <v>1533</v>
      </c>
      <c r="L466" s="59" t="s">
        <v>1330</v>
      </c>
      <c r="M466" s="59">
        <v>30</v>
      </c>
      <c r="N466" s="59" t="s">
        <v>1546</v>
      </c>
      <c r="O466" s="46">
        <f t="shared" si="169"/>
        <v>1716</v>
      </c>
      <c r="P466" s="46"/>
      <c r="Q466" s="46"/>
      <c r="R466" s="46"/>
      <c r="S466" s="46"/>
      <c r="T466" s="46"/>
      <c r="U466" s="46"/>
      <c r="V466" s="46"/>
      <c r="W466" s="46">
        <v>429</v>
      </c>
      <c r="X466" s="46">
        <v>429</v>
      </c>
      <c r="Y466" s="46">
        <v>429</v>
      </c>
      <c r="Z466" s="46">
        <v>429</v>
      </c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87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>
        <v>954</v>
      </c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>
        <v>0</v>
      </c>
      <c r="DF466" s="46">
        <f t="shared" si="181"/>
        <v>0</v>
      </c>
      <c r="DG466" s="46">
        <f t="shared" si="182"/>
        <v>0</v>
      </c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>
        <v>0</v>
      </c>
      <c r="FA466" s="59" t="s">
        <v>1704</v>
      </c>
      <c r="FB466" s="59">
        <v>2015</v>
      </c>
      <c r="FC466" s="59"/>
    </row>
    <row r="467" spans="1:159" s="49" customFormat="1" ht="25.5" customHeight="1" x14ac:dyDescent="0.25">
      <c r="A467" s="59" t="s">
        <v>469</v>
      </c>
      <c r="B467" s="59" t="s">
        <v>55</v>
      </c>
      <c r="C467" s="59" t="s">
        <v>383</v>
      </c>
      <c r="D467" s="59" t="s">
        <v>384</v>
      </c>
      <c r="E467" s="59" t="s">
        <v>385</v>
      </c>
      <c r="F467" s="59"/>
      <c r="G467" s="59" t="s">
        <v>1545</v>
      </c>
      <c r="H467" s="59" t="s">
        <v>1499</v>
      </c>
      <c r="I467" s="59">
        <v>100</v>
      </c>
      <c r="J467" s="59" t="s">
        <v>1503</v>
      </c>
      <c r="K467" s="59" t="s">
        <v>1533</v>
      </c>
      <c r="L467" s="59" t="s">
        <v>1330</v>
      </c>
      <c r="M467" s="59" t="s">
        <v>1505</v>
      </c>
      <c r="N467" s="59" t="s">
        <v>1546</v>
      </c>
      <c r="O467" s="46">
        <f t="shared" si="169"/>
        <v>2944</v>
      </c>
      <c r="P467" s="46"/>
      <c r="Q467" s="46"/>
      <c r="R467" s="46"/>
      <c r="S467" s="46"/>
      <c r="T467" s="46"/>
      <c r="U467" s="46"/>
      <c r="V467" s="46"/>
      <c r="W467" s="46">
        <v>736</v>
      </c>
      <c r="X467" s="46">
        <v>736</v>
      </c>
      <c r="Y467" s="46">
        <v>736</v>
      </c>
      <c r="Z467" s="46">
        <v>736</v>
      </c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87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>
        <v>930</v>
      </c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>
        <v>0</v>
      </c>
      <c r="DF467" s="46">
        <f t="shared" si="181"/>
        <v>0</v>
      </c>
      <c r="DG467" s="46">
        <f t="shared" si="182"/>
        <v>0</v>
      </c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>
        <v>0</v>
      </c>
      <c r="FA467" s="59" t="s">
        <v>1704</v>
      </c>
      <c r="FB467" s="59">
        <v>2015</v>
      </c>
      <c r="FC467" s="59" t="s">
        <v>1734</v>
      </c>
    </row>
    <row r="468" spans="1:159" s="49" customFormat="1" ht="25.5" customHeight="1" x14ac:dyDescent="0.25">
      <c r="A468" s="59" t="s">
        <v>470</v>
      </c>
      <c r="B468" s="59" t="s">
        <v>55</v>
      </c>
      <c r="C468" s="59" t="s">
        <v>383</v>
      </c>
      <c r="D468" s="59" t="s">
        <v>384</v>
      </c>
      <c r="E468" s="59" t="s">
        <v>385</v>
      </c>
      <c r="F468" s="59"/>
      <c r="G468" s="59" t="s">
        <v>1545</v>
      </c>
      <c r="H468" s="59" t="s">
        <v>1339</v>
      </c>
      <c r="I468" s="59">
        <v>100</v>
      </c>
      <c r="J468" s="59" t="s">
        <v>1506</v>
      </c>
      <c r="K468" s="59" t="s">
        <v>1533</v>
      </c>
      <c r="L468" s="59" t="s">
        <v>1330</v>
      </c>
      <c r="M468" s="59" t="s">
        <v>1505</v>
      </c>
      <c r="N468" s="59" t="s">
        <v>1546</v>
      </c>
      <c r="O468" s="46">
        <f t="shared" si="169"/>
        <v>2944</v>
      </c>
      <c r="P468" s="46"/>
      <c r="Q468" s="46"/>
      <c r="R468" s="46"/>
      <c r="S468" s="46"/>
      <c r="T468" s="46"/>
      <c r="U468" s="46"/>
      <c r="V468" s="46"/>
      <c r="W468" s="46">
        <v>736</v>
      </c>
      <c r="X468" s="46">
        <v>736</v>
      </c>
      <c r="Y468" s="46">
        <v>736</v>
      </c>
      <c r="Z468" s="46">
        <v>736</v>
      </c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87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>
        <v>631</v>
      </c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>
        <v>0</v>
      </c>
      <c r="DF468" s="46">
        <f t="shared" si="181"/>
        <v>0</v>
      </c>
      <c r="DG468" s="46">
        <f t="shared" si="182"/>
        <v>0</v>
      </c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>
        <v>0</v>
      </c>
      <c r="FA468" s="59" t="s">
        <v>1704</v>
      </c>
      <c r="FB468" s="59">
        <v>2015</v>
      </c>
      <c r="FC468" s="59" t="s">
        <v>1735</v>
      </c>
    </row>
    <row r="469" spans="1:159" s="49" customFormat="1" ht="25.5" customHeight="1" x14ac:dyDescent="0.25">
      <c r="A469" s="59" t="s">
        <v>471</v>
      </c>
      <c r="B469" s="59" t="s">
        <v>55</v>
      </c>
      <c r="C469" s="59" t="s">
        <v>389</v>
      </c>
      <c r="D469" s="59" t="s">
        <v>390</v>
      </c>
      <c r="E469" s="59" t="s">
        <v>391</v>
      </c>
      <c r="F469" s="59"/>
      <c r="G469" s="59" t="s">
        <v>1545</v>
      </c>
      <c r="H469" s="59" t="s">
        <v>1339</v>
      </c>
      <c r="I469" s="59">
        <v>100</v>
      </c>
      <c r="J469" s="59" t="s">
        <v>1547</v>
      </c>
      <c r="K469" s="59" t="s">
        <v>1533</v>
      </c>
      <c r="L469" s="59" t="s">
        <v>1330</v>
      </c>
      <c r="M469" s="59" t="s">
        <v>1505</v>
      </c>
      <c r="N469" s="59" t="s">
        <v>1546</v>
      </c>
      <c r="O469" s="46">
        <f t="shared" si="169"/>
        <v>2944</v>
      </c>
      <c r="P469" s="46"/>
      <c r="Q469" s="46"/>
      <c r="R469" s="46"/>
      <c r="S469" s="46"/>
      <c r="T469" s="46"/>
      <c r="U469" s="46"/>
      <c r="V469" s="46"/>
      <c r="W469" s="46">
        <v>736</v>
      </c>
      <c r="X469" s="46">
        <v>736</v>
      </c>
      <c r="Y469" s="46">
        <v>736</v>
      </c>
      <c r="Z469" s="46">
        <v>736</v>
      </c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87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>
        <v>631</v>
      </c>
      <c r="BK469" s="46"/>
      <c r="BL469" s="46"/>
      <c r="BM469" s="46"/>
      <c r="BN469" s="46"/>
      <c r="BO469" s="46"/>
      <c r="BP469" s="46"/>
      <c r="BQ469" s="46"/>
      <c r="BR469" s="46">
        <v>631</v>
      </c>
      <c r="BS469" s="46">
        <v>631</v>
      </c>
      <c r="BT469" s="46">
        <v>631</v>
      </c>
      <c r="BU469" s="46">
        <v>631</v>
      </c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>
        <v>0</v>
      </c>
      <c r="DF469" s="46">
        <f>P471*BJ471</f>
        <v>0</v>
      </c>
      <c r="DG469" s="46">
        <f>BJ471*Q471</f>
        <v>0</v>
      </c>
      <c r="DH469" s="46">
        <f>R469*BM469</f>
        <v>0</v>
      </c>
      <c r="DI469" s="46">
        <f t="shared" ref="DI469:DQ469" si="282">BN469*S469</f>
        <v>0</v>
      </c>
      <c r="DJ469" s="46">
        <f t="shared" si="282"/>
        <v>0</v>
      </c>
      <c r="DK469" s="46">
        <f t="shared" si="282"/>
        <v>0</v>
      </c>
      <c r="DL469" s="46">
        <f t="shared" si="282"/>
        <v>0</v>
      </c>
      <c r="DM469" s="46">
        <f t="shared" si="282"/>
        <v>464416</v>
      </c>
      <c r="DN469" s="46">
        <f t="shared" si="282"/>
        <v>464416</v>
      </c>
      <c r="DO469" s="46">
        <f t="shared" si="282"/>
        <v>464416</v>
      </c>
      <c r="DP469" s="46">
        <f t="shared" si="282"/>
        <v>464416</v>
      </c>
      <c r="DQ469" s="46">
        <f t="shared" si="282"/>
        <v>0</v>
      </c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0</v>
      </c>
      <c r="FA469" s="59" t="s">
        <v>1704</v>
      </c>
      <c r="FB469" s="59" t="s">
        <v>1736</v>
      </c>
      <c r="FC469" s="59" t="s">
        <v>1737</v>
      </c>
    </row>
    <row r="470" spans="1:159" s="49" customFormat="1" ht="25.5" customHeight="1" x14ac:dyDescent="0.25">
      <c r="A470" s="59" t="s">
        <v>3869</v>
      </c>
      <c r="B470" s="59" t="s">
        <v>55</v>
      </c>
      <c r="C470" s="59" t="s">
        <v>389</v>
      </c>
      <c r="D470" s="59" t="s">
        <v>390</v>
      </c>
      <c r="E470" s="59" t="s">
        <v>391</v>
      </c>
      <c r="F470" s="59"/>
      <c r="G470" s="59" t="s">
        <v>1545</v>
      </c>
      <c r="H470" s="59" t="s">
        <v>1339</v>
      </c>
      <c r="I470" s="59">
        <v>100</v>
      </c>
      <c r="J470" s="59" t="s">
        <v>3848</v>
      </c>
      <c r="K470" s="59" t="s">
        <v>1533</v>
      </c>
      <c r="L470" s="59" t="s">
        <v>1330</v>
      </c>
      <c r="M470" s="59" t="s">
        <v>1505</v>
      </c>
      <c r="N470" s="59" t="s">
        <v>1546</v>
      </c>
      <c r="O470" s="46">
        <f t="shared" ref="O470" si="283">P470+Q470+R470+S470+T470+U470+V470+W470+X470+Y470+Z470+AA470+AB470+AC470+AD470+AE470+AF470+AG470+AH470+AI470+AJ470+AK470+AL470+AM470+AN470+AO470+AP470+AQ470+AR470+AS470+AT470+AU470+AV470+AW470+AX470+AY470+AZ470</f>
        <v>2944</v>
      </c>
      <c r="P470" s="46"/>
      <c r="Q470" s="46"/>
      <c r="R470" s="46"/>
      <c r="S470" s="46"/>
      <c r="T470" s="46"/>
      <c r="U470" s="46"/>
      <c r="V470" s="46"/>
      <c r="W470" s="46">
        <v>736</v>
      </c>
      <c r="X470" s="46">
        <v>736</v>
      </c>
      <c r="Y470" s="46">
        <v>736</v>
      </c>
      <c r="Z470" s="46">
        <v>736</v>
      </c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87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>
        <f>DE470/O470</f>
        <v>675.1099999999999</v>
      </c>
      <c r="BK470" s="46"/>
      <c r="BL470" s="46"/>
      <c r="BM470" s="46"/>
      <c r="BN470" s="46"/>
      <c r="BO470" s="46"/>
      <c r="BP470" s="46"/>
      <c r="BQ470" s="46"/>
      <c r="BR470" s="46">
        <v>631</v>
      </c>
      <c r="BS470" s="46">
        <v>631</v>
      </c>
      <c r="BT470" s="46">
        <v>719.22</v>
      </c>
      <c r="BU470" s="46">
        <v>719.22</v>
      </c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>
        <f>DM470+DN470+DO470+DP470</f>
        <v>1987523.8399999999</v>
      </c>
      <c r="DF470" s="46">
        <f>P472*BJ472</f>
        <v>0</v>
      </c>
      <c r="DG470" s="46">
        <f>BJ472*Q472</f>
        <v>0</v>
      </c>
      <c r="DH470" s="46">
        <f>R470*BM470</f>
        <v>0</v>
      </c>
      <c r="DI470" s="46">
        <f t="shared" ref="DI470" si="284">BN470*S470</f>
        <v>0</v>
      </c>
      <c r="DJ470" s="46">
        <f t="shared" ref="DJ470" si="285">BO470*T470</f>
        <v>0</v>
      </c>
      <c r="DK470" s="46">
        <f t="shared" ref="DK470" si="286">BP470*U470</f>
        <v>0</v>
      </c>
      <c r="DL470" s="46">
        <f t="shared" ref="DL470" si="287">BQ470*V470</f>
        <v>0</v>
      </c>
      <c r="DM470" s="46">
        <f t="shared" ref="DM470" si="288">BR470*W470</f>
        <v>464416</v>
      </c>
      <c r="DN470" s="46">
        <f t="shared" ref="DN470" si="289">BS470*X470</f>
        <v>464416</v>
      </c>
      <c r="DO470" s="46">
        <f t="shared" ref="DO470" si="290">BT470*Y470</f>
        <v>529345.92000000004</v>
      </c>
      <c r="DP470" s="46">
        <f t="shared" ref="DP470" si="291">BU470*Z470</f>
        <v>529345.92000000004</v>
      </c>
      <c r="DQ470" s="46">
        <f t="shared" ref="DQ470" si="292">BV470*AA470</f>
        <v>0</v>
      </c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>
        <f>DE470*1.12</f>
        <v>2226026.7008000002</v>
      </c>
      <c r="FA470" s="59" t="s">
        <v>1704</v>
      </c>
      <c r="FB470" s="59" t="s">
        <v>3849</v>
      </c>
      <c r="FC470" s="59" t="s">
        <v>1753</v>
      </c>
    </row>
    <row r="471" spans="1:159" s="49" customFormat="1" ht="25.5" customHeight="1" x14ac:dyDescent="0.25">
      <c r="A471" s="59" t="s">
        <v>472</v>
      </c>
      <c r="B471" s="59" t="s">
        <v>55</v>
      </c>
      <c r="C471" s="59" t="s">
        <v>383</v>
      </c>
      <c r="D471" s="59" t="s">
        <v>384</v>
      </c>
      <c r="E471" s="59" t="s">
        <v>385</v>
      </c>
      <c r="F471" s="59"/>
      <c r="G471" s="59" t="s">
        <v>1545</v>
      </c>
      <c r="H471" s="59" t="s">
        <v>1499</v>
      </c>
      <c r="I471" s="59">
        <v>100</v>
      </c>
      <c r="J471" s="59" t="s">
        <v>1500</v>
      </c>
      <c r="K471" s="59" t="s">
        <v>1534</v>
      </c>
      <c r="L471" s="59" t="s">
        <v>1330</v>
      </c>
      <c r="M471" s="59">
        <v>30</v>
      </c>
      <c r="N471" s="59" t="s">
        <v>1546</v>
      </c>
      <c r="O471" s="46">
        <f t="shared" si="169"/>
        <v>3096</v>
      </c>
      <c r="P471" s="46"/>
      <c r="Q471" s="46"/>
      <c r="R471" s="46"/>
      <c r="S471" s="46"/>
      <c r="T471" s="46"/>
      <c r="U471" s="46"/>
      <c r="V471" s="46"/>
      <c r="W471" s="46">
        <v>774</v>
      </c>
      <c r="X471" s="46">
        <v>774</v>
      </c>
      <c r="Y471" s="46">
        <v>774</v>
      </c>
      <c r="Z471" s="46">
        <v>774</v>
      </c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87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>
        <v>954</v>
      </c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>
        <v>0</v>
      </c>
      <c r="DF471" s="46">
        <f t="shared" si="181"/>
        <v>0</v>
      </c>
      <c r="DG471" s="46">
        <f t="shared" si="182"/>
        <v>0</v>
      </c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>
        <v>0</v>
      </c>
      <c r="FA471" s="59" t="s">
        <v>1704</v>
      </c>
      <c r="FB471" s="59">
        <v>2015</v>
      </c>
      <c r="FC471" s="59"/>
    </row>
    <row r="472" spans="1:159" s="49" customFormat="1" ht="25.5" customHeight="1" x14ac:dyDescent="0.25">
      <c r="A472" s="59" t="s">
        <v>473</v>
      </c>
      <c r="B472" s="59" t="s">
        <v>55</v>
      </c>
      <c r="C472" s="59" t="s">
        <v>383</v>
      </c>
      <c r="D472" s="59" t="s">
        <v>384</v>
      </c>
      <c r="E472" s="59" t="s">
        <v>385</v>
      </c>
      <c r="F472" s="59"/>
      <c r="G472" s="59" t="s">
        <v>1545</v>
      </c>
      <c r="H472" s="59" t="s">
        <v>1499</v>
      </c>
      <c r="I472" s="59">
        <v>100</v>
      </c>
      <c r="J472" s="59" t="s">
        <v>1503</v>
      </c>
      <c r="K472" s="59" t="s">
        <v>1534</v>
      </c>
      <c r="L472" s="59" t="s">
        <v>1330</v>
      </c>
      <c r="M472" s="59" t="s">
        <v>1505</v>
      </c>
      <c r="N472" s="59" t="s">
        <v>1546</v>
      </c>
      <c r="O472" s="46">
        <f t="shared" si="169"/>
        <v>2116</v>
      </c>
      <c r="P472" s="46"/>
      <c r="Q472" s="46"/>
      <c r="R472" s="46"/>
      <c r="S472" s="46"/>
      <c r="T472" s="46"/>
      <c r="U472" s="46"/>
      <c r="V472" s="46"/>
      <c r="W472" s="46">
        <v>529</v>
      </c>
      <c r="X472" s="46">
        <v>529</v>
      </c>
      <c r="Y472" s="46">
        <v>529</v>
      </c>
      <c r="Z472" s="46">
        <v>529</v>
      </c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87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>
        <v>930</v>
      </c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>
        <v>0</v>
      </c>
      <c r="DF472" s="46">
        <f t="shared" si="181"/>
        <v>0</v>
      </c>
      <c r="DG472" s="46">
        <f t="shared" si="182"/>
        <v>0</v>
      </c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>
        <v>0</v>
      </c>
      <c r="FA472" s="59" t="s">
        <v>1704</v>
      </c>
      <c r="FB472" s="59">
        <v>2015</v>
      </c>
      <c r="FC472" s="59" t="s">
        <v>1734</v>
      </c>
    </row>
    <row r="473" spans="1:159" s="49" customFormat="1" ht="25.5" customHeight="1" x14ac:dyDescent="0.25">
      <c r="A473" s="59" t="s">
        <v>474</v>
      </c>
      <c r="B473" s="59" t="s">
        <v>55</v>
      </c>
      <c r="C473" s="59" t="s">
        <v>383</v>
      </c>
      <c r="D473" s="59" t="s">
        <v>384</v>
      </c>
      <c r="E473" s="59" t="s">
        <v>385</v>
      </c>
      <c r="F473" s="59"/>
      <c r="G473" s="59" t="s">
        <v>1545</v>
      </c>
      <c r="H473" s="59" t="s">
        <v>1339</v>
      </c>
      <c r="I473" s="59">
        <v>100</v>
      </c>
      <c r="J473" s="59" t="s">
        <v>1506</v>
      </c>
      <c r="K473" s="59" t="s">
        <v>1534</v>
      </c>
      <c r="L473" s="59" t="s">
        <v>1330</v>
      </c>
      <c r="M473" s="59" t="s">
        <v>1505</v>
      </c>
      <c r="N473" s="59" t="s">
        <v>1546</v>
      </c>
      <c r="O473" s="46">
        <f t="shared" si="169"/>
        <v>2116</v>
      </c>
      <c r="P473" s="46"/>
      <c r="Q473" s="46"/>
      <c r="R473" s="46"/>
      <c r="S473" s="46"/>
      <c r="T473" s="46"/>
      <c r="U473" s="46"/>
      <c r="V473" s="46"/>
      <c r="W473" s="46">
        <v>529</v>
      </c>
      <c r="X473" s="46">
        <v>529</v>
      </c>
      <c r="Y473" s="46">
        <v>529</v>
      </c>
      <c r="Z473" s="46">
        <v>529</v>
      </c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87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>
        <v>631</v>
      </c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>
        <v>0</v>
      </c>
      <c r="DF473" s="46">
        <f t="shared" si="181"/>
        <v>0</v>
      </c>
      <c r="DG473" s="46">
        <f t="shared" si="182"/>
        <v>0</v>
      </c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>
        <v>0</v>
      </c>
      <c r="FA473" s="59" t="s">
        <v>1704</v>
      </c>
      <c r="FB473" s="59">
        <v>2015</v>
      </c>
      <c r="FC473" s="59" t="s">
        <v>1735</v>
      </c>
    </row>
    <row r="474" spans="1:159" s="49" customFormat="1" ht="25.5" customHeight="1" x14ac:dyDescent="0.25">
      <c r="A474" s="59" t="s">
        <v>475</v>
      </c>
      <c r="B474" s="59" t="s">
        <v>55</v>
      </c>
      <c r="C474" s="59" t="s">
        <v>389</v>
      </c>
      <c r="D474" s="59" t="s">
        <v>390</v>
      </c>
      <c r="E474" s="59" t="s">
        <v>391</v>
      </c>
      <c r="F474" s="59"/>
      <c r="G474" s="59" t="s">
        <v>1545</v>
      </c>
      <c r="H474" s="59" t="s">
        <v>1339</v>
      </c>
      <c r="I474" s="59">
        <v>100</v>
      </c>
      <c r="J474" s="59" t="s">
        <v>1547</v>
      </c>
      <c r="K474" s="59" t="s">
        <v>1534</v>
      </c>
      <c r="L474" s="59" t="s">
        <v>1330</v>
      </c>
      <c r="M474" s="59" t="s">
        <v>1505</v>
      </c>
      <c r="N474" s="59" t="s">
        <v>1546</v>
      </c>
      <c r="O474" s="46">
        <f t="shared" si="169"/>
        <v>2116</v>
      </c>
      <c r="P474" s="46"/>
      <c r="Q474" s="46"/>
      <c r="R474" s="46"/>
      <c r="S474" s="46"/>
      <c r="T474" s="46"/>
      <c r="U474" s="46"/>
      <c r="V474" s="46"/>
      <c r="W474" s="46">
        <v>529</v>
      </c>
      <c r="X474" s="46">
        <v>529</v>
      </c>
      <c r="Y474" s="46">
        <v>529</v>
      </c>
      <c r="Z474" s="46">
        <v>529</v>
      </c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87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>
        <v>631</v>
      </c>
      <c r="BK474" s="46"/>
      <c r="BL474" s="46"/>
      <c r="BM474" s="46"/>
      <c r="BN474" s="46"/>
      <c r="BO474" s="46"/>
      <c r="BP474" s="46"/>
      <c r="BQ474" s="46"/>
      <c r="BR474" s="46">
        <v>631</v>
      </c>
      <c r="BS474" s="46">
        <v>631</v>
      </c>
      <c r="BT474" s="46">
        <v>631</v>
      </c>
      <c r="BU474" s="46">
        <v>631</v>
      </c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>
        <v>0</v>
      </c>
      <c r="DF474" s="46">
        <f>P476*BJ476</f>
        <v>0</v>
      </c>
      <c r="DG474" s="46">
        <f>BJ476*Q476</f>
        <v>0</v>
      </c>
      <c r="DH474" s="46">
        <f>R474*BM474</f>
        <v>0</v>
      </c>
      <c r="DI474" s="46">
        <f t="shared" ref="DI474:DQ474" si="293">BN474*S474</f>
        <v>0</v>
      </c>
      <c r="DJ474" s="46">
        <f t="shared" si="293"/>
        <v>0</v>
      </c>
      <c r="DK474" s="46">
        <f t="shared" si="293"/>
        <v>0</v>
      </c>
      <c r="DL474" s="46">
        <f t="shared" si="293"/>
        <v>0</v>
      </c>
      <c r="DM474" s="46">
        <f t="shared" si="293"/>
        <v>333799</v>
      </c>
      <c r="DN474" s="46">
        <f t="shared" si="293"/>
        <v>333799</v>
      </c>
      <c r="DO474" s="46">
        <f t="shared" si="293"/>
        <v>333799</v>
      </c>
      <c r="DP474" s="46">
        <f t="shared" si="293"/>
        <v>333799</v>
      </c>
      <c r="DQ474" s="46">
        <f t="shared" si="293"/>
        <v>0</v>
      </c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>
        <v>0</v>
      </c>
      <c r="FA474" s="59" t="s">
        <v>1704</v>
      </c>
      <c r="FB474" s="59" t="s">
        <v>1736</v>
      </c>
      <c r="FC474" s="59" t="s">
        <v>1737</v>
      </c>
    </row>
    <row r="475" spans="1:159" s="49" customFormat="1" ht="25.5" customHeight="1" x14ac:dyDescent="0.25">
      <c r="A475" s="59" t="s">
        <v>3870</v>
      </c>
      <c r="B475" s="59" t="s">
        <v>55</v>
      </c>
      <c r="C475" s="59" t="s">
        <v>389</v>
      </c>
      <c r="D475" s="59" t="s">
        <v>390</v>
      </c>
      <c r="E475" s="59" t="s">
        <v>391</v>
      </c>
      <c r="F475" s="59"/>
      <c r="G475" s="59" t="s">
        <v>1545</v>
      </c>
      <c r="H475" s="59" t="s">
        <v>1339</v>
      </c>
      <c r="I475" s="59">
        <v>100</v>
      </c>
      <c r="J475" s="59" t="s">
        <v>3848</v>
      </c>
      <c r="K475" s="59" t="s">
        <v>1534</v>
      </c>
      <c r="L475" s="59" t="s">
        <v>1330</v>
      </c>
      <c r="M475" s="59" t="s">
        <v>1505</v>
      </c>
      <c r="N475" s="59" t="s">
        <v>1546</v>
      </c>
      <c r="O475" s="46">
        <f t="shared" ref="O475" si="294">P475+Q475+R475+S475+T475+U475+V475+W475+X475+Y475+Z475+AA475+AB475+AC475+AD475+AE475+AF475+AG475+AH475+AI475+AJ475+AK475+AL475+AM475+AN475+AO475+AP475+AQ475+AR475+AS475+AT475+AU475+AV475+AW475+AX475+AY475+AZ475</f>
        <v>2116</v>
      </c>
      <c r="P475" s="46"/>
      <c r="Q475" s="46"/>
      <c r="R475" s="46"/>
      <c r="S475" s="46"/>
      <c r="T475" s="46"/>
      <c r="U475" s="46"/>
      <c r="V475" s="46"/>
      <c r="W475" s="46">
        <v>529</v>
      </c>
      <c r="X475" s="46">
        <v>529</v>
      </c>
      <c r="Y475" s="46">
        <v>529</v>
      </c>
      <c r="Z475" s="46">
        <v>529</v>
      </c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87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>
        <f>DE475/O475</f>
        <v>675.11</v>
      </c>
      <c r="BK475" s="46"/>
      <c r="BL475" s="46"/>
      <c r="BM475" s="46"/>
      <c r="BN475" s="46"/>
      <c r="BO475" s="46"/>
      <c r="BP475" s="46"/>
      <c r="BQ475" s="46"/>
      <c r="BR475" s="46">
        <v>631</v>
      </c>
      <c r="BS475" s="46">
        <v>631</v>
      </c>
      <c r="BT475" s="46">
        <v>719.22</v>
      </c>
      <c r="BU475" s="46">
        <v>719.22</v>
      </c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>
        <f>DM475+DN475+DO475+DP475</f>
        <v>1428532.76</v>
      </c>
      <c r="DF475" s="46">
        <f>P477*BJ477</f>
        <v>0</v>
      </c>
      <c r="DG475" s="46">
        <f>BJ477*Q477</f>
        <v>0</v>
      </c>
      <c r="DH475" s="46">
        <f>R475*BM475</f>
        <v>0</v>
      </c>
      <c r="DI475" s="46">
        <f t="shared" ref="DI475" si="295">BN475*S475</f>
        <v>0</v>
      </c>
      <c r="DJ475" s="46">
        <f t="shared" ref="DJ475" si="296">BO475*T475</f>
        <v>0</v>
      </c>
      <c r="DK475" s="46">
        <f t="shared" ref="DK475" si="297">BP475*U475</f>
        <v>0</v>
      </c>
      <c r="DL475" s="46">
        <f t="shared" ref="DL475" si="298">BQ475*V475</f>
        <v>0</v>
      </c>
      <c r="DM475" s="46">
        <f t="shared" ref="DM475" si="299">BR475*W475</f>
        <v>333799</v>
      </c>
      <c r="DN475" s="46">
        <f t="shared" ref="DN475" si="300">BS475*X475</f>
        <v>333799</v>
      </c>
      <c r="DO475" s="46">
        <f t="shared" ref="DO475" si="301">BT475*Y475</f>
        <v>380467.38</v>
      </c>
      <c r="DP475" s="46">
        <f t="shared" ref="DP475" si="302">BU475*Z475</f>
        <v>380467.38</v>
      </c>
      <c r="DQ475" s="46">
        <f t="shared" ref="DQ475" si="303">BV475*AA475</f>
        <v>0</v>
      </c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>
        <f>DE475*1.12</f>
        <v>1599956.6912000002</v>
      </c>
      <c r="FA475" s="59" t="s">
        <v>1704</v>
      </c>
      <c r="FB475" s="59" t="s">
        <v>3849</v>
      </c>
      <c r="FC475" s="59" t="s">
        <v>1753</v>
      </c>
    </row>
    <row r="476" spans="1:159" s="49" customFormat="1" ht="25.5" customHeight="1" x14ac:dyDescent="0.25">
      <c r="A476" s="59" t="s">
        <v>476</v>
      </c>
      <c r="B476" s="59" t="s">
        <v>55</v>
      </c>
      <c r="C476" s="59" t="s">
        <v>383</v>
      </c>
      <c r="D476" s="59" t="s">
        <v>384</v>
      </c>
      <c r="E476" s="59" t="s">
        <v>385</v>
      </c>
      <c r="F476" s="59"/>
      <c r="G476" s="59" t="s">
        <v>1545</v>
      </c>
      <c r="H476" s="59" t="s">
        <v>1499</v>
      </c>
      <c r="I476" s="59">
        <v>100</v>
      </c>
      <c r="J476" s="59" t="s">
        <v>1500</v>
      </c>
      <c r="K476" s="59" t="s">
        <v>1535</v>
      </c>
      <c r="L476" s="59" t="s">
        <v>1330</v>
      </c>
      <c r="M476" s="59">
        <v>30</v>
      </c>
      <c r="N476" s="59" t="s">
        <v>1546</v>
      </c>
      <c r="O476" s="46">
        <f t="shared" si="169"/>
        <v>2276</v>
      </c>
      <c r="P476" s="46"/>
      <c r="Q476" s="46"/>
      <c r="R476" s="46"/>
      <c r="S476" s="46"/>
      <c r="T476" s="46"/>
      <c r="U476" s="46"/>
      <c r="V476" s="46"/>
      <c r="W476" s="46">
        <v>569</v>
      </c>
      <c r="X476" s="46">
        <v>569</v>
      </c>
      <c r="Y476" s="46">
        <v>569</v>
      </c>
      <c r="Z476" s="46">
        <v>569</v>
      </c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87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>
        <v>954</v>
      </c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>
        <v>0</v>
      </c>
      <c r="DF476" s="46">
        <f t="shared" si="181"/>
        <v>0</v>
      </c>
      <c r="DG476" s="46">
        <f t="shared" si="182"/>
        <v>0</v>
      </c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>
        <v>0</v>
      </c>
      <c r="FA476" s="59" t="s">
        <v>1704</v>
      </c>
      <c r="FB476" s="59">
        <v>2015</v>
      </c>
      <c r="FC476" s="59"/>
    </row>
    <row r="477" spans="1:159" s="49" customFormat="1" ht="25.5" customHeight="1" x14ac:dyDescent="0.25">
      <c r="A477" s="59" t="s">
        <v>477</v>
      </c>
      <c r="B477" s="59" t="s">
        <v>55</v>
      </c>
      <c r="C477" s="59" t="s">
        <v>383</v>
      </c>
      <c r="D477" s="59" t="s">
        <v>384</v>
      </c>
      <c r="E477" s="59" t="s">
        <v>385</v>
      </c>
      <c r="F477" s="59"/>
      <c r="G477" s="59" t="s">
        <v>1545</v>
      </c>
      <c r="H477" s="59" t="s">
        <v>1499</v>
      </c>
      <c r="I477" s="59">
        <v>100</v>
      </c>
      <c r="J477" s="59" t="s">
        <v>1503</v>
      </c>
      <c r="K477" s="59" t="s">
        <v>1535</v>
      </c>
      <c r="L477" s="59" t="s">
        <v>1330</v>
      </c>
      <c r="M477" s="59" t="s">
        <v>1505</v>
      </c>
      <c r="N477" s="59" t="s">
        <v>1546</v>
      </c>
      <c r="O477" s="46">
        <f t="shared" si="169"/>
        <v>3756</v>
      </c>
      <c r="P477" s="46"/>
      <c r="Q477" s="46"/>
      <c r="R477" s="46"/>
      <c r="S477" s="46"/>
      <c r="T477" s="46"/>
      <c r="U477" s="46"/>
      <c r="V477" s="46"/>
      <c r="W477" s="46">
        <v>939</v>
      </c>
      <c r="X477" s="46">
        <v>939</v>
      </c>
      <c r="Y477" s="46">
        <v>939</v>
      </c>
      <c r="Z477" s="46">
        <v>939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87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>
        <v>870</v>
      </c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>
        <v>0</v>
      </c>
      <c r="DF477" s="46">
        <f t="shared" si="181"/>
        <v>0</v>
      </c>
      <c r="DG477" s="46">
        <f t="shared" si="182"/>
        <v>0</v>
      </c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>
        <v>0</v>
      </c>
      <c r="FA477" s="59" t="s">
        <v>1704</v>
      </c>
      <c r="FB477" s="59">
        <v>2015</v>
      </c>
      <c r="FC477" s="59" t="s">
        <v>1734</v>
      </c>
    </row>
    <row r="478" spans="1:159" s="49" customFormat="1" ht="25.5" customHeight="1" x14ac:dyDescent="0.25">
      <c r="A478" s="59" t="s">
        <v>478</v>
      </c>
      <c r="B478" s="59" t="s">
        <v>55</v>
      </c>
      <c r="C478" s="59" t="s">
        <v>383</v>
      </c>
      <c r="D478" s="59" t="s">
        <v>384</v>
      </c>
      <c r="E478" s="59" t="s">
        <v>385</v>
      </c>
      <c r="F478" s="59"/>
      <c r="G478" s="59" t="s">
        <v>1545</v>
      </c>
      <c r="H478" s="59" t="s">
        <v>1339</v>
      </c>
      <c r="I478" s="59">
        <v>100</v>
      </c>
      <c r="J478" s="59" t="s">
        <v>1506</v>
      </c>
      <c r="K478" s="59" t="s">
        <v>1535</v>
      </c>
      <c r="L478" s="59" t="s">
        <v>1330</v>
      </c>
      <c r="M478" s="59" t="s">
        <v>1505</v>
      </c>
      <c r="N478" s="59" t="s">
        <v>1546</v>
      </c>
      <c r="O478" s="46">
        <f t="shared" si="169"/>
        <v>3756</v>
      </c>
      <c r="P478" s="46"/>
      <c r="Q478" s="46"/>
      <c r="R478" s="46"/>
      <c r="S478" s="46"/>
      <c r="T478" s="46"/>
      <c r="U478" s="46"/>
      <c r="V478" s="46"/>
      <c r="W478" s="46">
        <v>939</v>
      </c>
      <c r="X478" s="46">
        <v>939</v>
      </c>
      <c r="Y478" s="46">
        <v>939</v>
      </c>
      <c r="Z478" s="46">
        <v>939</v>
      </c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87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>
        <v>631</v>
      </c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>
        <v>0</v>
      </c>
      <c r="DF478" s="46">
        <f t="shared" si="181"/>
        <v>0</v>
      </c>
      <c r="DG478" s="46">
        <f t="shared" si="182"/>
        <v>0</v>
      </c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>
        <v>0</v>
      </c>
      <c r="FA478" s="59" t="s">
        <v>1704</v>
      </c>
      <c r="FB478" s="59">
        <v>2015</v>
      </c>
      <c r="FC478" s="59" t="s">
        <v>1735</v>
      </c>
    </row>
    <row r="479" spans="1:159" s="49" customFormat="1" ht="25.5" customHeight="1" x14ac:dyDescent="0.25">
      <c r="A479" s="59" t="s">
        <v>479</v>
      </c>
      <c r="B479" s="59" t="s">
        <v>55</v>
      </c>
      <c r="C479" s="59" t="s">
        <v>389</v>
      </c>
      <c r="D479" s="59" t="s">
        <v>390</v>
      </c>
      <c r="E479" s="59" t="s">
        <v>391</v>
      </c>
      <c r="F479" s="59"/>
      <c r="G479" s="59" t="s">
        <v>1545</v>
      </c>
      <c r="H479" s="59" t="s">
        <v>1339</v>
      </c>
      <c r="I479" s="59">
        <v>100</v>
      </c>
      <c r="J479" s="59" t="s">
        <v>1547</v>
      </c>
      <c r="K479" s="59" t="s">
        <v>1535</v>
      </c>
      <c r="L479" s="59" t="s">
        <v>1330</v>
      </c>
      <c r="M479" s="59" t="s">
        <v>1505</v>
      </c>
      <c r="N479" s="59" t="s">
        <v>1546</v>
      </c>
      <c r="O479" s="46">
        <f t="shared" si="169"/>
        <v>3756</v>
      </c>
      <c r="P479" s="46"/>
      <c r="Q479" s="46"/>
      <c r="R479" s="46"/>
      <c r="S479" s="46"/>
      <c r="T479" s="46"/>
      <c r="U479" s="46"/>
      <c r="V479" s="46"/>
      <c r="W479" s="46">
        <v>939</v>
      </c>
      <c r="X479" s="46">
        <v>939</v>
      </c>
      <c r="Y479" s="46">
        <v>939</v>
      </c>
      <c r="Z479" s="46">
        <v>939</v>
      </c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87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>
        <v>631</v>
      </c>
      <c r="BK479" s="46"/>
      <c r="BL479" s="46"/>
      <c r="BM479" s="46"/>
      <c r="BN479" s="46"/>
      <c r="BO479" s="46"/>
      <c r="BP479" s="46"/>
      <c r="BQ479" s="46"/>
      <c r="BR479" s="46">
        <v>631</v>
      </c>
      <c r="BS479" s="46">
        <v>631</v>
      </c>
      <c r="BT479" s="46">
        <v>631</v>
      </c>
      <c r="BU479" s="46">
        <v>631</v>
      </c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>
        <v>0</v>
      </c>
      <c r="DF479" s="46">
        <f>P481*BJ481</f>
        <v>0</v>
      </c>
      <c r="DG479" s="46">
        <f>BJ481*Q481</f>
        <v>0</v>
      </c>
      <c r="DH479" s="46">
        <f>R479*BM479</f>
        <v>0</v>
      </c>
      <c r="DI479" s="46">
        <f t="shared" ref="DI479:DQ479" si="304">BN479*S479</f>
        <v>0</v>
      </c>
      <c r="DJ479" s="46">
        <f t="shared" si="304"/>
        <v>0</v>
      </c>
      <c r="DK479" s="46">
        <f t="shared" si="304"/>
        <v>0</v>
      </c>
      <c r="DL479" s="46">
        <f t="shared" si="304"/>
        <v>0</v>
      </c>
      <c r="DM479" s="46">
        <f t="shared" si="304"/>
        <v>592509</v>
      </c>
      <c r="DN479" s="46">
        <f t="shared" si="304"/>
        <v>592509</v>
      </c>
      <c r="DO479" s="46">
        <f t="shared" si="304"/>
        <v>592509</v>
      </c>
      <c r="DP479" s="46">
        <f t="shared" si="304"/>
        <v>592509</v>
      </c>
      <c r="DQ479" s="46">
        <f t="shared" si="304"/>
        <v>0</v>
      </c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>
        <v>0</v>
      </c>
      <c r="FA479" s="59" t="s">
        <v>1704</v>
      </c>
      <c r="FB479" s="59" t="s">
        <v>1736</v>
      </c>
      <c r="FC479" s="59" t="s">
        <v>1737</v>
      </c>
    </row>
    <row r="480" spans="1:159" s="49" customFormat="1" ht="25.5" customHeight="1" x14ac:dyDescent="0.25">
      <c r="A480" s="59" t="s">
        <v>3871</v>
      </c>
      <c r="B480" s="59" t="s">
        <v>55</v>
      </c>
      <c r="C480" s="59" t="s">
        <v>389</v>
      </c>
      <c r="D480" s="59" t="s">
        <v>390</v>
      </c>
      <c r="E480" s="59" t="s">
        <v>391</v>
      </c>
      <c r="F480" s="59"/>
      <c r="G480" s="59" t="s">
        <v>1545</v>
      </c>
      <c r="H480" s="59" t="s">
        <v>1339</v>
      </c>
      <c r="I480" s="59">
        <v>100</v>
      </c>
      <c r="J480" s="59" t="s">
        <v>3848</v>
      </c>
      <c r="K480" s="59" t="s">
        <v>1535</v>
      </c>
      <c r="L480" s="59" t="s">
        <v>1330</v>
      </c>
      <c r="M480" s="59" t="s">
        <v>1505</v>
      </c>
      <c r="N480" s="59" t="s">
        <v>1546</v>
      </c>
      <c r="O480" s="46">
        <f t="shared" ref="O480" si="305">P480+Q480+R480+S480+T480+U480+V480+W480+X480+Y480+Z480+AA480+AB480+AC480+AD480+AE480+AF480+AG480+AH480+AI480+AJ480+AK480+AL480+AM480+AN480+AO480+AP480+AQ480+AR480+AS480+AT480+AU480+AV480+AW480+AX480+AY480+AZ480</f>
        <v>3756</v>
      </c>
      <c r="P480" s="46"/>
      <c r="Q480" s="46"/>
      <c r="R480" s="46"/>
      <c r="S480" s="46"/>
      <c r="T480" s="46"/>
      <c r="U480" s="46"/>
      <c r="V480" s="46"/>
      <c r="W480" s="46">
        <v>939</v>
      </c>
      <c r="X480" s="46">
        <v>939</v>
      </c>
      <c r="Y480" s="46">
        <v>939</v>
      </c>
      <c r="Z480" s="46">
        <v>939</v>
      </c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87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>
        <f>DE480/O480</f>
        <v>675.11</v>
      </c>
      <c r="BK480" s="46"/>
      <c r="BL480" s="46"/>
      <c r="BM480" s="46"/>
      <c r="BN480" s="46"/>
      <c r="BO480" s="46"/>
      <c r="BP480" s="46"/>
      <c r="BQ480" s="46"/>
      <c r="BR480" s="46">
        <v>631</v>
      </c>
      <c r="BS480" s="46">
        <v>631</v>
      </c>
      <c r="BT480" s="46">
        <v>719.22</v>
      </c>
      <c r="BU480" s="46">
        <v>719.22</v>
      </c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>
        <f>DM480+DN480+DO480+DP480</f>
        <v>2535713.16</v>
      </c>
      <c r="DF480" s="46">
        <f>P482*BJ482</f>
        <v>0</v>
      </c>
      <c r="DG480" s="46">
        <f>BJ482*Q482</f>
        <v>0</v>
      </c>
      <c r="DH480" s="46">
        <f>R480*BM480</f>
        <v>0</v>
      </c>
      <c r="DI480" s="46">
        <f t="shared" ref="DI480" si="306">BN480*S480</f>
        <v>0</v>
      </c>
      <c r="DJ480" s="46">
        <f t="shared" ref="DJ480" si="307">BO480*T480</f>
        <v>0</v>
      </c>
      <c r="DK480" s="46">
        <f t="shared" ref="DK480" si="308">BP480*U480</f>
        <v>0</v>
      </c>
      <c r="DL480" s="46">
        <f t="shared" ref="DL480" si="309">BQ480*V480</f>
        <v>0</v>
      </c>
      <c r="DM480" s="46">
        <f t="shared" ref="DM480" si="310">BR480*W480</f>
        <v>592509</v>
      </c>
      <c r="DN480" s="46">
        <f t="shared" ref="DN480" si="311">BS480*X480</f>
        <v>592509</v>
      </c>
      <c r="DO480" s="46">
        <f t="shared" ref="DO480" si="312">BT480*Y480</f>
        <v>675347.58000000007</v>
      </c>
      <c r="DP480" s="46">
        <f t="shared" ref="DP480" si="313">BU480*Z480</f>
        <v>675347.58000000007</v>
      </c>
      <c r="DQ480" s="46">
        <f t="shared" ref="DQ480" si="314">BV480*AA480</f>
        <v>0</v>
      </c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>
        <f>DE480*1.12</f>
        <v>2839998.7392000007</v>
      </c>
      <c r="FA480" s="59" t="s">
        <v>1704</v>
      </c>
      <c r="FB480" s="59" t="s">
        <v>3849</v>
      </c>
      <c r="FC480" s="59" t="s">
        <v>1753</v>
      </c>
    </row>
    <row r="481" spans="1:159" s="49" customFormat="1" ht="25.5" customHeight="1" x14ac:dyDescent="0.25">
      <c r="A481" s="59" t="s">
        <v>480</v>
      </c>
      <c r="B481" s="59" t="s">
        <v>55</v>
      </c>
      <c r="C481" s="59" t="s">
        <v>383</v>
      </c>
      <c r="D481" s="59" t="s">
        <v>384</v>
      </c>
      <c r="E481" s="59" t="s">
        <v>385</v>
      </c>
      <c r="F481" s="59"/>
      <c r="G481" s="59" t="s">
        <v>1545</v>
      </c>
      <c r="H481" s="59" t="s">
        <v>1499</v>
      </c>
      <c r="I481" s="59">
        <v>100</v>
      </c>
      <c r="J481" s="59" t="s">
        <v>1500</v>
      </c>
      <c r="K481" s="59" t="s">
        <v>1537</v>
      </c>
      <c r="L481" s="59" t="s">
        <v>1330</v>
      </c>
      <c r="M481" s="59">
        <v>30</v>
      </c>
      <c r="N481" s="59" t="s">
        <v>1546</v>
      </c>
      <c r="O481" s="46">
        <f t="shared" si="169"/>
        <v>3944</v>
      </c>
      <c r="P481" s="46"/>
      <c r="Q481" s="46"/>
      <c r="R481" s="46"/>
      <c r="S481" s="46"/>
      <c r="T481" s="46"/>
      <c r="U481" s="46"/>
      <c r="V481" s="46"/>
      <c r="W481" s="46">
        <v>986</v>
      </c>
      <c r="X481" s="46">
        <v>986</v>
      </c>
      <c r="Y481" s="46">
        <v>986</v>
      </c>
      <c r="Z481" s="46">
        <v>986</v>
      </c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87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>
        <v>954</v>
      </c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>
        <v>0</v>
      </c>
      <c r="DF481" s="46">
        <f t="shared" si="181"/>
        <v>0</v>
      </c>
      <c r="DG481" s="46">
        <f t="shared" si="182"/>
        <v>0</v>
      </c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>
        <v>0</v>
      </c>
      <c r="FA481" s="59" t="s">
        <v>1704</v>
      </c>
      <c r="FB481" s="59">
        <v>2015</v>
      </c>
      <c r="FC481" s="59"/>
    </row>
    <row r="482" spans="1:159" s="49" customFormat="1" ht="25.5" customHeight="1" x14ac:dyDescent="0.25">
      <c r="A482" s="59" t="s">
        <v>481</v>
      </c>
      <c r="B482" s="59" t="s">
        <v>55</v>
      </c>
      <c r="C482" s="59" t="s">
        <v>383</v>
      </c>
      <c r="D482" s="59" t="s">
        <v>384</v>
      </c>
      <c r="E482" s="59" t="s">
        <v>385</v>
      </c>
      <c r="F482" s="59"/>
      <c r="G482" s="59" t="s">
        <v>1545</v>
      </c>
      <c r="H482" s="59" t="s">
        <v>1499</v>
      </c>
      <c r="I482" s="59">
        <v>100</v>
      </c>
      <c r="J482" s="59" t="s">
        <v>1503</v>
      </c>
      <c r="K482" s="59" t="s">
        <v>1537</v>
      </c>
      <c r="L482" s="59" t="s">
        <v>1330</v>
      </c>
      <c r="M482" s="59" t="s">
        <v>1505</v>
      </c>
      <c r="N482" s="59" t="s">
        <v>1546</v>
      </c>
      <c r="O482" s="46">
        <f t="shared" si="169"/>
        <v>2856</v>
      </c>
      <c r="P482" s="46"/>
      <c r="Q482" s="46"/>
      <c r="R482" s="46"/>
      <c r="S482" s="46"/>
      <c r="T482" s="46"/>
      <c r="U482" s="46"/>
      <c r="V482" s="46"/>
      <c r="W482" s="46">
        <v>714</v>
      </c>
      <c r="X482" s="46">
        <v>714</v>
      </c>
      <c r="Y482" s="46">
        <v>714</v>
      </c>
      <c r="Z482" s="46">
        <v>714</v>
      </c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87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>
        <v>940</v>
      </c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>
        <v>0</v>
      </c>
      <c r="DF482" s="46">
        <f t="shared" si="181"/>
        <v>0</v>
      </c>
      <c r="DG482" s="46">
        <f t="shared" si="182"/>
        <v>0</v>
      </c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>
        <v>0</v>
      </c>
      <c r="FA482" s="59" t="s">
        <v>1704</v>
      </c>
      <c r="FB482" s="59">
        <v>2015</v>
      </c>
      <c r="FC482" s="59" t="s">
        <v>1734</v>
      </c>
    </row>
    <row r="483" spans="1:159" s="49" customFormat="1" ht="25.5" customHeight="1" x14ac:dyDescent="0.25">
      <c r="A483" s="59" t="s">
        <v>482</v>
      </c>
      <c r="B483" s="59" t="s">
        <v>55</v>
      </c>
      <c r="C483" s="59" t="s">
        <v>383</v>
      </c>
      <c r="D483" s="59" t="s">
        <v>384</v>
      </c>
      <c r="E483" s="59" t="s">
        <v>385</v>
      </c>
      <c r="F483" s="59"/>
      <c r="G483" s="59" t="s">
        <v>1545</v>
      </c>
      <c r="H483" s="59" t="s">
        <v>1339</v>
      </c>
      <c r="I483" s="59">
        <v>100</v>
      </c>
      <c r="J483" s="59" t="s">
        <v>1506</v>
      </c>
      <c r="K483" s="59" t="s">
        <v>1537</v>
      </c>
      <c r="L483" s="59" t="s">
        <v>1330</v>
      </c>
      <c r="M483" s="59" t="s">
        <v>1505</v>
      </c>
      <c r="N483" s="59" t="s">
        <v>1546</v>
      </c>
      <c r="O483" s="46">
        <f t="shared" si="169"/>
        <v>2856</v>
      </c>
      <c r="P483" s="46"/>
      <c r="Q483" s="46"/>
      <c r="R483" s="46"/>
      <c r="S483" s="46"/>
      <c r="T483" s="46"/>
      <c r="U483" s="46"/>
      <c r="V483" s="46"/>
      <c r="W483" s="46">
        <v>714</v>
      </c>
      <c r="X483" s="46">
        <v>714</v>
      </c>
      <c r="Y483" s="46">
        <v>714</v>
      </c>
      <c r="Z483" s="46">
        <v>714</v>
      </c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87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>
        <v>631</v>
      </c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>
        <v>0</v>
      </c>
      <c r="DF483" s="46">
        <f t="shared" si="181"/>
        <v>0</v>
      </c>
      <c r="DG483" s="46">
        <f t="shared" si="182"/>
        <v>0</v>
      </c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>
        <v>0</v>
      </c>
      <c r="FA483" s="59" t="s">
        <v>1704</v>
      </c>
      <c r="FB483" s="59">
        <v>2015</v>
      </c>
      <c r="FC483" s="59" t="s">
        <v>1735</v>
      </c>
    </row>
    <row r="484" spans="1:159" s="49" customFormat="1" ht="25.5" customHeight="1" x14ac:dyDescent="0.25">
      <c r="A484" s="59" t="s">
        <v>483</v>
      </c>
      <c r="B484" s="59" t="s">
        <v>55</v>
      </c>
      <c r="C484" s="59" t="s">
        <v>389</v>
      </c>
      <c r="D484" s="59" t="s">
        <v>390</v>
      </c>
      <c r="E484" s="59" t="s">
        <v>391</v>
      </c>
      <c r="F484" s="59"/>
      <c r="G484" s="59" t="s">
        <v>1545</v>
      </c>
      <c r="H484" s="59" t="s">
        <v>1339</v>
      </c>
      <c r="I484" s="59">
        <v>100</v>
      </c>
      <c r="J484" s="59" t="s">
        <v>1547</v>
      </c>
      <c r="K484" s="59" t="s">
        <v>1537</v>
      </c>
      <c r="L484" s="59" t="s">
        <v>1330</v>
      </c>
      <c r="M484" s="59" t="s">
        <v>1505</v>
      </c>
      <c r="N484" s="59" t="s">
        <v>1546</v>
      </c>
      <c r="O484" s="46">
        <f t="shared" si="169"/>
        <v>2856</v>
      </c>
      <c r="P484" s="46"/>
      <c r="Q484" s="46"/>
      <c r="R484" s="46"/>
      <c r="S484" s="46"/>
      <c r="T484" s="46"/>
      <c r="U484" s="46"/>
      <c r="V484" s="46"/>
      <c r="W484" s="46">
        <v>714</v>
      </c>
      <c r="X484" s="46">
        <v>714</v>
      </c>
      <c r="Y484" s="46">
        <v>714</v>
      </c>
      <c r="Z484" s="46">
        <v>714</v>
      </c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87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>
        <v>631</v>
      </c>
      <c r="BK484" s="46"/>
      <c r="BL484" s="46"/>
      <c r="BM484" s="46"/>
      <c r="BN484" s="46"/>
      <c r="BO484" s="46"/>
      <c r="BP484" s="46"/>
      <c r="BQ484" s="46"/>
      <c r="BR484" s="46">
        <v>631</v>
      </c>
      <c r="BS484" s="46">
        <v>631</v>
      </c>
      <c r="BT484" s="46">
        <v>631</v>
      </c>
      <c r="BU484" s="46">
        <v>631</v>
      </c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>
        <v>0</v>
      </c>
      <c r="DF484" s="46">
        <f>P486*BJ486</f>
        <v>0</v>
      </c>
      <c r="DG484" s="46">
        <f>BJ486*Q486</f>
        <v>0</v>
      </c>
      <c r="DH484" s="46">
        <f>R484*BM484</f>
        <v>0</v>
      </c>
      <c r="DI484" s="46">
        <f t="shared" ref="DI484:DQ484" si="315">BN484*S484</f>
        <v>0</v>
      </c>
      <c r="DJ484" s="46">
        <f t="shared" si="315"/>
        <v>0</v>
      </c>
      <c r="DK484" s="46">
        <f t="shared" si="315"/>
        <v>0</v>
      </c>
      <c r="DL484" s="46">
        <f t="shared" si="315"/>
        <v>0</v>
      </c>
      <c r="DM484" s="46">
        <f t="shared" si="315"/>
        <v>450534</v>
      </c>
      <c r="DN484" s="46">
        <f t="shared" si="315"/>
        <v>450534</v>
      </c>
      <c r="DO484" s="46">
        <f t="shared" si="315"/>
        <v>450534</v>
      </c>
      <c r="DP484" s="46">
        <f t="shared" si="315"/>
        <v>450534</v>
      </c>
      <c r="DQ484" s="46">
        <f t="shared" si="315"/>
        <v>0</v>
      </c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>
        <v>0</v>
      </c>
      <c r="FA484" s="59" t="s">
        <v>1704</v>
      </c>
      <c r="FB484" s="59" t="s">
        <v>1736</v>
      </c>
      <c r="FC484" s="59" t="s">
        <v>1737</v>
      </c>
    </row>
    <row r="485" spans="1:159" s="49" customFormat="1" ht="25.5" customHeight="1" x14ac:dyDescent="0.25">
      <c r="A485" s="59" t="s">
        <v>3872</v>
      </c>
      <c r="B485" s="59" t="s">
        <v>55</v>
      </c>
      <c r="C485" s="59" t="s">
        <v>389</v>
      </c>
      <c r="D485" s="59" t="s">
        <v>390</v>
      </c>
      <c r="E485" s="59" t="s">
        <v>391</v>
      </c>
      <c r="F485" s="59"/>
      <c r="G485" s="59" t="s">
        <v>1545</v>
      </c>
      <c r="H485" s="59" t="s">
        <v>1339</v>
      </c>
      <c r="I485" s="59">
        <v>100</v>
      </c>
      <c r="J485" s="59" t="s">
        <v>3848</v>
      </c>
      <c r="K485" s="59" t="s">
        <v>1537</v>
      </c>
      <c r="L485" s="59" t="s">
        <v>1330</v>
      </c>
      <c r="M485" s="59" t="s">
        <v>1505</v>
      </c>
      <c r="N485" s="59" t="s">
        <v>1546</v>
      </c>
      <c r="O485" s="46">
        <f t="shared" ref="O485" si="316">P485+Q485+R485+S485+T485+U485+V485+W485+X485+Y485+Z485+AA485+AB485+AC485+AD485+AE485+AF485+AG485+AH485+AI485+AJ485+AK485+AL485+AM485+AN485+AO485+AP485+AQ485+AR485+AS485+AT485+AU485+AV485+AW485+AX485+AY485+AZ485</f>
        <v>2856</v>
      </c>
      <c r="P485" s="46"/>
      <c r="Q485" s="46"/>
      <c r="R485" s="46"/>
      <c r="S485" s="46"/>
      <c r="T485" s="46"/>
      <c r="U485" s="46"/>
      <c r="V485" s="46"/>
      <c r="W485" s="46">
        <v>714</v>
      </c>
      <c r="X485" s="46">
        <v>714</v>
      </c>
      <c r="Y485" s="46">
        <v>714</v>
      </c>
      <c r="Z485" s="46">
        <v>714</v>
      </c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87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>
        <f>DE485/O485</f>
        <v>675.11</v>
      </c>
      <c r="BK485" s="46"/>
      <c r="BL485" s="46"/>
      <c r="BM485" s="46"/>
      <c r="BN485" s="46"/>
      <c r="BO485" s="46"/>
      <c r="BP485" s="46"/>
      <c r="BQ485" s="46"/>
      <c r="BR485" s="46">
        <v>631</v>
      </c>
      <c r="BS485" s="46">
        <v>631</v>
      </c>
      <c r="BT485" s="46">
        <v>719.22</v>
      </c>
      <c r="BU485" s="46">
        <v>719.22</v>
      </c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>
        <f>DM485+DN485+DO485+DP485</f>
        <v>1928114.1600000001</v>
      </c>
      <c r="DF485" s="46">
        <f>P487*BJ487</f>
        <v>0</v>
      </c>
      <c r="DG485" s="46">
        <f>BJ487*Q487</f>
        <v>0</v>
      </c>
      <c r="DH485" s="46">
        <f>R485*BM485</f>
        <v>0</v>
      </c>
      <c r="DI485" s="46">
        <f t="shared" ref="DI485" si="317">BN485*S485</f>
        <v>0</v>
      </c>
      <c r="DJ485" s="46">
        <f t="shared" ref="DJ485" si="318">BO485*T485</f>
        <v>0</v>
      </c>
      <c r="DK485" s="46">
        <f t="shared" ref="DK485" si="319">BP485*U485</f>
        <v>0</v>
      </c>
      <c r="DL485" s="46">
        <f t="shared" ref="DL485" si="320">BQ485*V485</f>
        <v>0</v>
      </c>
      <c r="DM485" s="46">
        <f t="shared" ref="DM485" si="321">BR485*W485</f>
        <v>450534</v>
      </c>
      <c r="DN485" s="46">
        <f t="shared" ref="DN485" si="322">BS485*X485</f>
        <v>450534</v>
      </c>
      <c r="DO485" s="46">
        <f t="shared" ref="DO485" si="323">BT485*Y485</f>
        <v>513523.08</v>
      </c>
      <c r="DP485" s="46">
        <f t="shared" ref="DP485" si="324">BU485*Z485</f>
        <v>513523.08</v>
      </c>
      <c r="DQ485" s="46">
        <f t="shared" ref="DQ485" si="325">BV485*AA485</f>
        <v>0</v>
      </c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>
        <f>DE485*1.12</f>
        <v>2159487.8592000003</v>
      </c>
      <c r="FA485" s="59" t="s">
        <v>1704</v>
      </c>
      <c r="FB485" s="59" t="s">
        <v>3849</v>
      </c>
      <c r="FC485" s="59" t="s">
        <v>1753</v>
      </c>
    </row>
    <row r="486" spans="1:159" s="49" customFormat="1" ht="25.5" customHeight="1" x14ac:dyDescent="0.25">
      <c r="A486" s="59" t="s">
        <v>484</v>
      </c>
      <c r="B486" s="59" t="s">
        <v>55</v>
      </c>
      <c r="C486" s="59" t="s">
        <v>383</v>
      </c>
      <c r="D486" s="59" t="s">
        <v>384</v>
      </c>
      <c r="E486" s="59" t="s">
        <v>385</v>
      </c>
      <c r="F486" s="59"/>
      <c r="G486" s="59" t="s">
        <v>1545</v>
      </c>
      <c r="H486" s="59" t="s">
        <v>1499</v>
      </c>
      <c r="I486" s="59">
        <v>100</v>
      </c>
      <c r="J486" s="59" t="s">
        <v>1500</v>
      </c>
      <c r="K486" s="59" t="s">
        <v>1538</v>
      </c>
      <c r="L486" s="59" t="s">
        <v>1330</v>
      </c>
      <c r="M486" s="59">
        <v>30</v>
      </c>
      <c r="N486" s="59" t="s">
        <v>1546</v>
      </c>
      <c r="O486" s="46">
        <f t="shared" si="169"/>
        <v>2868</v>
      </c>
      <c r="P486" s="46"/>
      <c r="Q486" s="46"/>
      <c r="R486" s="46"/>
      <c r="S486" s="46"/>
      <c r="T486" s="46"/>
      <c r="U486" s="46"/>
      <c r="V486" s="46"/>
      <c r="W486" s="46">
        <v>717</v>
      </c>
      <c r="X486" s="46">
        <v>717</v>
      </c>
      <c r="Y486" s="46">
        <v>717</v>
      </c>
      <c r="Z486" s="46">
        <v>717</v>
      </c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87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>
        <v>954</v>
      </c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>
        <v>0</v>
      </c>
      <c r="DF486" s="46">
        <f t="shared" si="181"/>
        <v>0</v>
      </c>
      <c r="DG486" s="46">
        <f t="shared" si="182"/>
        <v>0</v>
      </c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>
        <v>0</v>
      </c>
      <c r="FA486" s="59" t="s">
        <v>1704</v>
      </c>
      <c r="FB486" s="59">
        <v>2015</v>
      </c>
      <c r="FC486" s="59"/>
    </row>
    <row r="487" spans="1:159" s="49" customFormat="1" ht="25.5" customHeight="1" x14ac:dyDescent="0.25">
      <c r="A487" s="59" t="s">
        <v>485</v>
      </c>
      <c r="B487" s="59" t="s">
        <v>55</v>
      </c>
      <c r="C487" s="59" t="s">
        <v>383</v>
      </c>
      <c r="D487" s="59" t="s">
        <v>384</v>
      </c>
      <c r="E487" s="59" t="s">
        <v>385</v>
      </c>
      <c r="F487" s="59"/>
      <c r="G487" s="59" t="s">
        <v>1545</v>
      </c>
      <c r="H487" s="59" t="s">
        <v>1499</v>
      </c>
      <c r="I487" s="59">
        <v>100</v>
      </c>
      <c r="J487" s="59" t="s">
        <v>1503</v>
      </c>
      <c r="K487" s="59" t="s">
        <v>1538</v>
      </c>
      <c r="L487" s="59" t="s">
        <v>1330</v>
      </c>
      <c r="M487" s="59" t="s">
        <v>1505</v>
      </c>
      <c r="N487" s="59" t="s">
        <v>1546</v>
      </c>
      <c r="O487" s="46">
        <f t="shared" si="169"/>
        <v>3492</v>
      </c>
      <c r="P487" s="46"/>
      <c r="Q487" s="46"/>
      <c r="R487" s="46"/>
      <c r="S487" s="46"/>
      <c r="T487" s="46"/>
      <c r="U487" s="46"/>
      <c r="V487" s="46"/>
      <c r="W487" s="46">
        <v>873</v>
      </c>
      <c r="X487" s="46">
        <v>873</v>
      </c>
      <c r="Y487" s="46">
        <v>873</v>
      </c>
      <c r="Z487" s="46">
        <v>873</v>
      </c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87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>
        <v>940</v>
      </c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>
        <v>0</v>
      </c>
      <c r="DF487" s="46">
        <f t="shared" si="181"/>
        <v>0</v>
      </c>
      <c r="DG487" s="46">
        <f t="shared" si="182"/>
        <v>0</v>
      </c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0</v>
      </c>
      <c r="FA487" s="59" t="s">
        <v>1704</v>
      </c>
      <c r="FB487" s="59">
        <v>2015</v>
      </c>
      <c r="FC487" s="59" t="s">
        <v>1734</v>
      </c>
    </row>
    <row r="488" spans="1:159" s="49" customFormat="1" ht="25.5" customHeight="1" x14ac:dyDescent="0.25">
      <c r="A488" s="59" t="s">
        <v>486</v>
      </c>
      <c r="B488" s="59" t="s">
        <v>55</v>
      </c>
      <c r="C488" s="59" t="s">
        <v>383</v>
      </c>
      <c r="D488" s="59" t="s">
        <v>384</v>
      </c>
      <c r="E488" s="59" t="s">
        <v>385</v>
      </c>
      <c r="F488" s="59"/>
      <c r="G488" s="59" t="s">
        <v>1545</v>
      </c>
      <c r="H488" s="59" t="s">
        <v>1339</v>
      </c>
      <c r="I488" s="59">
        <v>100</v>
      </c>
      <c r="J488" s="59" t="s">
        <v>1506</v>
      </c>
      <c r="K488" s="59" t="s">
        <v>1538</v>
      </c>
      <c r="L488" s="59" t="s">
        <v>1330</v>
      </c>
      <c r="M488" s="59" t="s">
        <v>1505</v>
      </c>
      <c r="N488" s="59" t="s">
        <v>1546</v>
      </c>
      <c r="O488" s="46">
        <f t="shared" si="169"/>
        <v>3492</v>
      </c>
      <c r="P488" s="46"/>
      <c r="Q488" s="46"/>
      <c r="R488" s="46"/>
      <c r="S488" s="46"/>
      <c r="T488" s="46"/>
      <c r="U488" s="46"/>
      <c r="V488" s="46"/>
      <c r="W488" s="46">
        <v>873</v>
      </c>
      <c r="X488" s="46">
        <v>873</v>
      </c>
      <c r="Y488" s="46">
        <v>873</v>
      </c>
      <c r="Z488" s="46">
        <v>873</v>
      </c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87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>
        <v>631</v>
      </c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>
        <v>0</v>
      </c>
      <c r="DF488" s="46">
        <f t="shared" si="181"/>
        <v>0</v>
      </c>
      <c r="DG488" s="46">
        <f t="shared" si="182"/>
        <v>0</v>
      </c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>
        <v>0</v>
      </c>
      <c r="FA488" s="59" t="s">
        <v>1704</v>
      </c>
      <c r="FB488" s="59">
        <v>2015</v>
      </c>
      <c r="FC488" s="59" t="s">
        <v>1735</v>
      </c>
    </row>
    <row r="489" spans="1:159" s="49" customFormat="1" ht="25.5" customHeight="1" x14ac:dyDescent="0.25">
      <c r="A489" s="59" t="s">
        <v>487</v>
      </c>
      <c r="B489" s="59" t="s">
        <v>55</v>
      </c>
      <c r="C489" s="59" t="s">
        <v>389</v>
      </c>
      <c r="D489" s="59" t="s">
        <v>390</v>
      </c>
      <c r="E489" s="59" t="s">
        <v>391</v>
      </c>
      <c r="F489" s="59"/>
      <c r="G489" s="59" t="s">
        <v>1545</v>
      </c>
      <c r="H489" s="59" t="s">
        <v>1339</v>
      </c>
      <c r="I489" s="59">
        <v>100</v>
      </c>
      <c r="J489" s="59" t="s">
        <v>1547</v>
      </c>
      <c r="K489" s="59" t="s">
        <v>1538</v>
      </c>
      <c r="L489" s="59" t="s">
        <v>1330</v>
      </c>
      <c r="M489" s="59" t="s">
        <v>1505</v>
      </c>
      <c r="N489" s="59" t="s">
        <v>1546</v>
      </c>
      <c r="O489" s="46">
        <f t="shared" si="169"/>
        <v>3492</v>
      </c>
      <c r="P489" s="46"/>
      <c r="Q489" s="46"/>
      <c r="R489" s="46"/>
      <c r="S489" s="46"/>
      <c r="T489" s="46"/>
      <c r="U489" s="46"/>
      <c r="V489" s="46"/>
      <c r="W489" s="46">
        <v>873</v>
      </c>
      <c r="X489" s="46">
        <v>873</v>
      </c>
      <c r="Y489" s="46">
        <v>873</v>
      </c>
      <c r="Z489" s="46">
        <v>873</v>
      </c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87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>
        <v>631</v>
      </c>
      <c r="BK489" s="46"/>
      <c r="BL489" s="46"/>
      <c r="BM489" s="46"/>
      <c r="BN489" s="46"/>
      <c r="BO489" s="46"/>
      <c r="BP489" s="46"/>
      <c r="BQ489" s="46"/>
      <c r="BR489" s="46">
        <v>631</v>
      </c>
      <c r="BS489" s="46">
        <v>631</v>
      </c>
      <c r="BT489" s="46">
        <v>631</v>
      </c>
      <c r="BU489" s="46">
        <v>631</v>
      </c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>
        <v>0</v>
      </c>
      <c r="DF489" s="46">
        <f>P491*BJ491</f>
        <v>0</v>
      </c>
      <c r="DG489" s="46">
        <f>BJ491*Q491</f>
        <v>0</v>
      </c>
      <c r="DH489" s="46">
        <f>R489*BM489</f>
        <v>0</v>
      </c>
      <c r="DI489" s="46">
        <f t="shared" ref="DI489:DQ489" si="326">BN489*S489</f>
        <v>0</v>
      </c>
      <c r="DJ489" s="46">
        <f t="shared" si="326"/>
        <v>0</v>
      </c>
      <c r="DK489" s="46">
        <f t="shared" si="326"/>
        <v>0</v>
      </c>
      <c r="DL489" s="46">
        <f t="shared" si="326"/>
        <v>0</v>
      </c>
      <c r="DM489" s="46">
        <f t="shared" si="326"/>
        <v>550863</v>
      </c>
      <c r="DN489" s="46">
        <f t="shared" si="326"/>
        <v>550863</v>
      </c>
      <c r="DO489" s="46">
        <f t="shared" si="326"/>
        <v>550863</v>
      </c>
      <c r="DP489" s="46">
        <f t="shared" si="326"/>
        <v>550863</v>
      </c>
      <c r="DQ489" s="46">
        <f t="shared" si="326"/>
        <v>0</v>
      </c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>
        <v>0</v>
      </c>
      <c r="FA489" s="59" t="s">
        <v>1704</v>
      </c>
      <c r="FB489" s="59" t="s">
        <v>1736</v>
      </c>
      <c r="FC489" s="59" t="s">
        <v>1737</v>
      </c>
    </row>
    <row r="490" spans="1:159" s="49" customFormat="1" ht="25.5" customHeight="1" x14ac:dyDescent="0.25">
      <c r="A490" s="59" t="s">
        <v>3873</v>
      </c>
      <c r="B490" s="59" t="s">
        <v>55</v>
      </c>
      <c r="C490" s="59" t="s">
        <v>389</v>
      </c>
      <c r="D490" s="59" t="s">
        <v>390</v>
      </c>
      <c r="E490" s="59" t="s">
        <v>391</v>
      </c>
      <c r="F490" s="59"/>
      <c r="G490" s="59" t="s">
        <v>1545</v>
      </c>
      <c r="H490" s="59" t="s">
        <v>1339</v>
      </c>
      <c r="I490" s="59">
        <v>100</v>
      </c>
      <c r="J490" s="59" t="s">
        <v>3848</v>
      </c>
      <c r="K490" s="59" t="s">
        <v>1538</v>
      </c>
      <c r="L490" s="59" t="s">
        <v>1330</v>
      </c>
      <c r="M490" s="59" t="s">
        <v>1505</v>
      </c>
      <c r="N490" s="59" t="s">
        <v>1546</v>
      </c>
      <c r="O490" s="46">
        <f t="shared" ref="O490" si="327">P490+Q490+R490+S490+T490+U490+V490+W490+X490+Y490+Z490+AA490+AB490+AC490+AD490+AE490+AF490+AG490+AH490+AI490+AJ490+AK490+AL490+AM490+AN490+AO490+AP490+AQ490+AR490+AS490+AT490+AU490+AV490+AW490+AX490+AY490+AZ490</f>
        <v>3492</v>
      </c>
      <c r="P490" s="46"/>
      <c r="Q490" s="46"/>
      <c r="R490" s="46"/>
      <c r="S490" s="46"/>
      <c r="T490" s="46"/>
      <c r="U490" s="46"/>
      <c r="V490" s="46"/>
      <c r="W490" s="46">
        <v>873</v>
      </c>
      <c r="X490" s="46">
        <v>873</v>
      </c>
      <c r="Y490" s="46">
        <v>873</v>
      </c>
      <c r="Z490" s="46">
        <v>873</v>
      </c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87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>
        <f>DE490/O490</f>
        <v>675.11</v>
      </c>
      <c r="BK490" s="46"/>
      <c r="BL490" s="46"/>
      <c r="BM490" s="46"/>
      <c r="BN490" s="46"/>
      <c r="BO490" s="46"/>
      <c r="BP490" s="46"/>
      <c r="BQ490" s="46"/>
      <c r="BR490" s="46">
        <v>631</v>
      </c>
      <c r="BS490" s="46">
        <v>631</v>
      </c>
      <c r="BT490" s="46">
        <v>719.22</v>
      </c>
      <c r="BU490" s="46">
        <v>719.22</v>
      </c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>
        <f>DM490+DN490+DO490+DP490</f>
        <v>2357484.12</v>
      </c>
      <c r="DF490" s="46">
        <f>P492*BJ492</f>
        <v>0</v>
      </c>
      <c r="DG490" s="46">
        <f>BJ492*Q492</f>
        <v>0</v>
      </c>
      <c r="DH490" s="46">
        <f>R490*BM490</f>
        <v>0</v>
      </c>
      <c r="DI490" s="46">
        <f t="shared" ref="DI490" si="328">BN490*S490</f>
        <v>0</v>
      </c>
      <c r="DJ490" s="46">
        <f t="shared" ref="DJ490" si="329">BO490*T490</f>
        <v>0</v>
      </c>
      <c r="DK490" s="46">
        <f t="shared" ref="DK490" si="330">BP490*U490</f>
        <v>0</v>
      </c>
      <c r="DL490" s="46">
        <f t="shared" ref="DL490" si="331">BQ490*V490</f>
        <v>0</v>
      </c>
      <c r="DM490" s="46">
        <f t="shared" ref="DM490" si="332">BR490*W490</f>
        <v>550863</v>
      </c>
      <c r="DN490" s="46">
        <f t="shared" ref="DN490" si="333">BS490*X490</f>
        <v>550863</v>
      </c>
      <c r="DO490" s="46">
        <f t="shared" ref="DO490" si="334">BT490*Y490</f>
        <v>627879.06000000006</v>
      </c>
      <c r="DP490" s="46">
        <f t="shared" ref="DP490" si="335">BU490*Z490</f>
        <v>627879.06000000006</v>
      </c>
      <c r="DQ490" s="46">
        <f t="shared" ref="DQ490" si="336">BV490*AA490</f>
        <v>0</v>
      </c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>
        <f>DE490*1.12</f>
        <v>2640382.2144000004</v>
      </c>
      <c r="FA490" s="59" t="s">
        <v>1704</v>
      </c>
      <c r="FB490" s="59" t="s">
        <v>3849</v>
      </c>
      <c r="FC490" s="59" t="s">
        <v>1753</v>
      </c>
    </row>
    <row r="491" spans="1:159" s="49" customFormat="1" ht="25.5" customHeight="1" x14ac:dyDescent="0.25">
      <c r="A491" s="59" t="s">
        <v>488</v>
      </c>
      <c r="B491" s="59" t="s">
        <v>55</v>
      </c>
      <c r="C491" s="59" t="s">
        <v>383</v>
      </c>
      <c r="D491" s="59" t="s">
        <v>384</v>
      </c>
      <c r="E491" s="59" t="s">
        <v>385</v>
      </c>
      <c r="F491" s="59"/>
      <c r="G491" s="59" t="s">
        <v>1545</v>
      </c>
      <c r="H491" s="59" t="s">
        <v>1499</v>
      </c>
      <c r="I491" s="59">
        <v>100</v>
      </c>
      <c r="J491" s="59" t="s">
        <v>1500</v>
      </c>
      <c r="K491" s="59" t="s">
        <v>1539</v>
      </c>
      <c r="L491" s="59" t="s">
        <v>1330</v>
      </c>
      <c r="M491" s="59">
        <v>30</v>
      </c>
      <c r="N491" s="59" t="s">
        <v>1546</v>
      </c>
      <c r="O491" s="46">
        <f t="shared" si="169"/>
        <v>3496</v>
      </c>
      <c r="P491" s="46"/>
      <c r="Q491" s="46"/>
      <c r="R491" s="46"/>
      <c r="S491" s="46"/>
      <c r="T491" s="46"/>
      <c r="U491" s="46"/>
      <c r="V491" s="46"/>
      <c r="W491" s="46">
        <v>874</v>
      </c>
      <c r="X491" s="46">
        <v>874</v>
      </c>
      <c r="Y491" s="46">
        <v>874</v>
      </c>
      <c r="Z491" s="46">
        <v>874</v>
      </c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87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>
        <v>954</v>
      </c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>
        <v>0</v>
      </c>
      <c r="DF491" s="46">
        <f t="shared" si="181"/>
        <v>0</v>
      </c>
      <c r="DG491" s="46">
        <f t="shared" si="182"/>
        <v>0</v>
      </c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>
        <v>0</v>
      </c>
      <c r="FA491" s="59" t="s">
        <v>1704</v>
      </c>
      <c r="FB491" s="59">
        <v>2015</v>
      </c>
      <c r="FC491" s="59"/>
    </row>
    <row r="492" spans="1:159" s="49" customFormat="1" ht="25.5" customHeight="1" x14ac:dyDescent="0.25">
      <c r="A492" s="59" t="s">
        <v>489</v>
      </c>
      <c r="B492" s="59" t="s">
        <v>55</v>
      </c>
      <c r="C492" s="59" t="s">
        <v>383</v>
      </c>
      <c r="D492" s="59" t="s">
        <v>384</v>
      </c>
      <c r="E492" s="59" t="s">
        <v>385</v>
      </c>
      <c r="F492" s="59"/>
      <c r="G492" s="59" t="s">
        <v>1545</v>
      </c>
      <c r="H492" s="59" t="s">
        <v>1499</v>
      </c>
      <c r="I492" s="59">
        <v>100</v>
      </c>
      <c r="J492" s="59" t="s">
        <v>1503</v>
      </c>
      <c r="K492" s="59" t="s">
        <v>1539</v>
      </c>
      <c r="L492" s="59" t="s">
        <v>1330</v>
      </c>
      <c r="M492" s="59" t="s">
        <v>1505</v>
      </c>
      <c r="N492" s="59" t="s">
        <v>1546</v>
      </c>
      <c r="O492" s="46">
        <f t="shared" si="169"/>
        <v>1600</v>
      </c>
      <c r="P492" s="46"/>
      <c r="Q492" s="46"/>
      <c r="R492" s="46"/>
      <c r="S492" s="46"/>
      <c r="T492" s="46"/>
      <c r="U492" s="46"/>
      <c r="V492" s="46"/>
      <c r="W492" s="46">
        <v>400</v>
      </c>
      <c r="X492" s="46">
        <v>400</v>
      </c>
      <c r="Y492" s="46">
        <v>400</v>
      </c>
      <c r="Z492" s="46">
        <v>400</v>
      </c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87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>
        <v>920</v>
      </c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>
        <v>0</v>
      </c>
      <c r="DF492" s="46">
        <f t="shared" si="181"/>
        <v>0</v>
      </c>
      <c r="DG492" s="46">
        <f t="shared" si="182"/>
        <v>0</v>
      </c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>
        <v>0</v>
      </c>
      <c r="FA492" s="59" t="s">
        <v>1704</v>
      </c>
      <c r="FB492" s="59">
        <v>2015</v>
      </c>
      <c r="FC492" s="59" t="s">
        <v>1734</v>
      </c>
    </row>
    <row r="493" spans="1:159" s="49" customFormat="1" ht="25.5" customHeight="1" x14ac:dyDescent="0.25">
      <c r="A493" s="59" t="s">
        <v>490</v>
      </c>
      <c r="B493" s="59" t="s">
        <v>55</v>
      </c>
      <c r="C493" s="59" t="s">
        <v>383</v>
      </c>
      <c r="D493" s="59" t="s">
        <v>384</v>
      </c>
      <c r="E493" s="59" t="s">
        <v>385</v>
      </c>
      <c r="F493" s="59"/>
      <c r="G493" s="59" t="s">
        <v>1545</v>
      </c>
      <c r="H493" s="59" t="s">
        <v>1339</v>
      </c>
      <c r="I493" s="59">
        <v>100</v>
      </c>
      <c r="J493" s="59" t="s">
        <v>1506</v>
      </c>
      <c r="K493" s="59" t="s">
        <v>1539</v>
      </c>
      <c r="L493" s="59" t="s">
        <v>1330</v>
      </c>
      <c r="M493" s="59" t="s">
        <v>1505</v>
      </c>
      <c r="N493" s="59" t="s">
        <v>1546</v>
      </c>
      <c r="O493" s="46">
        <f t="shared" si="169"/>
        <v>1600</v>
      </c>
      <c r="P493" s="46"/>
      <c r="Q493" s="46"/>
      <c r="R493" s="46"/>
      <c r="S493" s="46"/>
      <c r="T493" s="46"/>
      <c r="U493" s="46"/>
      <c r="V493" s="46"/>
      <c r="W493" s="46">
        <v>400</v>
      </c>
      <c r="X493" s="46">
        <v>400</v>
      </c>
      <c r="Y493" s="46">
        <v>400</v>
      </c>
      <c r="Z493" s="46">
        <v>400</v>
      </c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87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>
        <v>631</v>
      </c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>
        <v>0</v>
      </c>
      <c r="DF493" s="46">
        <f t="shared" si="181"/>
        <v>0</v>
      </c>
      <c r="DG493" s="46">
        <f t="shared" si="182"/>
        <v>0</v>
      </c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>
        <v>0</v>
      </c>
      <c r="FA493" s="59" t="s">
        <v>1704</v>
      </c>
      <c r="FB493" s="59">
        <v>2015</v>
      </c>
      <c r="FC493" s="59" t="s">
        <v>1735</v>
      </c>
    </row>
    <row r="494" spans="1:159" s="49" customFormat="1" ht="25.5" customHeight="1" x14ac:dyDescent="0.25">
      <c r="A494" s="59" t="s">
        <v>491</v>
      </c>
      <c r="B494" s="59" t="s">
        <v>55</v>
      </c>
      <c r="C494" s="59" t="s">
        <v>389</v>
      </c>
      <c r="D494" s="59" t="s">
        <v>390</v>
      </c>
      <c r="E494" s="59" t="s">
        <v>391</v>
      </c>
      <c r="F494" s="59"/>
      <c r="G494" s="59" t="s">
        <v>1545</v>
      </c>
      <c r="H494" s="59" t="s">
        <v>1339</v>
      </c>
      <c r="I494" s="59">
        <v>100</v>
      </c>
      <c r="J494" s="59" t="s">
        <v>1547</v>
      </c>
      <c r="K494" s="59" t="s">
        <v>1539</v>
      </c>
      <c r="L494" s="59" t="s">
        <v>1330</v>
      </c>
      <c r="M494" s="59" t="s">
        <v>1505</v>
      </c>
      <c r="N494" s="59" t="s">
        <v>1546</v>
      </c>
      <c r="O494" s="46">
        <f t="shared" si="169"/>
        <v>1600</v>
      </c>
      <c r="P494" s="46"/>
      <c r="Q494" s="46"/>
      <c r="R494" s="46"/>
      <c r="S494" s="46"/>
      <c r="T494" s="46"/>
      <c r="U494" s="46"/>
      <c r="V494" s="46"/>
      <c r="W494" s="46">
        <v>400</v>
      </c>
      <c r="X494" s="46">
        <v>400</v>
      </c>
      <c r="Y494" s="46">
        <v>400</v>
      </c>
      <c r="Z494" s="46">
        <v>400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87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>
        <v>631</v>
      </c>
      <c r="BK494" s="46"/>
      <c r="BL494" s="46"/>
      <c r="BM494" s="46"/>
      <c r="BN494" s="46"/>
      <c r="BO494" s="46"/>
      <c r="BP494" s="46"/>
      <c r="BQ494" s="46"/>
      <c r="BR494" s="46">
        <v>631</v>
      </c>
      <c r="BS494" s="46">
        <v>631</v>
      </c>
      <c r="BT494" s="46">
        <v>631</v>
      </c>
      <c r="BU494" s="46">
        <v>631</v>
      </c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>
        <v>0</v>
      </c>
      <c r="DF494" s="46">
        <f>P496*BJ496</f>
        <v>0</v>
      </c>
      <c r="DG494" s="46">
        <f>BJ496*Q496</f>
        <v>0</v>
      </c>
      <c r="DH494" s="46">
        <f>R494*BM494</f>
        <v>0</v>
      </c>
      <c r="DI494" s="46">
        <f t="shared" ref="DI494:DQ494" si="337">BN494*S494</f>
        <v>0</v>
      </c>
      <c r="DJ494" s="46">
        <f t="shared" si="337"/>
        <v>0</v>
      </c>
      <c r="DK494" s="46">
        <f t="shared" si="337"/>
        <v>0</v>
      </c>
      <c r="DL494" s="46">
        <f t="shared" si="337"/>
        <v>0</v>
      </c>
      <c r="DM494" s="46">
        <f t="shared" si="337"/>
        <v>252400</v>
      </c>
      <c r="DN494" s="46">
        <f t="shared" si="337"/>
        <v>252400</v>
      </c>
      <c r="DO494" s="46">
        <f t="shared" si="337"/>
        <v>252400</v>
      </c>
      <c r="DP494" s="46">
        <f t="shared" si="337"/>
        <v>252400</v>
      </c>
      <c r="DQ494" s="46">
        <f t="shared" si="337"/>
        <v>0</v>
      </c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>
        <v>0</v>
      </c>
      <c r="FA494" s="59" t="s">
        <v>1704</v>
      </c>
      <c r="FB494" s="59" t="s">
        <v>1736</v>
      </c>
      <c r="FC494" s="59" t="s">
        <v>1737</v>
      </c>
    </row>
    <row r="495" spans="1:159" s="49" customFormat="1" ht="25.5" customHeight="1" x14ac:dyDescent="0.25">
      <c r="A495" s="59" t="s">
        <v>3874</v>
      </c>
      <c r="B495" s="59" t="s">
        <v>55</v>
      </c>
      <c r="C495" s="59" t="s">
        <v>389</v>
      </c>
      <c r="D495" s="59" t="s">
        <v>390</v>
      </c>
      <c r="E495" s="59" t="s">
        <v>391</v>
      </c>
      <c r="F495" s="59"/>
      <c r="G495" s="59" t="s">
        <v>1545</v>
      </c>
      <c r="H495" s="59" t="s">
        <v>1339</v>
      </c>
      <c r="I495" s="59">
        <v>100</v>
      </c>
      <c r="J495" s="59" t="s">
        <v>3848</v>
      </c>
      <c r="K495" s="59" t="s">
        <v>1539</v>
      </c>
      <c r="L495" s="59" t="s">
        <v>1330</v>
      </c>
      <c r="M495" s="59" t="s">
        <v>1505</v>
      </c>
      <c r="N495" s="59" t="s">
        <v>1546</v>
      </c>
      <c r="O495" s="46">
        <f t="shared" ref="O495" si="338">P495+Q495+R495+S495+T495+U495+V495+W495+X495+Y495+Z495+AA495+AB495+AC495+AD495+AE495+AF495+AG495+AH495+AI495+AJ495+AK495+AL495+AM495+AN495+AO495+AP495+AQ495+AR495+AS495+AT495+AU495+AV495+AW495+AX495+AY495+AZ495</f>
        <v>1600</v>
      </c>
      <c r="P495" s="46"/>
      <c r="Q495" s="46"/>
      <c r="R495" s="46"/>
      <c r="S495" s="46"/>
      <c r="T495" s="46"/>
      <c r="U495" s="46"/>
      <c r="V495" s="46"/>
      <c r="W495" s="46">
        <v>400</v>
      </c>
      <c r="X495" s="46">
        <v>400</v>
      </c>
      <c r="Y495" s="46">
        <v>400</v>
      </c>
      <c r="Z495" s="46">
        <v>400</v>
      </c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87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>
        <f>DE495/O495</f>
        <v>675.11</v>
      </c>
      <c r="BK495" s="46"/>
      <c r="BL495" s="46"/>
      <c r="BM495" s="46"/>
      <c r="BN495" s="46"/>
      <c r="BO495" s="46"/>
      <c r="BP495" s="46"/>
      <c r="BQ495" s="46"/>
      <c r="BR495" s="46">
        <v>631</v>
      </c>
      <c r="BS495" s="46">
        <v>631</v>
      </c>
      <c r="BT495" s="46">
        <v>719.22</v>
      </c>
      <c r="BU495" s="46">
        <v>719.22</v>
      </c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>
        <f>DM495+DN495+DO495+DP495</f>
        <v>1080176</v>
      </c>
      <c r="DF495" s="46">
        <f>P497*BJ497</f>
        <v>0</v>
      </c>
      <c r="DG495" s="46">
        <f>BJ497*Q497</f>
        <v>0</v>
      </c>
      <c r="DH495" s="46">
        <f>R495*BM495</f>
        <v>0</v>
      </c>
      <c r="DI495" s="46">
        <f t="shared" ref="DI495" si="339">BN495*S495</f>
        <v>0</v>
      </c>
      <c r="DJ495" s="46">
        <f t="shared" ref="DJ495" si="340">BO495*T495</f>
        <v>0</v>
      </c>
      <c r="DK495" s="46">
        <f t="shared" ref="DK495" si="341">BP495*U495</f>
        <v>0</v>
      </c>
      <c r="DL495" s="46">
        <f t="shared" ref="DL495" si="342">BQ495*V495</f>
        <v>0</v>
      </c>
      <c r="DM495" s="46">
        <f t="shared" ref="DM495" si="343">BR495*W495</f>
        <v>252400</v>
      </c>
      <c r="DN495" s="46">
        <f t="shared" ref="DN495" si="344">BS495*X495</f>
        <v>252400</v>
      </c>
      <c r="DO495" s="46">
        <f t="shared" ref="DO495" si="345">BT495*Y495</f>
        <v>287688</v>
      </c>
      <c r="DP495" s="46">
        <f t="shared" ref="DP495" si="346">BU495*Z495</f>
        <v>287688</v>
      </c>
      <c r="DQ495" s="46">
        <f t="shared" ref="DQ495" si="347">BV495*AA495</f>
        <v>0</v>
      </c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>
        <f>DE495*1.12</f>
        <v>1209797.1200000001</v>
      </c>
      <c r="FA495" s="59" t="s">
        <v>1704</v>
      </c>
      <c r="FB495" s="59" t="s">
        <v>3849</v>
      </c>
      <c r="FC495" s="59" t="s">
        <v>1753</v>
      </c>
    </row>
    <row r="496" spans="1:159" s="49" customFormat="1" ht="25.5" customHeight="1" x14ac:dyDescent="0.25">
      <c r="A496" s="59" t="s">
        <v>492</v>
      </c>
      <c r="B496" s="59" t="s">
        <v>55</v>
      </c>
      <c r="C496" s="59" t="s">
        <v>383</v>
      </c>
      <c r="D496" s="59" t="s">
        <v>384</v>
      </c>
      <c r="E496" s="59" t="s">
        <v>385</v>
      </c>
      <c r="F496" s="59"/>
      <c r="G496" s="59" t="s">
        <v>1545</v>
      </c>
      <c r="H496" s="59" t="s">
        <v>1499</v>
      </c>
      <c r="I496" s="59">
        <v>100</v>
      </c>
      <c r="J496" s="59" t="s">
        <v>1500</v>
      </c>
      <c r="K496" s="59" t="s">
        <v>1540</v>
      </c>
      <c r="L496" s="59" t="s">
        <v>1330</v>
      </c>
      <c r="M496" s="59">
        <v>30</v>
      </c>
      <c r="N496" s="59" t="s">
        <v>1546</v>
      </c>
      <c r="O496" s="46">
        <f t="shared" si="169"/>
        <v>1512</v>
      </c>
      <c r="P496" s="46"/>
      <c r="Q496" s="46"/>
      <c r="R496" s="46"/>
      <c r="S496" s="46"/>
      <c r="T496" s="46"/>
      <c r="U496" s="46"/>
      <c r="V496" s="46"/>
      <c r="W496" s="46">
        <v>378</v>
      </c>
      <c r="X496" s="46">
        <v>378</v>
      </c>
      <c r="Y496" s="46">
        <v>378</v>
      </c>
      <c r="Z496" s="46">
        <v>378</v>
      </c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87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>
        <v>954</v>
      </c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>
        <v>0</v>
      </c>
      <c r="DF496" s="46">
        <f t="shared" si="181"/>
        <v>0</v>
      </c>
      <c r="DG496" s="46">
        <f t="shared" si="182"/>
        <v>0</v>
      </c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>
        <v>0</v>
      </c>
      <c r="FA496" s="59" t="s">
        <v>1704</v>
      </c>
      <c r="FB496" s="59">
        <v>2015</v>
      </c>
      <c r="FC496" s="59"/>
    </row>
    <row r="497" spans="1:159" s="49" customFormat="1" ht="25.5" customHeight="1" x14ac:dyDescent="0.25">
      <c r="A497" s="59" t="s">
        <v>493</v>
      </c>
      <c r="B497" s="59" t="s">
        <v>55</v>
      </c>
      <c r="C497" s="59" t="s">
        <v>383</v>
      </c>
      <c r="D497" s="59" t="s">
        <v>384</v>
      </c>
      <c r="E497" s="59" t="s">
        <v>385</v>
      </c>
      <c r="F497" s="59"/>
      <c r="G497" s="59" t="s">
        <v>1545</v>
      </c>
      <c r="H497" s="59" t="s">
        <v>1499</v>
      </c>
      <c r="I497" s="59">
        <v>100</v>
      </c>
      <c r="J497" s="59" t="s">
        <v>1503</v>
      </c>
      <c r="K497" s="59" t="s">
        <v>1540</v>
      </c>
      <c r="L497" s="59" t="s">
        <v>1330</v>
      </c>
      <c r="M497" s="59" t="s">
        <v>1505</v>
      </c>
      <c r="N497" s="59" t="s">
        <v>1546</v>
      </c>
      <c r="O497" s="46">
        <f t="shared" si="169"/>
        <v>2860</v>
      </c>
      <c r="P497" s="46"/>
      <c r="Q497" s="46"/>
      <c r="R497" s="46"/>
      <c r="S497" s="46"/>
      <c r="T497" s="46"/>
      <c r="U497" s="46"/>
      <c r="V497" s="46"/>
      <c r="W497" s="46">
        <v>715</v>
      </c>
      <c r="X497" s="46">
        <v>715</v>
      </c>
      <c r="Y497" s="46">
        <v>715</v>
      </c>
      <c r="Z497" s="46">
        <v>715</v>
      </c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87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>
        <v>920</v>
      </c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>
        <v>0</v>
      </c>
      <c r="DF497" s="46">
        <f t="shared" si="181"/>
        <v>0</v>
      </c>
      <c r="DG497" s="46">
        <f t="shared" si="182"/>
        <v>0</v>
      </c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>
        <v>0</v>
      </c>
      <c r="FA497" s="59" t="s">
        <v>1704</v>
      </c>
      <c r="FB497" s="59">
        <v>2015</v>
      </c>
      <c r="FC497" s="59" t="s">
        <v>1734</v>
      </c>
    </row>
    <row r="498" spans="1:159" s="49" customFormat="1" ht="25.5" customHeight="1" x14ac:dyDescent="0.25">
      <c r="A498" s="59" t="s">
        <v>494</v>
      </c>
      <c r="B498" s="59" t="s">
        <v>55</v>
      </c>
      <c r="C498" s="59" t="s">
        <v>383</v>
      </c>
      <c r="D498" s="59" t="s">
        <v>384</v>
      </c>
      <c r="E498" s="59" t="s">
        <v>385</v>
      </c>
      <c r="F498" s="59"/>
      <c r="G498" s="59" t="s">
        <v>1545</v>
      </c>
      <c r="H498" s="59" t="s">
        <v>1339</v>
      </c>
      <c r="I498" s="59">
        <v>100</v>
      </c>
      <c r="J498" s="59" t="s">
        <v>1506</v>
      </c>
      <c r="K498" s="59" t="s">
        <v>1540</v>
      </c>
      <c r="L498" s="59" t="s">
        <v>1330</v>
      </c>
      <c r="M498" s="59" t="s">
        <v>1505</v>
      </c>
      <c r="N498" s="59" t="s">
        <v>1546</v>
      </c>
      <c r="O498" s="46">
        <f t="shared" si="169"/>
        <v>2860</v>
      </c>
      <c r="P498" s="46"/>
      <c r="Q498" s="46"/>
      <c r="R498" s="46"/>
      <c r="S498" s="46"/>
      <c r="T498" s="46"/>
      <c r="U498" s="46"/>
      <c r="V498" s="46"/>
      <c r="W498" s="46">
        <v>715</v>
      </c>
      <c r="X498" s="46">
        <v>715</v>
      </c>
      <c r="Y498" s="46">
        <v>715</v>
      </c>
      <c r="Z498" s="46">
        <v>715</v>
      </c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87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>
        <v>631</v>
      </c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>
        <v>0</v>
      </c>
      <c r="DF498" s="46">
        <f t="shared" si="181"/>
        <v>0</v>
      </c>
      <c r="DG498" s="46">
        <f t="shared" si="182"/>
        <v>0</v>
      </c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>
        <v>0</v>
      </c>
      <c r="FA498" s="59" t="s">
        <v>1704</v>
      </c>
      <c r="FB498" s="59">
        <v>2015</v>
      </c>
      <c r="FC498" s="59" t="s">
        <v>1735</v>
      </c>
    </row>
    <row r="499" spans="1:159" s="49" customFormat="1" ht="25.5" customHeight="1" x14ac:dyDescent="0.25">
      <c r="A499" s="59" t="s">
        <v>495</v>
      </c>
      <c r="B499" s="59" t="s">
        <v>55</v>
      </c>
      <c r="C499" s="59" t="s">
        <v>389</v>
      </c>
      <c r="D499" s="59" t="s">
        <v>390</v>
      </c>
      <c r="E499" s="59" t="s">
        <v>391</v>
      </c>
      <c r="F499" s="59"/>
      <c r="G499" s="59" t="s">
        <v>1545</v>
      </c>
      <c r="H499" s="59" t="s">
        <v>1339</v>
      </c>
      <c r="I499" s="59">
        <v>100</v>
      </c>
      <c r="J499" s="59" t="s">
        <v>1547</v>
      </c>
      <c r="K499" s="59" t="s">
        <v>1540</v>
      </c>
      <c r="L499" s="59" t="s">
        <v>1330</v>
      </c>
      <c r="M499" s="59" t="s">
        <v>1505</v>
      </c>
      <c r="N499" s="59" t="s">
        <v>1546</v>
      </c>
      <c r="O499" s="46">
        <f t="shared" ref="O499:O559" si="348">P499+Q499+R499+S499+T499+U499+V499+W499+X499+Y499+Z499+AA499+AB499+AC499+AD499+AE499+AF499+AG499+AH499+AI499+AJ499+AK499+AL499+AM499+AN499+AO499+AP499+AQ499+AR499+AS499+AT499+AU499+AV499+AW499+AX499+AY499+AZ499</f>
        <v>2860</v>
      </c>
      <c r="P499" s="46"/>
      <c r="Q499" s="46"/>
      <c r="R499" s="46"/>
      <c r="S499" s="46"/>
      <c r="T499" s="46"/>
      <c r="U499" s="46"/>
      <c r="V499" s="46"/>
      <c r="W499" s="46">
        <v>715</v>
      </c>
      <c r="X499" s="46">
        <v>715</v>
      </c>
      <c r="Y499" s="46">
        <v>715</v>
      </c>
      <c r="Z499" s="46">
        <v>715</v>
      </c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87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>
        <v>631</v>
      </c>
      <c r="BK499" s="46"/>
      <c r="BL499" s="46"/>
      <c r="BM499" s="46"/>
      <c r="BN499" s="46"/>
      <c r="BO499" s="46"/>
      <c r="BP499" s="46"/>
      <c r="BQ499" s="46"/>
      <c r="BR499" s="46">
        <v>631</v>
      </c>
      <c r="BS499" s="46">
        <v>631</v>
      </c>
      <c r="BT499" s="46">
        <v>631</v>
      </c>
      <c r="BU499" s="46">
        <v>631</v>
      </c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>
        <v>0</v>
      </c>
      <c r="DF499" s="46">
        <f>P501*BJ501</f>
        <v>0</v>
      </c>
      <c r="DG499" s="46">
        <f>BJ501*Q501</f>
        <v>0</v>
      </c>
      <c r="DH499" s="46">
        <f>R499*BM499</f>
        <v>0</v>
      </c>
      <c r="DI499" s="46">
        <f t="shared" ref="DI499:DQ499" si="349">BN499*S499</f>
        <v>0</v>
      </c>
      <c r="DJ499" s="46">
        <f t="shared" si="349"/>
        <v>0</v>
      </c>
      <c r="DK499" s="46">
        <f t="shared" si="349"/>
        <v>0</v>
      </c>
      <c r="DL499" s="46">
        <f t="shared" si="349"/>
        <v>0</v>
      </c>
      <c r="DM499" s="46">
        <f t="shared" si="349"/>
        <v>451165</v>
      </c>
      <c r="DN499" s="46">
        <f t="shared" si="349"/>
        <v>451165</v>
      </c>
      <c r="DO499" s="46">
        <f t="shared" si="349"/>
        <v>451165</v>
      </c>
      <c r="DP499" s="46">
        <f t="shared" si="349"/>
        <v>451165</v>
      </c>
      <c r="DQ499" s="46">
        <f t="shared" si="349"/>
        <v>0</v>
      </c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>
        <v>0</v>
      </c>
      <c r="FA499" s="59" t="s">
        <v>1704</v>
      </c>
      <c r="FB499" s="59" t="s">
        <v>1736</v>
      </c>
      <c r="FC499" s="59" t="s">
        <v>1737</v>
      </c>
    </row>
    <row r="500" spans="1:159" s="49" customFormat="1" ht="25.5" customHeight="1" x14ac:dyDescent="0.25">
      <c r="A500" s="59" t="s">
        <v>3875</v>
      </c>
      <c r="B500" s="59" t="s">
        <v>55</v>
      </c>
      <c r="C500" s="59" t="s">
        <v>389</v>
      </c>
      <c r="D500" s="59" t="s">
        <v>390</v>
      </c>
      <c r="E500" s="59" t="s">
        <v>391</v>
      </c>
      <c r="F500" s="59"/>
      <c r="G500" s="59" t="s">
        <v>1545</v>
      </c>
      <c r="H500" s="59" t="s">
        <v>1339</v>
      </c>
      <c r="I500" s="59">
        <v>100</v>
      </c>
      <c r="J500" s="59" t="s">
        <v>3848</v>
      </c>
      <c r="K500" s="59" t="s">
        <v>1540</v>
      </c>
      <c r="L500" s="59" t="s">
        <v>1330</v>
      </c>
      <c r="M500" s="59" t="s">
        <v>1505</v>
      </c>
      <c r="N500" s="59" t="s">
        <v>1546</v>
      </c>
      <c r="O500" s="46">
        <f t="shared" ref="O500" si="350">P500+Q500+R500+S500+T500+U500+V500+W500+X500+Y500+Z500+AA500+AB500+AC500+AD500+AE500+AF500+AG500+AH500+AI500+AJ500+AK500+AL500+AM500+AN500+AO500+AP500+AQ500+AR500+AS500+AT500+AU500+AV500+AW500+AX500+AY500+AZ500</f>
        <v>2860</v>
      </c>
      <c r="P500" s="46"/>
      <c r="Q500" s="46"/>
      <c r="R500" s="46"/>
      <c r="S500" s="46"/>
      <c r="T500" s="46"/>
      <c r="U500" s="46"/>
      <c r="V500" s="46"/>
      <c r="W500" s="46">
        <v>715</v>
      </c>
      <c r="X500" s="46">
        <v>715</v>
      </c>
      <c r="Y500" s="46">
        <v>715</v>
      </c>
      <c r="Z500" s="46">
        <v>715</v>
      </c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87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>
        <f>DE500/O500</f>
        <v>675.11</v>
      </c>
      <c r="BK500" s="46"/>
      <c r="BL500" s="46"/>
      <c r="BM500" s="46"/>
      <c r="BN500" s="46"/>
      <c r="BO500" s="46"/>
      <c r="BP500" s="46"/>
      <c r="BQ500" s="46"/>
      <c r="BR500" s="46">
        <v>631</v>
      </c>
      <c r="BS500" s="46">
        <v>631</v>
      </c>
      <c r="BT500" s="46">
        <v>719.22</v>
      </c>
      <c r="BU500" s="46">
        <v>719.22</v>
      </c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>
        <f>DM500+DN500+DO500+DP500</f>
        <v>1930814.6</v>
      </c>
      <c r="DF500" s="46">
        <f>P502*BJ502</f>
        <v>0</v>
      </c>
      <c r="DG500" s="46">
        <f>BJ502*Q502</f>
        <v>0</v>
      </c>
      <c r="DH500" s="46">
        <f>R500*BM500</f>
        <v>0</v>
      </c>
      <c r="DI500" s="46">
        <f t="shared" ref="DI500" si="351">BN500*S500</f>
        <v>0</v>
      </c>
      <c r="DJ500" s="46">
        <f t="shared" ref="DJ500" si="352">BO500*T500</f>
        <v>0</v>
      </c>
      <c r="DK500" s="46">
        <f t="shared" ref="DK500" si="353">BP500*U500</f>
        <v>0</v>
      </c>
      <c r="DL500" s="46">
        <f t="shared" ref="DL500" si="354">BQ500*V500</f>
        <v>0</v>
      </c>
      <c r="DM500" s="46">
        <f t="shared" ref="DM500" si="355">BR500*W500</f>
        <v>451165</v>
      </c>
      <c r="DN500" s="46">
        <f t="shared" ref="DN500" si="356">BS500*X500</f>
        <v>451165</v>
      </c>
      <c r="DO500" s="46">
        <f t="shared" ref="DO500" si="357">BT500*Y500</f>
        <v>514242.30000000005</v>
      </c>
      <c r="DP500" s="46">
        <f t="shared" ref="DP500" si="358">BU500*Z500</f>
        <v>514242.30000000005</v>
      </c>
      <c r="DQ500" s="46">
        <f t="shared" ref="DQ500" si="359">BV500*AA500</f>
        <v>0</v>
      </c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>
        <f>DE500*1.12</f>
        <v>2162512.3520000004</v>
      </c>
      <c r="FA500" s="59" t="s">
        <v>1704</v>
      </c>
      <c r="FB500" s="59" t="s">
        <v>3849</v>
      </c>
      <c r="FC500" s="59" t="s">
        <v>1753</v>
      </c>
    </row>
    <row r="501" spans="1:159" s="49" customFormat="1" ht="25.5" customHeight="1" x14ac:dyDescent="0.25">
      <c r="A501" s="59" t="s">
        <v>496</v>
      </c>
      <c r="B501" s="59" t="s">
        <v>55</v>
      </c>
      <c r="C501" s="59" t="s">
        <v>383</v>
      </c>
      <c r="D501" s="59" t="s">
        <v>384</v>
      </c>
      <c r="E501" s="59" t="s">
        <v>385</v>
      </c>
      <c r="F501" s="59"/>
      <c r="G501" s="59" t="s">
        <v>1545</v>
      </c>
      <c r="H501" s="59" t="s">
        <v>1499</v>
      </c>
      <c r="I501" s="59">
        <v>100</v>
      </c>
      <c r="J501" s="59" t="s">
        <v>1500</v>
      </c>
      <c r="K501" s="59" t="s">
        <v>1542</v>
      </c>
      <c r="L501" s="59" t="s">
        <v>1330</v>
      </c>
      <c r="M501" s="59">
        <v>30</v>
      </c>
      <c r="N501" s="59" t="s">
        <v>1546</v>
      </c>
      <c r="O501" s="46">
        <f t="shared" si="348"/>
        <v>2876</v>
      </c>
      <c r="P501" s="46"/>
      <c r="Q501" s="46"/>
      <c r="R501" s="46"/>
      <c r="S501" s="46"/>
      <c r="T501" s="46"/>
      <c r="U501" s="46"/>
      <c r="V501" s="46"/>
      <c r="W501" s="46">
        <v>719</v>
      </c>
      <c r="X501" s="46">
        <v>719</v>
      </c>
      <c r="Y501" s="46">
        <v>719</v>
      </c>
      <c r="Z501" s="46">
        <v>719</v>
      </c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87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>
        <v>954</v>
      </c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>
        <v>0</v>
      </c>
      <c r="DF501" s="46">
        <f t="shared" ref="DF501:DF514" si="360">P502*BJ502</f>
        <v>0</v>
      </c>
      <c r="DG501" s="46">
        <f t="shared" ref="DG501:DG514" si="361">BJ502*Q502</f>
        <v>0</v>
      </c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>
        <v>0</v>
      </c>
      <c r="FA501" s="59" t="s">
        <v>1704</v>
      </c>
      <c r="FB501" s="59">
        <v>2015</v>
      </c>
      <c r="FC501" s="59"/>
    </row>
    <row r="502" spans="1:159" s="49" customFormat="1" ht="25.5" customHeight="1" x14ac:dyDescent="0.25">
      <c r="A502" s="59" t="s">
        <v>497</v>
      </c>
      <c r="B502" s="59" t="s">
        <v>55</v>
      </c>
      <c r="C502" s="59" t="s">
        <v>383</v>
      </c>
      <c r="D502" s="59" t="s">
        <v>384</v>
      </c>
      <c r="E502" s="59" t="s">
        <v>385</v>
      </c>
      <c r="F502" s="59"/>
      <c r="G502" s="59" t="s">
        <v>1545</v>
      </c>
      <c r="H502" s="59" t="s">
        <v>1499</v>
      </c>
      <c r="I502" s="59">
        <v>100</v>
      </c>
      <c r="J502" s="59" t="s">
        <v>1503</v>
      </c>
      <c r="K502" s="59" t="s">
        <v>1542</v>
      </c>
      <c r="L502" s="59" t="s">
        <v>1330</v>
      </c>
      <c r="M502" s="59" t="s">
        <v>1505</v>
      </c>
      <c r="N502" s="59" t="s">
        <v>1546</v>
      </c>
      <c r="O502" s="46">
        <f t="shared" si="348"/>
        <v>2264</v>
      </c>
      <c r="P502" s="46"/>
      <c r="Q502" s="46"/>
      <c r="R502" s="46"/>
      <c r="S502" s="46"/>
      <c r="T502" s="46"/>
      <c r="U502" s="46"/>
      <c r="V502" s="46"/>
      <c r="W502" s="46">
        <v>566</v>
      </c>
      <c r="X502" s="46">
        <v>566</v>
      </c>
      <c r="Y502" s="46">
        <v>566</v>
      </c>
      <c r="Z502" s="46">
        <v>566</v>
      </c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87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>
        <v>952</v>
      </c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>
        <v>0</v>
      </c>
      <c r="DF502" s="46">
        <f t="shared" si="360"/>
        <v>0</v>
      </c>
      <c r="DG502" s="46">
        <f t="shared" si="361"/>
        <v>0</v>
      </c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>
        <v>0</v>
      </c>
      <c r="FA502" s="59" t="s">
        <v>1704</v>
      </c>
      <c r="FB502" s="59">
        <v>2015</v>
      </c>
      <c r="FC502" s="59" t="s">
        <v>1734</v>
      </c>
    </row>
    <row r="503" spans="1:159" s="49" customFormat="1" ht="25.5" customHeight="1" x14ac:dyDescent="0.25">
      <c r="A503" s="59" t="s">
        <v>498</v>
      </c>
      <c r="B503" s="59" t="s">
        <v>55</v>
      </c>
      <c r="C503" s="59" t="s">
        <v>383</v>
      </c>
      <c r="D503" s="59" t="s">
        <v>384</v>
      </c>
      <c r="E503" s="59" t="s">
        <v>385</v>
      </c>
      <c r="F503" s="59"/>
      <c r="G503" s="59" t="s">
        <v>1545</v>
      </c>
      <c r="H503" s="59" t="s">
        <v>1339</v>
      </c>
      <c r="I503" s="59">
        <v>100</v>
      </c>
      <c r="J503" s="59" t="s">
        <v>1506</v>
      </c>
      <c r="K503" s="59" t="s">
        <v>1542</v>
      </c>
      <c r="L503" s="59" t="s">
        <v>1330</v>
      </c>
      <c r="M503" s="59" t="s">
        <v>1505</v>
      </c>
      <c r="N503" s="59" t="s">
        <v>1546</v>
      </c>
      <c r="O503" s="46">
        <f t="shared" si="348"/>
        <v>2264</v>
      </c>
      <c r="P503" s="46"/>
      <c r="Q503" s="46"/>
      <c r="R503" s="46"/>
      <c r="S503" s="46"/>
      <c r="T503" s="46"/>
      <c r="U503" s="46"/>
      <c r="V503" s="46"/>
      <c r="W503" s="46">
        <v>566</v>
      </c>
      <c r="X503" s="46">
        <v>566</v>
      </c>
      <c r="Y503" s="46">
        <v>566</v>
      </c>
      <c r="Z503" s="46">
        <v>566</v>
      </c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87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>
        <v>631</v>
      </c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>
        <v>0</v>
      </c>
      <c r="DF503" s="46">
        <f t="shared" si="360"/>
        <v>0</v>
      </c>
      <c r="DG503" s="46">
        <f t="shared" si="361"/>
        <v>0</v>
      </c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>
        <v>0</v>
      </c>
      <c r="FA503" s="59" t="s">
        <v>1704</v>
      </c>
      <c r="FB503" s="59">
        <v>2015</v>
      </c>
      <c r="FC503" s="59" t="s">
        <v>1735</v>
      </c>
    </row>
    <row r="504" spans="1:159" s="49" customFormat="1" ht="25.5" customHeight="1" x14ac:dyDescent="0.25">
      <c r="A504" s="59" t="s">
        <v>499</v>
      </c>
      <c r="B504" s="59" t="s">
        <v>55</v>
      </c>
      <c r="C504" s="59" t="s">
        <v>389</v>
      </c>
      <c r="D504" s="59" t="s">
        <v>390</v>
      </c>
      <c r="E504" s="59" t="s">
        <v>391</v>
      </c>
      <c r="F504" s="59"/>
      <c r="G504" s="59" t="s">
        <v>1545</v>
      </c>
      <c r="H504" s="59" t="s">
        <v>1339</v>
      </c>
      <c r="I504" s="59">
        <v>100</v>
      </c>
      <c r="J504" s="59" t="s">
        <v>1547</v>
      </c>
      <c r="K504" s="59" t="s">
        <v>1542</v>
      </c>
      <c r="L504" s="59" t="s">
        <v>1330</v>
      </c>
      <c r="M504" s="59" t="s">
        <v>1505</v>
      </c>
      <c r="N504" s="59" t="s">
        <v>1546</v>
      </c>
      <c r="O504" s="46">
        <f t="shared" si="348"/>
        <v>2264</v>
      </c>
      <c r="P504" s="46"/>
      <c r="Q504" s="46"/>
      <c r="R504" s="46"/>
      <c r="S504" s="46"/>
      <c r="T504" s="46"/>
      <c r="U504" s="46"/>
      <c r="V504" s="46"/>
      <c r="W504" s="46">
        <v>566</v>
      </c>
      <c r="X504" s="46">
        <v>566</v>
      </c>
      <c r="Y504" s="46">
        <v>566</v>
      </c>
      <c r="Z504" s="46">
        <v>566</v>
      </c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87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>
        <v>631</v>
      </c>
      <c r="BK504" s="46"/>
      <c r="BL504" s="46"/>
      <c r="BM504" s="46"/>
      <c r="BN504" s="46"/>
      <c r="BO504" s="46"/>
      <c r="BP504" s="46"/>
      <c r="BQ504" s="46"/>
      <c r="BR504" s="46">
        <v>631</v>
      </c>
      <c r="BS504" s="46">
        <v>631</v>
      </c>
      <c r="BT504" s="46">
        <v>631</v>
      </c>
      <c r="BU504" s="46">
        <v>631</v>
      </c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>
        <v>0</v>
      </c>
      <c r="DF504" s="46">
        <f>P506*BJ506</f>
        <v>0</v>
      </c>
      <c r="DG504" s="46">
        <f>BJ506*Q506</f>
        <v>0</v>
      </c>
      <c r="DH504" s="46">
        <f>R504*BM504</f>
        <v>0</v>
      </c>
      <c r="DI504" s="46">
        <f t="shared" ref="DI504:DQ504" si="362">BN504*S504</f>
        <v>0</v>
      </c>
      <c r="DJ504" s="46">
        <f t="shared" si="362"/>
        <v>0</v>
      </c>
      <c r="DK504" s="46">
        <f t="shared" si="362"/>
        <v>0</v>
      </c>
      <c r="DL504" s="46">
        <f t="shared" si="362"/>
        <v>0</v>
      </c>
      <c r="DM504" s="46">
        <f t="shared" si="362"/>
        <v>357146</v>
      </c>
      <c r="DN504" s="46">
        <f t="shared" si="362"/>
        <v>357146</v>
      </c>
      <c r="DO504" s="46">
        <f t="shared" si="362"/>
        <v>357146</v>
      </c>
      <c r="DP504" s="46">
        <f t="shared" si="362"/>
        <v>357146</v>
      </c>
      <c r="DQ504" s="46">
        <f t="shared" si="362"/>
        <v>0</v>
      </c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>
        <v>0</v>
      </c>
      <c r="FA504" s="59" t="s">
        <v>1704</v>
      </c>
      <c r="FB504" s="59" t="s">
        <v>1736</v>
      </c>
      <c r="FC504" s="59" t="s">
        <v>1737</v>
      </c>
    </row>
    <row r="505" spans="1:159" s="49" customFormat="1" ht="25.5" customHeight="1" x14ac:dyDescent="0.25">
      <c r="A505" s="59" t="s">
        <v>3876</v>
      </c>
      <c r="B505" s="59" t="s">
        <v>55</v>
      </c>
      <c r="C505" s="59" t="s">
        <v>389</v>
      </c>
      <c r="D505" s="59" t="s">
        <v>390</v>
      </c>
      <c r="E505" s="59" t="s">
        <v>391</v>
      </c>
      <c r="F505" s="59"/>
      <c r="G505" s="59" t="s">
        <v>1545</v>
      </c>
      <c r="H505" s="59" t="s">
        <v>1339</v>
      </c>
      <c r="I505" s="59">
        <v>100</v>
      </c>
      <c r="J505" s="59" t="s">
        <v>3848</v>
      </c>
      <c r="K505" s="59" t="s">
        <v>1542</v>
      </c>
      <c r="L505" s="59" t="s">
        <v>1330</v>
      </c>
      <c r="M505" s="59" t="s">
        <v>1505</v>
      </c>
      <c r="N505" s="59" t="s">
        <v>1546</v>
      </c>
      <c r="O505" s="46">
        <f t="shared" ref="O505" si="363">P505+Q505+R505+S505+T505+U505+V505+W505+X505+Y505+Z505+AA505+AB505+AC505+AD505+AE505+AF505+AG505+AH505+AI505+AJ505+AK505+AL505+AM505+AN505+AO505+AP505+AQ505+AR505+AS505+AT505+AU505+AV505+AW505+AX505+AY505+AZ505</f>
        <v>2264</v>
      </c>
      <c r="P505" s="46"/>
      <c r="Q505" s="46"/>
      <c r="R505" s="46"/>
      <c r="S505" s="46"/>
      <c r="T505" s="46"/>
      <c r="U505" s="46"/>
      <c r="V505" s="46"/>
      <c r="W505" s="46">
        <v>566</v>
      </c>
      <c r="X505" s="46">
        <v>566</v>
      </c>
      <c r="Y505" s="46">
        <v>566</v>
      </c>
      <c r="Z505" s="46">
        <v>566</v>
      </c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87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>
        <f>DE505/O505</f>
        <v>675.11</v>
      </c>
      <c r="BK505" s="46"/>
      <c r="BL505" s="46"/>
      <c r="BM505" s="46"/>
      <c r="BN505" s="46"/>
      <c r="BO505" s="46"/>
      <c r="BP505" s="46"/>
      <c r="BQ505" s="46"/>
      <c r="BR505" s="46">
        <v>631</v>
      </c>
      <c r="BS505" s="46">
        <v>631</v>
      </c>
      <c r="BT505" s="46">
        <v>719.22</v>
      </c>
      <c r="BU505" s="46">
        <v>719.22</v>
      </c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>
        <f>DM505+DN505+DO505+DP505</f>
        <v>1528449.04</v>
      </c>
      <c r="DF505" s="46">
        <f>P507*BJ507</f>
        <v>0</v>
      </c>
      <c r="DG505" s="46">
        <f>BJ507*Q507</f>
        <v>0</v>
      </c>
      <c r="DH505" s="46">
        <f>R505*BM505</f>
        <v>0</v>
      </c>
      <c r="DI505" s="46">
        <f t="shared" ref="DI505" si="364">BN505*S505</f>
        <v>0</v>
      </c>
      <c r="DJ505" s="46">
        <f t="shared" ref="DJ505" si="365">BO505*T505</f>
        <v>0</v>
      </c>
      <c r="DK505" s="46">
        <f t="shared" ref="DK505" si="366">BP505*U505</f>
        <v>0</v>
      </c>
      <c r="DL505" s="46">
        <f t="shared" ref="DL505" si="367">BQ505*V505</f>
        <v>0</v>
      </c>
      <c r="DM505" s="46">
        <f t="shared" ref="DM505" si="368">BR505*W505</f>
        <v>357146</v>
      </c>
      <c r="DN505" s="46">
        <f t="shared" ref="DN505" si="369">BS505*X505</f>
        <v>357146</v>
      </c>
      <c r="DO505" s="46">
        <f t="shared" ref="DO505" si="370">BT505*Y505</f>
        <v>407078.52</v>
      </c>
      <c r="DP505" s="46">
        <f t="shared" ref="DP505" si="371">BU505*Z505</f>
        <v>407078.52</v>
      </c>
      <c r="DQ505" s="46">
        <f t="shared" ref="DQ505" si="372">BV505*AA505</f>
        <v>0</v>
      </c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>
        <f>DE505*1.12</f>
        <v>1711862.9248000002</v>
      </c>
      <c r="FA505" s="59" t="s">
        <v>1704</v>
      </c>
      <c r="FB505" s="59" t="s">
        <v>3849</v>
      </c>
      <c r="FC505" s="59" t="s">
        <v>1753</v>
      </c>
    </row>
    <row r="506" spans="1:159" s="49" customFormat="1" ht="25.5" customHeight="1" x14ac:dyDescent="0.25">
      <c r="A506" s="59" t="s">
        <v>500</v>
      </c>
      <c r="B506" s="59" t="s">
        <v>55</v>
      </c>
      <c r="C506" s="59" t="s">
        <v>383</v>
      </c>
      <c r="D506" s="59" t="s">
        <v>384</v>
      </c>
      <c r="E506" s="59" t="s">
        <v>385</v>
      </c>
      <c r="F506" s="59"/>
      <c r="G506" s="59" t="s">
        <v>1545</v>
      </c>
      <c r="H506" s="59" t="s">
        <v>1499</v>
      </c>
      <c r="I506" s="59">
        <v>100</v>
      </c>
      <c r="J506" s="59" t="s">
        <v>1500</v>
      </c>
      <c r="K506" s="59" t="s">
        <v>1544</v>
      </c>
      <c r="L506" s="59" t="s">
        <v>1330</v>
      </c>
      <c r="M506" s="59">
        <v>30</v>
      </c>
      <c r="N506" s="59" t="s">
        <v>1546</v>
      </c>
      <c r="O506" s="46">
        <f t="shared" si="348"/>
        <v>1068</v>
      </c>
      <c r="P506" s="46"/>
      <c r="Q506" s="46"/>
      <c r="R506" s="46"/>
      <c r="S506" s="46"/>
      <c r="T506" s="46"/>
      <c r="U506" s="46"/>
      <c r="V506" s="46"/>
      <c r="W506" s="46">
        <v>267</v>
      </c>
      <c r="X506" s="46">
        <v>267</v>
      </c>
      <c r="Y506" s="46">
        <v>267</v>
      </c>
      <c r="Z506" s="46">
        <v>267</v>
      </c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87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>
        <v>954</v>
      </c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>
        <v>0</v>
      </c>
      <c r="DF506" s="46">
        <f t="shared" si="360"/>
        <v>0</v>
      </c>
      <c r="DG506" s="46">
        <f t="shared" si="361"/>
        <v>0</v>
      </c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>
        <v>0</v>
      </c>
      <c r="FA506" s="59" t="s">
        <v>1704</v>
      </c>
      <c r="FB506" s="59">
        <v>2015</v>
      </c>
      <c r="FC506" s="59"/>
    </row>
    <row r="507" spans="1:159" s="49" customFormat="1" ht="25.5" customHeight="1" x14ac:dyDescent="0.25">
      <c r="A507" s="59" t="s">
        <v>501</v>
      </c>
      <c r="B507" s="59" t="s">
        <v>55</v>
      </c>
      <c r="C507" s="59" t="s">
        <v>383</v>
      </c>
      <c r="D507" s="59" t="s">
        <v>384</v>
      </c>
      <c r="E507" s="59" t="s">
        <v>385</v>
      </c>
      <c r="F507" s="59"/>
      <c r="G507" s="59" t="s">
        <v>1545</v>
      </c>
      <c r="H507" s="59" t="s">
        <v>1499</v>
      </c>
      <c r="I507" s="59">
        <v>100</v>
      </c>
      <c r="J507" s="59" t="s">
        <v>1503</v>
      </c>
      <c r="K507" s="59" t="s">
        <v>1544</v>
      </c>
      <c r="L507" s="59" t="s">
        <v>1330</v>
      </c>
      <c r="M507" s="59" t="s">
        <v>1505</v>
      </c>
      <c r="N507" s="59" t="s">
        <v>1546</v>
      </c>
      <c r="O507" s="46">
        <f t="shared" si="348"/>
        <v>1072</v>
      </c>
      <c r="P507" s="46"/>
      <c r="Q507" s="46"/>
      <c r="R507" s="46"/>
      <c r="S507" s="46"/>
      <c r="T507" s="46"/>
      <c r="U507" s="46"/>
      <c r="V507" s="46"/>
      <c r="W507" s="46">
        <v>268</v>
      </c>
      <c r="X507" s="46">
        <v>268</v>
      </c>
      <c r="Y507" s="46">
        <v>268</v>
      </c>
      <c r="Z507" s="46">
        <v>268</v>
      </c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87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>
        <v>918</v>
      </c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>
        <v>0</v>
      </c>
      <c r="DF507" s="46">
        <f t="shared" si="360"/>
        <v>0</v>
      </c>
      <c r="DG507" s="46">
        <f t="shared" si="361"/>
        <v>0</v>
      </c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>
        <v>0</v>
      </c>
      <c r="FA507" s="59" t="s">
        <v>1704</v>
      </c>
      <c r="FB507" s="59">
        <v>2015</v>
      </c>
      <c r="FC507" s="59" t="s">
        <v>1734</v>
      </c>
    </row>
    <row r="508" spans="1:159" s="49" customFormat="1" ht="25.5" customHeight="1" x14ac:dyDescent="0.25">
      <c r="A508" s="59" t="s">
        <v>502</v>
      </c>
      <c r="B508" s="59" t="s">
        <v>55</v>
      </c>
      <c r="C508" s="59" t="s">
        <v>383</v>
      </c>
      <c r="D508" s="59" t="s">
        <v>384</v>
      </c>
      <c r="E508" s="59" t="s">
        <v>385</v>
      </c>
      <c r="F508" s="59"/>
      <c r="G508" s="59" t="s">
        <v>1545</v>
      </c>
      <c r="H508" s="59" t="s">
        <v>1339</v>
      </c>
      <c r="I508" s="59">
        <v>100</v>
      </c>
      <c r="J508" s="59" t="s">
        <v>1506</v>
      </c>
      <c r="K508" s="59" t="s">
        <v>1544</v>
      </c>
      <c r="L508" s="59" t="s">
        <v>1330</v>
      </c>
      <c r="M508" s="59" t="s">
        <v>1505</v>
      </c>
      <c r="N508" s="59" t="s">
        <v>1546</v>
      </c>
      <c r="O508" s="46">
        <f t="shared" si="348"/>
        <v>1072</v>
      </c>
      <c r="P508" s="46"/>
      <c r="Q508" s="46"/>
      <c r="R508" s="46"/>
      <c r="S508" s="46"/>
      <c r="T508" s="46"/>
      <c r="U508" s="46"/>
      <c r="V508" s="46"/>
      <c r="W508" s="46">
        <v>268</v>
      </c>
      <c r="X508" s="46">
        <v>268</v>
      </c>
      <c r="Y508" s="46">
        <v>268</v>
      </c>
      <c r="Z508" s="46">
        <v>268</v>
      </c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87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>
        <v>631</v>
      </c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>
        <v>0</v>
      </c>
      <c r="DF508" s="46">
        <f t="shared" si="360"/>
        <v>0</v>
      </c>
      <c r="DG508" s="46">
        <f t="shared" si="361"/>
        <v>0</v>
      </c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>
        <v>0</v>
      </c>
      <c r="FA508" s="59" t="s">
        <v>1704</v>
      </c>
      <c r="FB508" s="59">
        <v>2015</v>
      </c>
      <c r="FC508" s="59" t="s">
        <v>1735</v>
      </c>
    </row>
    <row r="509" spans="1:159" s="49" customFormat="1" ht="25.5" customHeight="1" x14ac:dyDescent="0.25">
      <c r="A509" s="59" t="s">
        <v>503</v>
      </c>
      <c r="B509" s="59" t="s">
        <v>55</v>
      </c>
      <c r="C509" s="59" t="s">
        <v>389</v>
      </c>
      <c r="D509" s="59" t="s">
        <v>390</v>
      </c>
      <c r="E509" s="59" t="s">
        <v>391</v>
      </c>
      <c r="F509" s="59"/>
      <c r="G509" s="59" t="s">
        <v>1545</v>
      </c>
      <c r="H509" s="59" t="s">
        <v>1339</v>
      </c>
      <c r="I509" s="59">
        <v>100</v>
      </c>
      <c r="J509" s="59" t="s">
        <v>1547</v>
      </c>
      <c r="K509" s="59" t="s">
        <v>1544</v>
      </c>
      <c r="L509" s="59" t="s">
        <v>1330</v>
      </c>
      <c r="M509" s="59" t="s">
        <v>1505</v>
      </c>
      <c r="N509" s="59" t="s">
        <v>1546</v>
      </c>
      <c r="O509" s="46">
        <f t="shared" si="348"/>
        <v>1072</v>
      </c>
      <c r="P509" s="46"/>
      <c r="Q509" s="46"/>
      <c r="R509" s="46"/>
      <c r="S509" s="46"/>
      <c r="T509" s="46"/>
      <c r="U509" s="46"/>
      <c r="V509" s="46"/>
      <c r="W509" s="46">
        <v>268</v>
      </c>
      <c r="X509" s="46">
        <v>268</v>
      </c>
      <c r="Y509" s="46">
        <v>268</v>
      </c>
      <c r="Z509" s="46">
        <v>268</v>
      </c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87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>
        <v>631</v>
      </c>
      <c r="BK509" s="46"/>
      <c r="BL509" s="46"/>
      <c r="BM509" s="46"/>
      <c r="BN509" s="46"/>
      <c r="BO509" s="46"/>
      <c r="BP509" s="46"/>
      <c r="BQ509" s="46"/>
      <c r="BR509" s="46">
        <v>631</v>
      </c>
      <c r="BS509" s="46">
        <v>631</v>
      </c>
      <c r="BT509" s="46">
        <v>631</v>
      </c>
      <c r="BU509" s="46">
        <v>631</v>
      </c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>
        <v>0</v>
      </c>
      <c r="DF509" s="46">
        <f>P511*BJ511</f>
        <v>0</v>
      </c>
      <c r="DG509" s="46">
        <f>BJ511*Q511</f>
        <v>0</v>
      </c>
      <c r="DH509" s="46">
        <f>R509*BM509</f>
        <v>0</v>
      </c>
      <c r="DI509" s="46">
        <f t="shared" ref="DI509:DQ509" si="373">BN509*S509</f>
        <v>0</v>
      </c>
      <c r="DJ509" s="46">
        <f t="shared" si="373"/>
        <v>0</v>
      </c>
      <c r="DK509" s="46">
        <f t="shared" si="373"/>
        <v>0</v>
      </c>
      <c r="DL509" s="46">
        <f t="shared" si="373"/>
        <v>0</v>
      </c>
      <c r="DM509" s="46">
        <f t="shared" si="373"/>
        <v>169108</v>
      </c>
      <c r="DN509" s="46">
        <f t="shared" si="373"/>
        <v>169108</v>
      </c>
      <c r="DO509" s="46">
        <f t="shared" si="373"/>
        <v>169108</v>
      </c>
      <c r="DP509" s="46">
        <f t="shared" si="373"/>
        <v>169108</v>
      </c>
      <c r="DQ509" s="46">
        <f t="shared" si="373"/>
        <v>0</v>
      </c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>
        <v>0</v>
      </c>
      <c r="FA509" s="59" t="s">
        <v>1704</v>
      </c>
      <c r="FB509" s="59" t="s">
        <v>1736</v>
      </c>
      <c r="FC509" s="59" t="s">
        <v>1737</v>
      </c>
    </row>
    <row r="510" spans="1:159" s="49" customFormat="1" ht="25.5" customHeight="1" x14ac:dyDescent="0.25">
      <c r="A510" s="59" t="s">
        <v>3877</v>
      </c>
      <c r="B510" s="59" t="s">
        <v>55</v>
      </c>
      <c r="C510" s="59" t="s">
        <v>389</v>
      </c>
      <c r="D510" s="59" t="s">
        <v>390</v>
      </c>
      <c r="E510" s="59" t="s">
        <v>391</v>
      </c>
      <c r="F510" s="59"/>
      <c r="G510" s="59" t="s">
        <v>1545</v>
      </c>
      <c r="H510" s="59" t="s">
        <v>1339</v>
      </c>
      <c r="I510" s="59">
        <v>100</v>
      </c>
      <c r="J510" s="59" t="s">
        <v>3848</v>
      </c>
      <c r="K510" s="59" t="s">
        <v>1544</v>
      </c>
      <c r="L510" s="59" t="s">
        <v>1330</v>
      </c>
      <c r="M510" s="59" t="s">
        <v>1505</v>
      </c>
      <c r="N510" s="59" t="s">
        <v>1546</v>
      </c>
      <c r="O510" s="46">
        <f t="shared" ref="O510" si="374">P510+Q510+R510+S510+T510+U510+V510+W510+X510+Y510+Z510+AA510+AB510+AC510+AD510+AE510+AF510+AG510+AH510+AI510+AJ510+AK510+AL510+AM510+AN510+AO510+AP510+AQ510+AR510+AS510+AT510+AU510+AV510+AW510+AX510+AY510+AZ510</f>
        <v>1072</v>
      </c>
      <c r="P510" s="46"/>
      <c r="Q510" s="46"/>
      <c r="R510" s="46"/>
      <c r="S510" s="46"/>
      <c r="T510" s="46"/>
      <c r="U510" s="46"/>
      <c r="V510" s="46"/>
      <c r="W510" s="46">
        <v>268</v>
      </c>
      <c r="X510" s="46">
        <v>268</v>
      </c>
      <c r="Y510" s="46">
        <v>268</v>
      </c>
      <c r="Z510" s="46">
        <v>268</v>
      </c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87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>
        <f>DE510/O510</f>
        <v>675.1099999999999</v>
      </c>
      <c r="BK510" s="46"/>
      <c r="BL510" s="46"/>
      <c r="BM510" s="46"/>
      <c r="BN510" s="46"/>
      <c r="BO510" s="46"/>
      <c r="BP510" s="46"/>
      <c r="BQ510" s="46"/>
      <c r="BR510" s="46">
        <v>631</v>
      </c>
      <c r="BS510" s="46">
        <v>631</v>
      </c>
      <c r="BT510" s="46">
        <v>719.22</v>
      </c>
      <c r="BU510" s="46">
        <v>719.22</v>
      </c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>
        <f>DM510+DN510+DO510+DP510</f>
        <v>723717.91999999993</v>
      </c>
      <c r="DF510" s="46">
        <f>P512*BJ512</f>
        <v>0</v>
      </c>
      <c r="DG510" s="46">
        <f>BJ512*Q512</f>
        <v>0</v>
      </c>
      <c r="DH510" s="46">
        <f>R510*BM510</f>
        <v>0</v>
      </c>
      <c r="DI510" s="46">
        <f t="shared" ref="DI510" si="375">BN510*S510</f>
        <v>0</v>
      </c>
      <c r="DJ510" s="46">
        <f t="shared" ref="DJ510" si="376">BO510*T510</f>
        <v>0</v>
      </c>
      <c r="DK510" s="46">
        <f t="shared" ref="DK510" si="377">BP510*U510</f>
        <v>0</v>
      </c>
      <c r="DL510" s="46">
        <f t="shared" ref="DL510" si="378">BQ510*V510</f>
        <v>0</v>
      </c>
      <c r="DM510" s="46">
        <f t="shared" ref="DM510" si="379">BR510*W510</f>
        <v>169108</v>
      </c>
      <c r="DN510" s="46">
        <f t="shared" ref="DN510" si="380">BS510*X510</f>
        <v>169108</v>
      </c>
      <c r="DO510" s="46">
        <f t="shared" ref="DO510" si="381">BT510*Y510</f>
        <v>192750.96000000002</v>
      </c>
      <c r="DP510" s="46">
        <f t="shared" ref="DP510" si="382">BU510*Z510</f>
        <v>192750.96000000002</v>
      </c>
      <c r="DQ510" s="46">
        <f t="shared" ref="DQ510" si="383">BV510*AA510</f>
        <v>0</v>
      </c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>
        <f>DE510*1.12</f>
        <v>810564.07039999997</v>
      </c>
      <c r="FA510" s="59" t="s">
        <v>1704</v>
      </c>
      <c r="FB510" s="59" t="s">
        <v>3849</v>
      </c>
      <c r="FC510" s="59" t="s">
        <v>1753</v>
      </c>
    </row>
    <row r="511" spans="1:159" s="49" customFormat="1" ht="25.5" customHeight="1" x14ac:dyDescent="0.25">
      <c r="A511" s="59" t="s">
        <v>504</v>
      </c>
      <c r="B511" s="59" t="s">
        <v>55</v>
      </c>
      <c r="C511" s="59" t="s">
        <v>383</v>
      </c>
      <c r="D511" s="59" t="s">
        <v>384</v>
      </c>
      <c r="E511" s="59" t="s">
        <v>385</v>
      </c>
      <c r="F511" s="59"/>
      <c r="G511" s="59" t="s">
        <v>1545</v>
      </c>
      <c r="H511" s="59" t="s">
        <v>1499</v>
      </c>
      <c r="I511" s="59">
        <v>100</v>
      </c>
      <c r="J511" s="59" t="s">
        <v>1500</v>
      </c>
      <c r="K511" s="59" t="s">
        <v>1549</v>
      </c>
      <c r="L511" s="59" t="s">
        <v>1330</v>
      </c>
      <c r="M511" s="59">
        <v>30</v>
      </c>
      <c r="N511" s="59" t="s">
        <v>1546</v>
      </c>
      <c r="O511" s="46">
        <f t="shared" si="348"/>
        <v>820</v>
      </c>
      <c r="P511" s="46"/>
      <c r="Q511" s="46"/>
      <c r="R511" s="46"/>
      <c r="S511" s="46"/>
      <c r="T511" s="46"/>
      <c r="U511" s="46"/>
      <c r="V511" s="46"/>
      <c r="W511" s="46">
        <v>205</v>
      </c>
      <c r="X511" s="46">
        <v>205</v>
      </c>
      <c r="Y511" s="46">
        <v>205</v>
      </c>
      <c r="Z511" s="46">
        <v>205</v>
      </c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87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>
        <v>954</v>
      </c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>
        <v>0</v>
      </c>
      <c r="DF511" s="46">
        <f t="shared" si="360"/>
        <v>0</v>
      </c>
      <c r="DG511" s="46">
        <f t="shared" si="361"/>
        <v>0</v>
      </c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>
        <v>0</v>
      </c>
      <c r="FA511" s="59" t="s">
        <v>1704</v>
      </c>
      <c r="FB511" s="59">
        <v>2015</v>
      </c>
      <c r="FC511" s="59"/>
    </row>
    <row r="512" spans="1:159" s="49" customFormat="1" ht="25.5" customHeight="1" x14ac:dyDescent="0.25">
      <c r="A512" s="59" t="s">
        <v>505</v>
      </c>
      <c r="B512" s="59" t="s">
        <v>55</v>
      </c>
      <c r="C512" s="59" t="s">
        <v>383</v>
      </c>
      <c r="D512" s="59" t="s">
        <v>384</v>
      </c>
      <c r="E512" s="59" t="s">
        <v>385</v>
      </c>
      <c r="F512" s="59"/>
      <c r="G512" s="59" t="s">
        <v>1545</v>
      </c>
      <c r="H512" s="59" t="s">
        <v>1327</v>
      </c>
      <c r="I512" s="59">
        <v>100</v>
      </c>
      <c r="J512" s="59" t="s">
        <v>1550</v>
      </c>
      <c r="K512" s="59" t="s">
        <v>1549</v>
      </c>
      <c r="L512" s="59" t="s">
        <v>1330</v>
      </c>
      <c r="M512" s="59" t="s">
        <v>1551</v>
      </c>
      <c r="N512" s="59" t="s">
        <v>1546</v>
      </c>
      <c r="O512" s="46">
        <f t="shared" si="348"/>
        <v>708</v>
      </c>
      <c r="P512" s="46"/>
      <c r="Q512" s="46"/>
      <c r="R512" s="46"/>
      <c r="S512" s="46"/>
      <c r="T512" s="46"/>
      <c r="U512" s="46"/>
      <c r="V512" s="46"/>
      <c r="W512" s="46">
        <v>177</v>
      </c>
      <c r="X512" s="46">
        <v>177</v>
      </c>
      <c r="Y512" s="46">
        <v>177</v>
      </c>
      <c r="Z512" s="46">
        <v>177</v>
      </c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87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>
        <v>722</v>
      </c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>
        <v>0</v>
      </c>
      <c r="DF512" s="46">
        <f t="shared" si="360"/>
        <v>0</v>
      </c>
      <c r="DG512" s="46">
        <f t="shared" si="361"/>
        <v>0</v>
      </c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>
        <v>0</v>
      </c>
      <c r="FA512" s="59"/>
      <c r="FB512" s="59">
        <v>2015</v>
      </c>
      <c r="FC512" s="59" t="s">
        <v>1719</v>
      </c>
    </row>
    <row r="513" spans="1:159" s="49" customFormat="1" ht="25.5" customHeight="1" x14ac:dyDescent="0.25">
      <c r="A513" s="59" t="s">
        <v>506</v>
      </c>
      <c r="B513" s="59" t="s">
        <v>55</v>
      </c>
      <c r="C513" s="59" t="s">
        <v>507</v>
      </c>
      <c r="D513" s="59" t="s">
        <v>508</v>
      </c>
      <c r="E513" s="59" t="s">
        <v>509</v>
      </c>
      <c r="F513" s="59"/>
      <c r="G513" s="59" t="s">
        <v>1552</v>
      </c>
      <c r="H513" s="59" t="s">
        <v>1499</v>
      </c>
      <c r="I513" s="59">
        <v>82</v>
      </c>
      <c r="J513" s="59" t="s">
        <v>1500</v>
      </c>
      <c r="K513" s="59" t="s">
        <v>1553</v>
      </c>
      <c r="L513" s="59" t="s">
        <v>1330</v>
      </c>
      <c r="M513" s="59">
        <v>30</v>
      </c>
      <c r="N513" s="59" t="s">
        <v>1554</v>
      </c>
      <c r="O513" s="46">
        <f t="shared" si="348"/>
        <v>63000</v>
      </c>
      <c r="P513" s="46"/>
      <c r="Q513" s="46"/>
      <c r="R513" s="46"/>
      <c r="S513" s="46"/>
      <c r="T513" s="46"/>
      <c r="U513" s="46"/>
      <c r="V513" s="46"/>
      <c r="W513" s="46">
        <v>16000</v>
      </c>
      <c r="X513" s="46">
        <v>17000</v>
      </c>
      <c r="Y513" s="46">
        <v>18000</v>
      </c>
      <c r="Z513" s="46">
        <v>12000</v>
      </c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87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>
        <v>514.14570000000003</v>
      </c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>
        <v>0</v>
      </c>
      <c r="DF513" s="46">
        <f t="shared" si="360"/>
        <v>0</v>
      </c>
      <c r="DG513" s="46">
        <f t="shared" si="361"/>
        <v>0</v>
      </c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>
        <v>0</v>
      </c>
      <c r="FA513" s="59" t="s">
        <v>1704</v>
      </c>
      <c r="FB513" s="59">
        <v>2015</v>
      </c>
      <c r="FC513" s="59"/>
    </row>
    <row r="514" spans="1:159" s="49" customFormat="1" ht="25.5" customHeight="1" x14ac:dyDescent="0.25">
      <c r="A514" s="59" t="s">
        <v>510</v>
      </c>
      <c r="B514" s="59" t="s">
        <v>55</v>
      </c>
      <c r="C514" s="59" t="s">
        <v>507</v>
      </c>
      <c r="D514" s="59" t="s">
        <v>508</v>
      </c>
      <c r="E514" s="59" t="s">
        <v>509</v>
      </c>
      <c r="F514" s="59"/>
      <c r="G514" s="59" t="s">
        <v>1552</v>
      </c>
      <c r="H514" s="59" t="s">
        <v>1499</v>
      </c>
      <c r="I514" s="59">
        <v>82</v>
      </c>
      <c r="J514" s="59" t="s">
        <v>1506</v>
      </c>
      <c r="K514" s="59" t="s">
        <v>1555</v>
      </c>
      <c r="L514" s="59" t="s">
        <v>1330</v>
      </c>
      <c r="M514" s="59" t="s">
        <v>1505</v>
      </c>
      <c r="N514" s="59" t="s">
        <v>1554</v>
      </c>
      <c r="O514" s="46">
        <f t="shared" si="348"/>
        <v>6000</v>
      </c>
      <c r="P514" s="46"/>
      <c r="Q514" s="46"/>
      <c r="R514" s="46"/>
      <c r="S514" s="46"/>
      <c r="T514" s="46"/>
      <c r="U514" s="46"/>
      <c r="V514" s="46"/>
      <c r="W514" s="46">
        <v>1500</v>
      </c>
      <c r="X514" s="46">
        <v>1500</v>
      </c>
      <c r="Y514" s="46">
        <v>1500</v>
      </c>
      <c r="Z514" s="46">
        <v>1500</v>
      </c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87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>
        <v>460</v>
      </c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>
        <v>0</v>
      </c>
      <c r="DF514" s="46">
        <f t="shared" si="360"/>
        <v>0</v>
      </c>
      <c r="DG514" s="46">
        <f t="shared" si="361"/>
        <v>0</v>
      </c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>
        <v>0</v>
      </c>
      <c r="FA514" s="59" t="s">
        <v>1704</v>
      </c>
      <c r="FB514" s="59">
        <v>2015</v>
      </c>
      <c r="FC514" s="59" t="s">
        <v>1733</v>
      </c>
    </row>
    <row r="515" spans="1:159" s="49" customFormat="1" ht="25.5" customHeight="1" x14ac:dyDescent="0.25">
      <c r="A515" s="59" t="s">
        <v>511</v>
      </c>
      <c r="B515" s="59" t="s">
        <v>55</v>
      </c>
      <c r="C515" s="59" t="s">
        <v>507</v>
      </c>
      <c r="D515" s="59" t="s">
        <v>508</v>
      </c>
      <c r="E515" s="59" t="s">
        <v>509</v>
      </c>
      <c r="F515" s="59"/>
      <c r="G515" s="59" t="s">
        <v>1552</v>
      </c>
      <c r="H515" s="59" t="s">
        <v>1339</v>
      </c>
      <c r="I515" s="59">
        <v>82</v>
      </c>
      <c r="J515" s="59" t="s">
        <v>1506</v>
      </c>
      <c r="K515" s="59" t="s">
        <v>1555</v>
      </c>
      <c r="L515" s="59" t="s">
        <v>1330</v>
      </c>
      <c r="M515" s="59" t="s">
        <v>1505</v>
      </c>
      <c r="N515" s="59" t="s">
        <v>1554</v>
      </c>
      <c r="O515" s="46">
        <f t="shared" si="348"/>
        <v>6000</v>
      </c>
      <c r="P515" s="46"/>
      <c r="Q515" s="46"/>
      <c r="R515" s="46"/>
      <c r="S515" s="46"/>
      <c r="T515" s="46"/>
      <c r="U515" s="46"/>
      <c r="V515" s="46"/>
      <c r="W515" s="46">
        <v>1500</v>
      </c>
      <c r="X515" s="46">
        <v>1500</v>
      </c>
      <c r="Y515" s="46">
        <v>1500</v>
      </c>
      <c r="Z515" s="46">
        <v>1500</v>
      </c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87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>
        <v>460</v>
      </c>
      <c r="BK515" s="46"/>
      <c r="BL515" s="46"/>
      <c r="BM515" s="46"/>
      <c r="BN515" s="46"/>
      <c r="BO515" s="46"/>
      <c r="BP515" s="46"/>
      <c r="BQ515" s="46"/>
      <c r="BR515" s="46">
        <v>460</v>
      </c>
      <c r="BS515" s="46">
        <v>460</v>
      </c>
      <c r="BT515" s="46">
        <v>460</v>
      </c>
      <c r="BU515" s="46">
        <v>460</v>
      </c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>
        <v>0</v>
      </c>
      <c r="DF515" s="46">
        <f>P518*BJ518</f>
        <v>0</v>
      </c>
      <c r="DG515" s="46">
        <f>BJ518*Q518</f>
        <v>0</v>
      </c>
      <c r="DH515" s="46">
        <f>R515*BM515</f>
        <v>0</v>
      </c>
      <c r="DI515" s="46">
        <f t="shared" ref="DI515:DQ517" si="384">BN515*S515</f>
        <v>0</v>
      </c>
      <c r="DJ515" s="46">
        <f t="shared" si="384"/>
        <v>0</v>
      </c>
      <c r="DK515" s="46">
        <f t="shared" si="384"/>
        <v>0</v>
      </c>
      <c r="DL515" s="46">
        <f t="shared" si="384"/>
        <v>0</v>
      </c>
      <c r="DM515" s="46">
        <f t="shared" si="384"/>
        <v>690000</v>
      </c>
      <c r="DN515" s="46">
        <f t="shared" si="384"/>
        <v>690000</v>
      </c>
      <c r="DO515" s="46">
        <f t="shared" si="384"/>
        <v>690000</v>
      </c>
      <c r="DP515" s="46">
        <f t="shared" si="384"/>
        <v>690000</v>
      </c>
      <c r="DQ515" s="46">
        <f t="shared" si="384"/>
        <v>0</v>
      </c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>
        <v>0</v>
      </c>
      <c r="FA515" s="59" t="s">
        <v>1704</v>
      </c>
      <c r="FB515" s="59">
        <v>2015</v>
      </c>
      <c r="FC515" s="59">
        <v>7</v>
      </c>
    </row>
    <row r="516" spans="1:159" s="49" customFormat="1" ht="25.5" customHeight="1" x14ac:dyDescent="0.25">
      <c r="A516" s="59" t="s">
        <v>3130</v>
      </c>
      <c r="B516" s="59" t="s">
        <v>55</v>
      </c>
      <c r="C516" s="59" t="s">
        <v>507</v>
      </c>
      <c r="D516" s="59" t="s">
        <v>508</v>
      </c>
      <c r="E516" s="59" t="s">
        <v>509</v>
      </c>
      <c r="F516" s="59"/>
      <c r="G516" s="59" t="s">
        <v>1552</v>
      </c>
      <c r="H516" s="59" t="s">
        <v>1339</v>
      </c>
      <c r="I516" s="59">
        <v>82</v>
      </c>
      <c r="J516" s="59" t="s">
        <v>3133</v>
      </c>
      <c r="K516" s="59" t="s">
        <v>1555</v>
      </c>
      <c r="L516" s="59" t="s">
        <v>1330</v>
      </c>
      <c r="M516" s="59" t="s">
        <v>1505</v>
      </c>
      <c r="N516" s="59" t="s">
        <v>1554</v>
      </c>
      <c r="O516" s="46">
        <f t="shared" si="348"/>
        <v>7050</v>
      </c>
      <c r="P516" s="46"/>
      <c r="Q516" s="46"/>
      <c r="R516" s="46"/>
      <c r="S516" s="46"/>
      <c r="T516" s="46"/>
      <c r="U516" s="46"/>
      <c r="V516" s="46"/>
      <c r="W516" s="46">
        <v>1500</v>
      </c>
      <c r="X516" s="46">
        <v>2550</v>
      </c>
      <c r="Y516" s="46">
        <v>1500</v>
      </c>
      <c r="Z516" s="46">
        <v>1500</v>
      </c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87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>
        <v>460</v>
      </c>
      <c r="BK516" s="46"/>
      <c r="BL516" s="46"/>
      <c r="BM516" s="46"/>
      <c r="BN516" s="46"/>
      <c r="BO516" s="46"/>
      <c r="BP516" s="46"/>
      <c r="BQ516" s="46"/>
      <c r="BR516" s="46">
        <v>460</v>
      </c>
      <c r="BS516" s="46">
        <v>460</v>
      </c>
      <c r="BT516" s="46">
        <v>460</v>
      </c>
      <c r="BU516" s="46">
        <v>460</v>
      </c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>
        <v>0</v>
      </c>
      <c r="DF516" s="46">
        <f>P519*BJ519</f>
        <v>0</v>
      </c>
      <c r="DG516" s="46">
        <f>BJ519*Q519</f>
        <v>0</v>
      </c>
      <c r="DH516" s="46">
        <f>R516*BM516</f>
        <v>0</v>
      </c>
      <c r="DI516" s="46">
        <f t="shared" si="384"/>
        <v>0</v>
      </c>
      <c r="DJ516" s="46">
        <f t="shared" si="384"/>
        <v>0</v>
      </c>
      <c r="DK516" s="46">
        <f t="shared" si="384"/>
        <v>0</v>
      </c>
      <c r="DL516" s="46">
        <f t="shared" si="384"/>
        <v>0</v>
      </c>
      <c r="DM516" s="46">
        <f t="shared" si="384"/>
        <v>690000</v>
      </c>
      <c r="DN516" s="46">
        <f t="shared" si="384"/>
        <v>1173000</v>
      </c>
      <c r="DO516" s="46">
        <f t="shared" si="384"/>
        <v>690000</v>
      </c>
      <c r="DP516" s="46">
        <f t="shared" si="384"/>
        <v>690000</v>
      </c>
      <c r="DQ516" s="46">
        <f t="shared" si="384"/>
        <v>0</v>
      </c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>
        <f>DE516*1.12</f>
        <v>0</v>
      </c>
      <c r="FA516" s="59" t="s">
        <v>1704</v>
      </c>
      <c r="FB516" s="59" t="s">
        <v>3131</v>
      </c>
      <c r="FC516" s="59" t="s">
        <v>1714</v>
      </c>
    </row>
    <row r="517" spans="1:159" s="49" customFormat="1" ht="25.5" customHeight="1" x14ac:dyDescent="0.25">
      <c r="A517" s="59" t="s">
        <v>3842</v>
      </c>
      <c r="B517" s="59" t="s">
        <v>55</v>
      </c>
      <c r="C517" s="59" t="s">
        <v>507</v>
      </c>
      <c r="D517" s="59" t="s">
        <v>508</v>
      </c>
      <c r="E517" s="59" t="s">
        <v>509</v>
      </c>
      <c r="F517" s="59"/>
      <c r="G517" s="59" t="s">
        <v>1552</v>
      </c>
      <c r="H517" s="59" t="s">
        <v>1339</v>
      </c>
      <c r="I517" s="59">
        <v>82</v>
      </c>
      <c r="J517" s="59" t="s">
        <v>3133</v>
      </c>
      <c r="K517" s="59" t="s">
        <v>1555</v>
      </c>
      <c r="L517" s="59" t="s">
        <v>1330</v>
      </c>
      <c r="M517" s="59" t="s">
        <v>1505</v>
      </c>
      <c r="N517" s="59" t="s">
        <v>1554</v>
      </c>
      <c r="O517" s="46">
        <f>P517+Q517+R517+S517+T517+U517+V517+W517+X517+Y517+Z517+AA517+AB517+AC517+AD517+AE517+AF517+AG517+AH517+AI517+AJ517+AK517+AL517+AM517+AN517+AO517+AP517+AQ517+AR517+AS517+AT517+AU517+AV517+AW517+AX517+AY517+AZ517</f>
        <v>7500</v>
      </c>
      <c r="P517" s="46"/>
      <c r="Q517" s="46"/>
      <c r="R517" s="46"/>
      <c r="S517" s="46"/>
      <c r="T517" s="46"/>
      <c r="U517" s="46"/>
      <c r="V517" s="46"/>
      <c r="W517" s="46">
        <v>1500</v>
      </c>
      <c r="X517" s="46">
        <v>2550</v>
      </c>
      <c r="Y517" s="46">
        <v>1950</v>
      </c>
      <c r="Z517" s="46">
        <v>1500</v>
      </c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87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460</v>
      </c>
      <c r="BK517" s="46"/>
      <c r="BL517" s="46"/>
      <c r="BM517" s="46"/>
      <c r="BN517" s="46"/>
      <c r="BO517" s="46"/>
      <c r="BP517" s="46"/>
      <c r="BQ517" s="46"/>
      <c r="BR517" s="46">
        <v>460</v>
      </c>
      <c r="BS517" s="46">
        <v>460</v>
      </c>
      <c r="BT517" s="46">
        <v>460</v>
      </c>
      <c r="BU517" s="46">
        <v>460</v>
      </c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>
        <f>SUM(DF517:EP517)</f>
        <v>3450000</v>
      </c>
      <c r="DF517" s="46">
        <f>P518*BJ518</f>
        <v>0</v>
      </c>
      <c r="DG517" s="46">
        <f>BJ518*Q518</f>
        <v>0</v>
      </c>
      <c r="DH517" s="46">
        <f>R517*BM517</f>
        <v>0</v>
      </c>
      <c r="DI517" s="46">
        <f t="shared" si="384"/>
        <v>0</v>
      </c>
      <c r="DJ517" s="46">
        <f t="shared" si="384"/>
        <v>0</v>
      </c>
      <c r="DK517" s="46">
        <f t="shared" si="384"/>
        <v>0</v>
      </c>
      <c r="DL517" s="46">
        <f t="shared" si="384"/>
        <v>0</v>
      </c>
      <c r="DM517" s="46">
        <f t="shared" si="384"/>
        <v>690000</v>
      </c>
      <c r="DN517" s="46">
        <f t="shared" si="384"/>
        <v>1173000</v>
      </c>
      <c r="DO517" s="46">
        <f t="shared" si="384"/>
        <v>897000</v>
      </c>
      <c r="DP517" s="46">
        <f t="shared" si="384"/>
        <v>690000</v>
      </c>
      <c r="DQ517" s="46">
        <f t="shared" si="384"/>
        <v>0</v>
      </c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>
        <f t="shared" ref="EZ517" si="385">DE517*1.12</f>
        <v>3864000.0000000005</v>
      </c>
      <c r="FA517" s="59" t="s">
        <v>1704</v>
      </c>
      <c r="FB517" s="59" t="s">
        <v>3630</v>
      </c>
      <c r="FC517" s="59" t="s">
        <v>3836</v>
      </c>
    </row>
    <row r="518" spans="1:159" s="49" customFormat="1" ht="25.5" customHeight="1" x14ac:dyDescent="0.25">
      <c r="A518" s="59" t="s">
        <v>512</v>
      </c>
      <c r="B518" s="59" t="s">
        <v>55</v>
      </c>
      <c r="C518" s="59" t="s">
        <v>513</v>
      </c>
      <c r="D518" s="59" t="s">
        <v>514</v>
      </c>
      <c r="E518" s="59" t="s">
        <v>515</v>
      </c>
      <c r="F518" s="59"/>
      <c r="G518" s="59" t="s">
        <v>1556</v>
      </c>
      <c r="H518" s="59" t="s">
        <v>1499</v>
      </c>
      <c r="I518" s="59">
        <v>82</v>
      </c>
      <c r="J518" s="59" t="s">
        <v>1500</v>
      </c>
      <c r="K518" s="59" t="s">
        <v>1553</v>
      </c>
      <c r="L518" s="59" t="s">
        <v>1330</v>
      </c>
      <c r="M518" s="59">
        <v>30</v>
      </c>
      <c r="N518" s="59" t="s">
        <v>1554</v>
      </c>
      <c r="O518" s="46">
        <f t="shared" si="348"/>
        <v>46000</v>
      </c>
      <c r="P518" s="46"/>
      <c r="Q518" s="46"/>
      <c r="R518" s="46"/>
      <c r="S518" s="46"/>
      <c r="T518" s="46"/>
      <c r="U518" s="46"/>
      <c r="V518" s="46"/>
      <c r="W518" s="46">
        <v>12000</v>
      </c>
      <c r="X518" s="46">
        <v>11000</v>
      </c>
      <c r="Y518" s="46">
        <v>13000</v>
      </c>
      <c r="Z518" s="46">
        <v>10000</v>
      </c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87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>
        <v>492.7457</v>
      </c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>
        <v>0</v>
      </c>
      <c r="DF518" s="46">
        <f>P519*BJ519</f>
        <v>0</v>
      </c>
      <c r="DG518" s="46">
        <f>BJ519*Q519</f>
        <v>0</v>
      </c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>
        <v>0</v>
      </c>
      <c r="FA518" s="59" t="s">
        <v>1704</v>
      </c>
      <c r="FB518" s="59">
        <v>2015</v>
      </c>
      <c r="FC518" s="59"/>
    </row>
    <row r="519" spans="1:159" s="49" customFormat="1" ht="25.5" customHeight="1" x14ac:dyDescent="0.25">
      <c r="A519" s="59" t="s">
        <v>516</v>
      </c>
      <c r="B519" s="59" t="s">
        <v>55</v>
      </c>
      <c r="C519" s="59" t="s">
        <v>513</v>
      </c>
      <c r="D519" s="59" t="s">
        <v>514</v>
      </c>
      <c r="E519" s="59" t="s">
        <v>515</v>
      </c>
      <c r="F519" s="59"/>
      <c r="G519" s="59" t="s">
        <v>1556</v>
      </c>
      <c r="H519" s="59" t="s">
        <v>1499</v>
      </c>
      <c r="I519" s="59">
        <v>82</v>
      </c>
      <c r="J519" s="59" t="s">
        <v>1506</v>
      </c>
      <c r="K519" s="59" t="s">
        <v>1555</v>
      </c>
      <c r="L519" s="59" t="s">
        <v>1330</v>
      </c>
      <c r="M519" s="59" t="s">
        <v>1505</v>
      </c>
      <c r="N519" s="59" t="s">
        <v>1554</v>
      </c>
      <c r="O519" s="46">
        <f t="shared" si="348"/>
        <v>800</v>
      </c>
      <c r="P519" s="46"/>
      <c r="Q519" s="46"/>
      <c r="R519" s="46"/>
      <c r="S519" s="46"/>
      <c r="T519" s="46"/>
      <c r="U519" s="46"/>
      <c r="V519" s="46"/>
      <c r="W519" s="46">
        <v>200</v>
      </c>
      <c r="X519" s="46">
        <v>200</v>
      </c>
      <c r="Y519" s="46">
        <v>200</v>
      </c>
      <c r="Z519" s="46">
        <v>200</v>
      </c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87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>
        <v>441</v>
      </c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>
        <v>0</v>
      </c>
      <c r="DF519" s="46">
        <f>P520*BJ520</f>
        <v>0</v>
      </c>
      <c r="DG519" s="46">
        <f>BJ520*Q520</f>
        <v>0</v>
      </c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>
        <v>0</v>
      </c>
      <c r="FA519" s="59" t="s">
        <v>1704</v>
      </c>
      <c r="FB519" s="59">
        <v>2015</v>
      </c>
      <c r="FC519" s="59" t="s">
        <v>1733</v>
      </c>
    </row>
    <row r="520" spans="1:159" s="49" customFormat="1" ht="25.5" customHeight="1" x14ac:dyDescent="0.25">
      <c r="A520" s="59" t="s">
        <v>517</v>
      </c>
      <c r="B520" s="59" t="s">
        <v>55</v>
      </c>
      <c r="C520" s="59" t="s">
        <v>513</v>
      </c>
      <c r="D520" s="59" t="s">
        <v>514</v>
      </c>
      <c r="E520" s="59" t="s">
        <v>515</v>
      </c>
      <c r="F520" s="59"/>
      <c r="G520" s="59" t="s">
        <v>1556</v>
      </c>
      <c r="H520" s="59" t="s">
        <v>1339</v>
      </c>
      <c r="I520" s="59">
        <v>82</v>
      </c>
      <c r="J520" s="59" t="s">
        <v>1506</v>
      </c>
      <c r="K520" s="59" t="s">
        <v>1555</v>
      </c>
      <c r="L520" s="59" t="s">
        <v>1330</v>
      </c>
      <c r="M520" s="59" t="s">
        <v>1505</v>
      </c>
      <c r="N520" s="59" t="s">
        <v>1554</v>
      </c>
      <c r="O520" s="46">
        <f t="shared" si="348"/>
        <v>800</v>
      </c>
      <c r="P520" s="46"/>
      <c r="Q520" s="46"/>
      <c r="R520" s="46"/>
      <c r="S520" s="46"/>
      <c r="T520" s="46"/>
      <c r="U520" s="46"/>
      <c r="V520" s="46"/>
      <c r="W520" s="46">
        <v>200</v>
      </c>
      <c r="X520" s="46">
        <v>200</v>
      </c>
      <c r="Y520" s="46">
        <v>200</v>
      </c>
      <c r="Z520" s="46">
        <v>200</v>
      </c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87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>
        <v>441</v>
      </c>
      <c r="BK520" s="46"/>
      <c r="BL520" s="46"/>
      <c r="BM520" s="46"/>
      <c r="BN520" s="46"/>
      <c r="BO520" s="46"/>
      <c r="BP520" s="46"/>
      <c r="BQ520" s="46"/>
      <c r="BR520" s="46">
        <v>441</v>
      </c>
      <c r="BS520" s="46">
        <v>441</v>
      </c>
      <c r="BT520" s="46">
        <v>441</v>
      </c>
      <c r="BU520" s="46">
        <v>441</v>
      </c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>
        <v>0</v>
      </c>
      <c r="DF520" s="46">
        <f>P523*BJ523</f>
        <v>0</v>
      </c>
      <c r="DG520" s="46">
        <f>BJ523*Q523</f>
        <v>0</v>
      </c>
      <c r="DH520" s="46">
        <f>R520*BM520</f>
        <v>0</v>
      </c>
      <c r="DI520" s="46">
        <f t="shared" ref="DI520:DQ521" si="386">BN520*S520</f>
        <v>0</v>
      </c>
      <c r="DJ520" s="46">
        <f t="shared" si="386"/>
        <v>0</v>
      </c>
      <c r="DK520" s="46">
        <f t="shared" si="386"/>
        <v>0</v>
      </c>
      <c r="DL520" s="46">
        <f t="shared" si="386"/>
        <v>0</v>
      </c>
      <c r="DM520" s="46">
        <f t="shared" si="386"/>
        <v>88200</v>
      </c>
      <c r="DN520" s="46">
        <f t="shared" si="386"/>
        <v>88200</v>
      </c>
      <c r="DO520" s="46">
        <f t="shared" si="386"/>
        <v>88200</v>
      </c>
      <c r="DP520" s="46">
        <f t="shared" si="386"/>
        <v>88200</v>
      </c>
      <c r="DQ520" s="46">
        <f t="shared" si="386"/>
        <v>0</v>
      </c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>
        <v>0</v>
      </c>
      <c r="FA520" s="59" t="s">
        <v>1704</v>
      </c>
      <c r="FB520" s="59">
        <v>2015</v>
      </c>
      <c r="FC520" s="59">
        <v>7</v>
      </c>
    </row>
    <row r="521" spans="1:159" s="49" customFormat="1" ht="25.5" customHeight="1" x14ac:dyDescent="0.25">
      <c r="A521" s="59" t="s">
        <v>3132</v>
      </c>
      <c r="B521" s="59" t="s">
        <v>55</v>
      </c>
      <c r="C521" s="59" t="s">
        <v>513</v>
      </c>
      <c r="D521" s="59" t="s">
        <v>514</v>
      </c>
      <c r="E521" s="59" t="s">
        <v>515</v>
      </c>
      <c r="F521" s="59"/>
      <c r="G521" s="59" t="s">
        <v>1556</v>
      </c>
      <c r="H521" s="59" t="s">
        <v>1339</v>
      </c>
      <c r="I521" s="59">
        <v>82</v>
      </c>
      <c r="J521" s="59" t="s">
        <v>3133</v>
      </c>
      <c r="K521" s="59" t="s">
        <v>1555</v>
      </c>
      <c r="L521" s="59" t="s">
        <v>1330</v>
      </c>
      <c r="M521" s="59" t="s">
        <v>1505</v>
      </c>
      <c r="N521" s="59" t="s">
        <v>1554</v>
      </c>
      <c r="O521" s="46">
        <f t="shared" si="348"/>
        <v>940</v>
      </c>
      <c r="P521" s="46"/>
      <c r="Q521" s="46"/>
      <c r="R521" s="46"/>
      <c r="S521" s="46"/>
      <c r="T521" s="46"/>
      <c r="U521" s="46"/>
      <c r="V521" s="46"/>
      <c r="W521" s="46">
        <v>200</v>
      </c>
      <c r="X521" s="46">
        <v>340</v>
      </c>
      <c r="Y521" s="46">
        <v>200</v>
      </c>
      <c r="Z521" s="46">
        <v>200</v>
      </c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87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>
        <v>441</v>
      </c>
      <c r="BK521" s="46"/>
      <c r="BL521" s="46"/>
      <c r="BM521" s="46"/>
      <c r="BN521" s="46"/>
      <c r="BO521" s="46"/>
      <c r="BP521" s="46"/>
      <c r="BQ521" s="46"/>
      <c r="BR521" s="46">
        <v>441</v>
      </c>
      <c r="BS521" s="46">
        <v>441</v>
      </c>
      <c r="BT521" s="46">
        <v>441</v>
      </c>
      <c r="BU521" s="46">
        <v>441</v>
      </c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>
        <v>0</v>
      </c>
      <c r="DF521" s="46">
        <f>P524*BJ524</f>
        <v>0</v>
      </c>
      <c r="DG521" s="46">
        <f>BJ524*Q524</f>
        <v>0</v>
      </c>
      <c r="DH521" s="46">
        <f>R521*BM521</f>
        <v>0</v>
      </c>
      <c r="DI521" s="46">
        <f t="shared" si="386"/>
        <v>0</v>
      </c>
      <c r="DJ521" s="46">
        <f t="shared" si="386"/>
        <v>0</v>
      </c>
      <c r="DK521" s="46">
        <f t="shared" si="386"/>
        <v>0</v>
      </c>
      <c r="DL521" s="46">
        <f t="shared" si="386"/>
        <v>0</v>
      </c>
      <c r="DM521" s="46">
        <f t="shared" si="386"/>
        <v>88200</v>
      </c>
      <c r="DN521" s="46">
        <f t="shared" si="386"/>
        <v>149940</v>
      </c>
      <c r="DO521" s="46">
        <f t="shared" si="386"/>
        <v>88200</v>
      </c>
      <c r="DP521" s="46">
        <f t="shared" si="386"/>
        <v>88200</v>
      </c>
      <c r="DQ521" s="46">
        <f t="shared" si="386"/>
        <v>0</v>
      </c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>
        <f>DE521*1.12</f>
        <v>0</v>
      </c>
      <c r="FA521" s="59" t="s">
        <v>1704</v>
      </c>
      <c r="FB521" s="59" t="s">
        <v>3131</v>
      </c>
      <c r="FC521" s="59" t="s">
        <v>1714</v>
      </c>
    </row>
    <row r="522" spans="1:159" s="49" customFormat="1" ht="25.5" customHeight="1" x14ac:dyDescent="0.25">
      <c r="A522" s="59" t="s">
        <v>3628</v>
      </c>
      <c r="B522" s="59" t="s">
        <v>55</v>
      </c>
      <c r="C522" s="59" t="s">
        <v>513</v>
      </c>
      <c r="D522" s="59" t="s">
        <v>514</v>
      </c>
      <c r="E522" s="59" t="s">
        <v>515</v>
      </c>
      <c r="F522" s="59" t="s">
        <v>514</v>
      </c>
      <c r="G522" s="59" t="s">
        <v>1556</v>
      </c>
      <c r="H522" s="59" t="s">
        <v>1339</v>
      </c>
      <c r="I522" s="59">
        <v>82</v>
      </c>
      <c r="J522" s="59" t="s">
        <v>3629</v>
      </c>
      <c r="K522" s="59" t="s">
        <v>1555</v>
      </c>
      <c r="L522" s="59" t="s">
        <v>1330</v>
      </c>
      <c r="M522" s="59" t="s">
        <v>1505</v>
      </c>
      <c r="N522" s="59" t="s">
        <v>1554</v>
      </c>
      <c r="O522" s="46">
        <f>W522+X522+Y522+Z522</f>
        <v>1140</v>
      </c>
      <c r="P522" s="46"/>
      <c r="Q522" s="46"/>
      <c r="R522" s="46"/>
      <c r="S522" s="46"/>
      <c r="T522" s="46"/>
      <c r="U522" s="46"/>
      <c r="V522" s="46"/>
      <c r="W522" s="46">
        <v>200</v>
      </c>
      <c r="X522" s="46">
        <v>340</v>
      </c>
      <c r="Y522" s="46">
        <v>400</v>
      </c>
      <c r="Z522" s="46">
        <v>200</v>
      </c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87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>
        <v>441</v>
      </c>
      <c r="BK522" s="46"/>
      <c r="BL522" s="46"/>
      <c r="BM522" s="46"/>
      <c r="BN522" s="46"/>
      <c r="BO522" s="46"/>
      <c r="BP522" s="46"/>
      <c r="BQ522" s="46"/>
      <c r="BR522" s="46">
        <v>441</v>
      </c>
      <c r="BS522" s="46">
        <v>441</v>
      </c>
      <c r="BT522" s="46">
        <v>441</v>
      </c>
      <c r="BU522" s="46">
        <v>441</v>
      </c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>
        <f>SUM(DF522:EP522)</f>
        <v>502740</v>
      </c>
      <c r="DF522" s="46"/>
      <c r="DG522" s="46"/>
      <c r="DH522" s="46"/>
      <c r="DI522" s="46"/>
      <c r="DJ522" s="46"/>
      <c r="DK522" s="46"/>
      <c r="DL522" s="46"/>
      <c r="DM522" s="46">
        <f>W522*BR522</f>
        <v>88200</v>
      </c>
      <c r="DN522" s="46">
        <f>X522*BS522</f>
        <v>149940</v>
      </c>
      <c r="DO522" s="46">
        <f>Y522*BT522</f>
        <v>176400</v>
      </c>
      <c r="DP522" s="46">
        <f>Z522*BU522</f>
        <v>88200</v>
      </c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>
        <f>DE522*1.12</f>
        <v>563068.80000000005</v>
      </c>
      <c r="FA522" s="59" t="s">
        <v>1704</v>
      </c>
      <c r="FB522" s="59" t="s">
        <v>3630</v>
      </c>
      <c r="FC522" s="59" t="s">
        <v>1714</v>
      </c>
    </row>
    <row r="523" spans="1:159" s="49" customFormat="1" ht="25.5" customHeight="1" x14ac:dyDescent="0.25">
      <c r="A523" s="59" t="s">
        <v>518</v>
      </c>
      <c r="B523" s="59" t="s">
        <v>55</v>
      </c>
      <c r="C523" s="59" t="s">
        <v>519</v>
      </c>
      <c r="D523" s="59" t="s">
        <v>508</v>
      </c>
      <c r="E523" s="59" t="s">
        <v>520</v>
      </c>
      <c r="F523" s="59"/>
      <c r="G523" s="59" t="s">
        <v>1557</v>
      </c>
      <c r="H523" s="59" t="s">
        <v>1499</v>
      </c>
      <c r="I523" s="59">
        <v>82</v>
      </c>
      <c r="J523" s="59" t="s">
        <v>1500</v>
      </c>
      <c r="K523" s="59" t="s">
        <v>1558</v>
      </c>
      <c r="L523" s="59" t="s">
        <v>1330</v>
      </c>
      <c r="M523" s="59">
        <v>30</v>
      </c>
      <c r="N523" s="59" t="s">
        <v>1554</v>
      </c>
      <c r="O523" s="46">
        <f t="shared" si="348"/>
        <v>9500</v>
      </c>
      <c r="P523" s="46"/>
      <c r="Q523" s="46"/>
      <c r="R523" s="46"/>
      <c r="S523" s="46"/>
      <c r="T523" s="46"/>
      <c r="U523" s="46"/>
      <c r="V523" s="46"/>
      <c r="W523" s="46">
        <v>2000</v>
      </c>
      <c r="X523" s="46">
        <v>2500</v>
      </c>
      <c r="Y523" s="46">
        <v>3000</v>
      </c>
      <c r="Z523" s="46">
        <v>2000</v>
      </c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87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>
        <v>482.64490000000001</v>
      </c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>
        <v>0</v>
      </c>
      <c r="DF523" s="46">
        <f>P524*BJ524</f>
        <v>0</v>
      </c>
      <c r="DG523" s="46">
        <f>BJ524*Q524</f>
        <v>0</v>
      </c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>
        <v>0</v>
      </c>
      <c r="FA523" s="59" t="s">
        <v>1704</v>
      </c>
      <c r="FB523" s="59">
        <v>2015</v>
      </c>
      <c r="FC523" s="59"/>
    </row>
    <row r="524" spans="1:159" s="49" customFormat="1" ht="25.5" customHeight="1" x14ac:dyDescent="0.25">
      <c r="A524" s="59" t="s">
        <v>521</v>
      </c>
      <c r="B524" s="59" t="s">
        <v>55</v>
      </c>
      <c r="C524" s="59" t="s">
        <v>519</v>
      </c>
      <c r="D524" s="59" t="s">
        <v>508</v>
      </c>
      <c r="E524" s="59" t="s">
        <v>520</v>
      </c>
      <c r="F524" s="59"/>
      <c r="G524" s="59" t="s">
        <v>1557</v>
      </c>
      <c r="H524" s="59" t="s">
        <v>1499</v>
      </c>
      <c r="I524" s="59">
        <v>82</v>
      </c>
      <c r="J524" s="59" t="s">
        <v>1506</v>
      </c>
      <c r="K524" s="59" t="s">
        <v>1555</v>
      </c>
      <c r="L524" s="59" t="s">
        <v>1330</v>
      </c>
      <c r="M524" s="59" t="s">
        <v>1505</v>
      </c>
      <c r="N524" s="59" t="s">
        <v>1554</v>
      </c>
      <c r="O524" s="46">
        <f t="shared" si="348"/>
        <v>3600</v>
      </c>
      <c r="P524" s="46"/>
      <c r="Q524" s="46"/>
      <c r="R524" s="46"/>
      <c r="S524" s="46"/>
      <c r="T524" s="46"/>
      <c r="U524" s="46"/>
      <c r="V524" s="46"/>
      <c r="W524" s="46">
        <v>900</v>
      </c>
      <c r="X524" s="46">
        <v>900</v>
      </c>
      <c r="Y524" s="46">
        <v>900</v>
      </c>
      <c r="Z524" s="46">
        <v>900</v>
      </c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87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>
        <v>450</v>
      </c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>
        <v>0</v>
      </c>
      <c r="DF524" s="46">
        <f>P525*BJ525</f>
        <v>0</v>
      </c>
      <c r="DG524" s="46">
        <f>BJ525*Q525</f>
        <v>0</v>
      </c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>
        <v>0</v>
      </c>
      <c r="FA524" s="59" t="s">
        <v>1704</v>
      </c>
      <c r="FB524" s="59">
        <v>2015</v>
      </c>
      <c r="FC524" s="59" t="s">
        <v>1733</v>
      </c>
    </row>
    <row r="525" spans="1:159" s="49" customFormat="1" ht="25.5" customHeight="1" x14ac:dyDescent="0.25">
      <c r="A525" s="59" t="s">
        <v>522</v>
      </c>
      <c r="B525" s="59" t="s">
        <v>55</v>
      </c>
      <c r="C525" s="59" t="s">
        <v>519</v>
      </c>
      <c r="D525" s="59" t="s">
        <v>508</v>
      </c>
      <c r="E525" s="59" t="s">
        <v>520</v>
      </c>
      <c r="F525" s="59"/>
      <c r="G525" s="59" t="s">
        <v>1557</v>
      </c>
      <c r="H525" s="59" t="s">
        <v>1339</v>
      </c>
      <c r="I525" s="59">
        <v>82</v>
      </c>
      <c r="J525" s="59" t="s">
        <v>1506</v>
      </c>
      <c r="K525" s="59" t="s">
        <v>1555</v>
      </c>
      <c r="L525" s="59" t="s">
        <v>1330</v>
      </c>
      <c r="M525" s="59" t="s">
        <v>1505</v>
      </c>
      <c r="N525" s="59" t="s">
        <v>1554</v>
      </c>
      <c r="O525" s="46">
        <f t="shared" si="348"/>
        <v>3600</v>
      </c>
      <c r="P525" s="46"/>
      <c r="Q525" s="46"/>
      <c r="R525" s="46"/>
      <c r="S525" s="46"/>
      <c r="T525" s="46"/>
      <c r="U525" s="46"/>
      <c r="V525" s="46"/>
      <c r="W525" s="46">
        <v>900</v>
      </c>
      <c r="X525" s="46">
        <v>900</v>
      </c>
      <c r="Y525" s="46">
        <v>900</v>
      </c>
      <c r="Z525" s="46">
        <v>900</v>
      </c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87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>
        <v>450</v>
      </c>
      <c r="BK525" s="46"/>
      <c r="BL525" s="46"/>
      <c r="BM525" s="46"/>
      <c r="BN525" s="46"/>
      <c r="BO525" s="46"/>
      <c r="BP525" s="46"/>
      <c r="BQ525" s="46"/>
      <c r="BR525" s="46">
        <v>450</v>
      </c>
      <c r="BS525" s="46">
        <v>450</v>
      </c>
      <c r="BT525" s="46">
        <v>450</v>
      </c>
      <c r="BU525" s="46">
        <v>450</v>
      </c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>
        <v>0</v>
      </c>
      <c r="DF525" s="46">
        <f>P528*BJ528</f>
        <v>0</v>
      </c>
      <c r="DG525" s="46">
        <f>BJ528*Q528</f>
        <v>0</v>
      </c>
      <c r="DH525" s="46">
        <f>R525*BM525</f>
        <v>0</v>
      </c>
      <c r="DI525" s="46">
        <f t="shared" ref="DI525:DQ526" si="387">BN525*S525</f>
        <v>0</v>
      </c>
      <c r="DJ525" s="46">
        <f t="shared" si="387"/>
        <v>0</v>
      </c>
      <c r="DK525" s="46">
        <f t="shared" si="387"/>
        <v>0</v>
      </c>
      <c r="DL525" s="46">
        <f t="shared" si="387"/>
        <v>0</v>
      </c>
      <c r="DM525" s="46">
        <f t="shared" si="387"/>
        <v>405000</v>
      </c>
      <c r="DN525" s="46">
        <f t="shared" si="387"/>
        <v>405000</v>
      </c>
      <c r="DO525" s="46">
        <f t="shared" si="387"/>
        <v>405000</v>
      </c>
      <c r="DP525" s="46">
        <f t="shared" si="387"/>
        <v>405000</v>
      </c>
      <c r="DQ525" s="46">
        <f t="shared" si="387"/>
        <v>0</v>
      </c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>
        <v>0</v>
      </c>
      <c r="FA525" s="59" t="s">
        <v>1704</v>
      </c>
      <c r="FB525" s="59">
        <v>2015</v>
      </c>
      <c r="FC525" s="59">
        <v>7</v>
      </c>
    </row>
    <row r="526" spans="1:159" s="49" customFormat="1" ht="25.5" customHeight="1" x14ac:dyDescent="0.25">
      <c r="A526" s="59" t="s">
        <v>3134</v>
      </c>
      <c r="B526" s="59" t="s">
        <v>55</v>
      </c>
      <c r="C526" s="59" t="s">
        <v>519</v>
      </c>
      <c r="D526" s="59" t="s">
        <v>508</v>
      </c>
      <c r="E526" s="59" t="s">
        <v>520</v>
      </c>
      <c r="F526" s="59"/>
      <c r="G526" s="59" t="s">
        <v>1557</v>
      </c>
      <c r="H526" s="59" t="s">
        <v>1339</v>
      </c>
      <c r="I526" s="59">
        <v>82</v>
      </c>
      <c r="J526" s="59" t="s">
        <v>3133</v>
      </c>
      <c r="K526" s="59" t="s">
        <v>1555</v>
      </c>
      <c r="L526" s="59" t="s">
        <v>1330</v>
      </c>
      <c r="M526" s="59" t="s">
        <v>1505</v>
      </c>
      <c r="N526" s="59" t="s">
        <v>1554</v>
      </c>
      <c r="O526" s="46">
        <f t="shared" si="348"/>
        <v>4230</v>
      </c>
      <c r="P526" s="46"/>
      <c r="Q526" s="46"/>
      <c r="R526" s="46"/>
      <c r="S526" s="46"/>
      <c r="T526" s="46"/>
      <c r="U526" s="46"/>
      <c r="V526" s="46"/>
      <c r="W526" s="46">
        <v>900</v>
      </c>
      <c r="X526" s="46">
        <v>1530</v>
      </c>
      <c r="Y526" s="46">
        <v>900</v>
      </c>
      <c r="Z526" s="46">
        <v>900</v>
      </c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87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>
        <v>450</v>
      </c>
      <c r="BK526" s="46"/>
      <c r="BL526" s="46"/>
      <c r="BM526" s="46"/>
      <c r="BN526" s="46"/>
      <c r="BO526" s="46"/>
      <c r="BP526" s="46"/>
      <c r="BQ526" s="46"/>
      <c r="BR526" s="46">
        <v>450</v>
      </c>
      <c r="BS526" s="46">
        <v>450</v>
      </c>
      <c r="BT526" s="46">
        <v>450</v>
      </c>
      <c r="BU526" s="46">
        <v>450</v>
      </c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>
        <v>0</v>
      </c>
      <c r="DF526" s="46">
        <f>P529*BJ529</f>
        <v>0</v>
      </c>
      <c r="DG526" s="46">
        <f>BJ529*Q529</f>
        <v>0</v>
      </c>
      <c r="DH526" s="46">
        <f>R526*BM526</f>
        <v>0</v>
      </c>
      <c r="DI526" s="46">
        <f t="shared" si="387"/>
        <v>0</v>
      </c>
      <c r="DJ526" s="46">
        <f t="shared" si="387"/>
        <v>0</v>
      </c>
      <c r="DK526" s="46">
        <f t="shared" si="387"/>
        <v>0</v>
      </c>
      <c r="DL526" s="46">
        <f t="shared" si="387"/>
        <v>0</v>
      </c>
      <c r="DM526" s="46">
        <f t="shared" si="387"/>
        <v>405000</v>
      </c>
      <c r="DN526" s="46">
        <f t="shared" si="387"/>
        <v>688500</v>
      </c>
      <c r="DO526" s="46">
        <f t="shared" si="387"/>
        <v>405000</v>
      </c>
      <c r="DP526" s="46">
        <f t="shared" si="387"/>
        <v>405000</v>
      </c>
      <c r="DQ526" s="46">
        <f t="shared" si="387"/>
        <v>0</v>
      </c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>
        <f>DE526*1.12</f>
        <v>0</v>
      </c>
      <c r="FA526" s="59" t="s">
        <v>1704</v>
      </c>
      <c r="FB526" s="59" t="s">
        <v>3131</v>
      </c>
      <c r="FC526" s="59" t="s">
        <v>1714</v>
      </c>
    </row>
    <row r="527" spans="1:159" s="49" customFormat="1" ht="25.5" customHeight="1" x14ac:dyDescent="0.25">
      <c r="A527" s="59" t="s">
        <v>3631</v>
      </c>
      <c r="B527" s="59" t="s">
        <v>55</v>
      </c>
      <c r="C527" s="59" t="s">
        <v>519</v>
      </c>
      <c r="D527" s="59" t="s">
        <v>508</v>
      </c>
      <c r="E527" s="59" t="s">
        <v>520</v>
      </c>
      <c r="F527" s="59" t="s">
        <v>508</v>
      </c>
      <c r="G527" s="59" t="s">
        <v>1557</v>
      </c>
      <c r="H527" s="59" t="s">
        <v>1339</v>
      </c>
      <c r="I527" s="59">
        <v>82</v>
      </c>
      <c r="J527" s="59" t="s">
        <v>3629</v>
      </c>
      <c r="K527" s="59" t="s">
        <v>1555</v>
      </c>
      <c r="L527" s="59" t="s">
        <v>1330</v>
      </c>
      <c r="M527" s="59" t="s">
        <v>1505</v>
      </c>
      <c r="N527" s="59" t="s">
        <v>1554</v>
      </c>
      <c r="O527" s="46">
        <f t="shared" si="348"/>
        <v>4707</v>
      </c>
      <c r="P527" s="46"/>
      <c r="Q527" s="46"/>
      <c r="R527" s="46"/>
      <c r="S527" s="46"/>
      <c r="T527" s="46"/>
      <c r="U527" s="46"/>
      <c r="V527" s="46"/>
      <c r="W527" s="46">
        <v>900</v>
      </c>
      <c r="X527" s="46">
        <v>1530</v>
      </c>
      <c r="Y527" s="46">
        <v>1377</v>
      </c>
      <c r="Z527" s="46">
        <v>900</v>
      </c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87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>
        <v>450</v>
      </c>
      <c r="BK527" s="46"/>
      <c r="BL527" s="46"/>
      <c r="BM527" s="46"/>
      <c r="BN527" s="46"/>
      <c r="BO527" s="46"/>
      <c r="BP527" s="46"/>
      <c r="BQ527" s="46"/>
      <c r="BR527" s="46">
        <v>450</v>
      </c>
      <c r="BS527" s="46">
        <v>450</v>
      </c>
      <c r="BT527" s="46">
        <v>450</v>
      </c>
      <c r="BU527" s="46">
        <v>450</v>
      </c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>
        <f>SUM(DF527:EP527)</f>
        <v>2118150</v>
      </c>
      <c r="DF527" s="46"/>
      <c r="DG527" s="46"/>
      <c r="DH527" s="46"/>
      <c r="DI527" s="46"/>
      <c r="DJ527" s="46"/>
      <c r="DK527" s="46"/>
      <c r="DL527" s="46"/>
      <c r="DM527" s="46">
        <f>BR527*W527</f>
        <v>405000</v>
      </c>
      <c r="DN527" s="46">
        <f>BS527*X527</f>
        <v>688500</v>
      </c>
      <c r="DO527" s="46">
        <f>BT527*Y527</f>
        <v>619650</v>
      </c>
      <c r="DP527" s="46">
        <f>BU527*Z527</f>
        <v>405000</v>
      </c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>
        <f>DE527*1.12</f>
        <v>2372328</v>
      </c>
      <c r="FA527" s="59" t="s">
        <v>1704</v>
      </c>
      <c r="FB527" s="59" t="s">
        <v>3630</v>
      </c>
      <c r="FC527" s="59" t="s">
        <v>1714</v>
      </c>
    </row>
    <row r="528" spans="1:159" s="49" customFormat="1" ht="25.5" customHeight="1" x14ac:dyDescent="0.25">
      <c r="A528" s="59" t="s">
        <v>523</v>
      </c>
      <c r="B528" s="59" t="s">
        <v>55</v>
      </c>
      <c r="C528" s="59" t="s">
        <v>524</v>
      </c>
      <c r="D528" s="59" t="s">
        <v>514</v>
      </c>
      <c r="E528" s="59" t="s">
        <v>525</v>
      </c>
      <c r="F528" s="59"/>
      <c r="G528" s="59" t="s">
        <v>1559</v>
      </c>
      <c r="H528" s="59" t="s">
        <v>1499</v>
      </c>
      <c r="I528" s="59">
        <v>82</v>
      </c>
      <c r="J528" s="59" t="s">
        <v>1500</v>
      </c>
      <c r="K528" s="59" t="s">
        <v>1553</v>
      </c>
      <c r="L528" s="59" t="s">
        <v>1330</v>
      </c>
      <c r="M528" s="59">
        <v>30</v>
      </c>
      <c r="N528" s="59" t="s">
        <v>1554</v>
      </c>
      <c r="O528" s="46">
        <f t="shared" si="348"/>
        <v>19500</v>
      </c>
      <c r="P528" s="46"/>
      <c r="Q528" s="46"/>
      <c r="R528" s="46"/>
      <c r="S528" s="46"/>
      <c r="T528" s="46"/>
      <c r="U528" s="46"/>
      <c r="V528" s="46"/>
      <c r="W528" s="46">
        <v>5000</v>
      </c>
      <c r="X528" s="46">
        <v>5500</v>
      </c>
      <c r="Y528" s="46">
        <v>6000</v>
      </c>
      <c r="Z528" s="46">
        <v>3000</v>
      </c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87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492.7457</v>
      </c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>
        <v>0</v>
      </c>
      <c r="DF528" s="46">
        <f>P529*BJ529</f>
        <v>0</v>
      </c>
      <c r="DG528" s="46">
        <f>BJ529*Q529</f>
        <v>0</v>
      </c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>
        <v>0</v>
      </c>
      <c r="FA528" s="59" t="s">
        <v>1704</v>
      </c>
      <c r="FB528" s="59">
        <v>2015</v>
      </c>
      <c r="FC528" s="59"/>
    </row>
    <row r="529" spans="1:159" s="49" customFormat="1" ht="25.5" customHeight="1" x14ac:dyDescent="0.25">
      <c r="A529" s="59" t="s">
        <v>526</v>
      </c>
      <c r="B529" s="59" t="s">
        <v>55</v>
      </c>
      <c r="C529" s="59" t="s">
        <v>524</v>
      </c>
      <c r="D529" s="59" t="s">
        <v>514</v>
      </c>
      <c r="E529" s="59" t="s">
        <v>525</v>
      </c>
      <c r="F529" s="59"/>
      <c r="G529" s="59" t="s">
        <v>1559</v>
      </c>
      <c r="H529" s="59" t="s">
        <v>1499</v>
      </c>
      <c r="I529" s="59">
        <v>82</v>
      </c>
      <c r="J529" s="59" t="s">
        <v>1506</v>
      </c>
      <c r="K529" s="59" t="s">
        <v>1555</v>
      </c>
      <c r="L529" s="59" t="s">
        <v>1330</v>
      </c>
      <c r="M529" s="59" t="s">
        <v>1505</v>
      </c>
      <c r="N529" s="59" t="s">
        <v>1554</v>
      </c>
      <c r="O529" s="46">
        <f t="shared" si="348"/>
        <v>800</v>
      </c>
      <c r="P529" s="46"/>
      <c r="Q529" s="46"/>
      <c r="R529" s="46"/>
      <c r="S529" s="46"/>
      <c r="T529" s="46"/>
      <c r="U529" s="46"/>
      <c r="V529" s="46"/>
      <c r="W529" s="46">
        <v>200</v>
      </c>
      <c r="X529" s="46">
        <v>200</v>
      </c>
      <c r="Y529" s="46">
        <v>200</v>
      </c>
      <c r="Z529" s="46">
        <v>200</v>
      </c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87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>
        <v>455</v>
      </c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>
        <v>0</v>
      </c>
      <c r="DF529" s="46">
        <f>P530*BJ530</f>
        <v>0</v>
      </c>
      <c r="DG529" s="46">
        <f>BJ530*Q530</f>
        <v>0</v>
      </c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>
        <v>0</v>
      </c>
      <c r="FA529" s="59" t="s">
        <v>1704</v>
      </c>
      <c r="FB529" s="59">
        <v>2015</v>
      </c>
      <c r="FC529" s="59" t="s">
        <v>1733</v>
      </c>
    </row>
    <row r="530" spans="1:159" s="49" customFormat="1" ht="25.5" customHeight="1" x14ac:dyDescent="0.25">
      <c r="A530" s="59" t="s">
        <v>527</v>
      </c>
      <c r="B530" s="59" t="s">
        <v>55</v>
      </c>
      <c r="C530" s="59" t="s">
        <v>524</v>
      </c>
      <c r="D530" s="59" t="s">
        <v>514</v>
      </c>
      <c r="E530" s="59" t="s">
        <v>525</v>
      </c>
      <c r="F530" s="59"/>
      <c r="G530" s="59" t="s">
        <v>1559</v>
      </c>
      <c r="H530" s="59" t="s">
        <v>1339</v>
      </c>
      <c r="I530" s="59">
        <v>82</v>
      </c>
      <c r="J530" s="59" t="s">
        <v>1506</v>
      </c>
      <c r="K530" s="59" t="s">
        <v>1555</v>
      </c>
      <c r="L530" s="59" t="s">
        <v>1330</v>
      </c>
      <c r="M530" s="59" t="s">
        <v>1505</v>
      </c>
      <c r="N530" s="59" t="s">
        <v>1554</v>
      </c>
      <c r="O530" s="46">
        <f t="shared" si="348"/>
        <v>800</v>
      </c>
      <c r="P530" s="46"/>
      <c r="Q530" s="46"/>
      <c r="R530" s="46"/>
      <c r="S530" s="46"/>
      <c r="T530" s="46"/>
      <c r="U530" s="46"/>
      <c r="V530" s="46"/>
      <c r="W530" s="46">
        <v>200</v>
      </c>
      <c r="X530" s="46">
        <v>200</v>
      </c>
      <c r="Y530" s="46">
        <v>200</v>
      </c>
      <c r="Z530" s="46">
        <v>200</v>
      </c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87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>
        <v>455</v>
      </c>
      <c r="BK530" s="46"/>
      <c r="BL530" s="46"/>
      <c r="BM530" s="46"/>
      <c r="BN530" s="46"/>
      <c r="BO530" s="46"/>
      <c r="BP530" s="46"/>
      <c r="BQ530" s="46"/>
      <c r="BR530" s="46">
        <v>455</v>
      </c>
      <c r="BS530" s="46">
        <v>455</v>
      </c>
      <c r="BT530" s="46">
        <v>455</v>
      </c>
      <c r="BU530" s="46">
        <v>455</v>
      </c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>
        <v>0</v>
      </c>
      <c r="DF530" s="46">
        <f>P533*BJ533</f>
        <v>0</v>
      </c>
      <c r="DG530" s="46">
        <f>BJ533*Q533</f>
        <v>0</v>
      </c>
      <c r="DH530" s="46">
        <f>R530*BM530</f>
        <v>0</v>
      </c>
      <c r="DI530" s="46">
        <f t="shared" ref="DI530:DQ531" si="388">BN530*S530</f>
        <v>0</v>
      </c>
      <c r="DJ530" s="46">
        <f t="shared" si="388"/>
        <v>0</v>
      </c>
      <c r="DK530" s="46">
        <f t="shared" si="388"/>
        <v>0</v>
      </c>
      <c r="DL530" s="46">
        <f t="shared" si="388"/>
        <v>0</v>
      </c>
      <c r="DM530" s="46">
        <f t="shared" si="388"/>
        <v>91000</v>
      </c>
      <c r="DN530" s="46">
        <f t="shared" si="388"/>
        <v>91000</v>
      </c>
      <c r="DO530" s="46">
        <f t="shared" si="388"/>
        <v>91000</v>
      </c>
      <c r="DP530" s="46">
        <f t="shared" si="388"/>
        <v>91000</v>
      </c>
      <c r="DQ530" s="46">
        <f t="shared" si="388"/>
        <v>0</v>
      </c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>
        <v>0</v>
      </c>
      <c r="FA530" s="59" t="s">
        <v>1704</v>
      </c>
      <c r="FB530" s="59">
        <v>2015</v>
      </c>
      <c r="FC530" s="59">
        <v>7</v>
      </c>
    </row>
    <row r="531" spans="1:159" s="49" customFormat="1" ht="25.5" customHeight="1" x14ac:dyDescent="0.25">
      <c r="A531" s="59" t="s">
        <v>3135</v>
      </c>
      <c r="B531" s="59" t="s">
        <v>55</v>
      </c>
      <c r="C531" s="59" t="s">
        <v>524</v>
      </c>
      <c r="D531" s="59" t="s">
        <v>514</v>
      </c>
      <c r="E531" s="59" t="s">
        <v>525</v>
      </c>
      <c r="F531" s="59"/>
      <c r="G531" s="59" t="s">
        <v>1559</v>
      </c>
      <c r="H531" s="59" t="s">
        <v>1339</v>
      </c>
      <c r="I531" s="59">
        <v>82</v>
      </c>
      <c r="J531" s="59" t="s">
        <v>3133</v>
      </c>
      <c r="K531" s="59" t="s">
        <v>1555</v>
      </c>
      <c r="L531" s="59" t="s">
        <v>1330</v>
      </c>
      <c r="M531" s="59" t="s">
        <v>1505</v>
      </c>
      <c r="N531" s="59" t="s">
        <v>1554</v>
      </c>
      <c r="O531" s="46">
        <f t="shared" si="348"/>
        <v>940</v>
      </c>
      <c r="P531" s="46"/>
      <c r="Q531" s="46"/>
      <c r="R531" s="46"/>
      <c r="S531" s="46"/>
      <c r="T531" s="46"/>
      <c r="U531" s="46"/>
      <c r="V531" s="46"/>
      <c r="W531" s="46">
        <v>200</v>
      </c>
      <c r="X531" s="46">
        <v>340</v>
      </c>
      <c r="Y531" s="46">
        <v>200</v>
      </c>
      <c r="Z531" s="46">
        <v>200</v>
      </c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87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>
        <v>455</v>
      </c>
      <c r="BK531" s="46"/>
      <c r="BL531" s="46"/>
      <c r="BM531" s="46"/>
      <c r="BN531" s="46"/>
      <c r="BO531" s="46"/>
      <c r="BP531" s="46"/>
      <c r="BQ531" s="46"/>
      <c r="BR531" s="46">
        <v>455</v>
      </c>
      <c r="BS531" s="46">
        <v>455</v>
      </c>
      <c r="BT531" s="46">
        <v>455</v>
      </c>
      <c r="BU531" s="46">
        <v>455</v>
      </c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>
        <v>0</v>
      </c>
      <c r="DF531" s="46">
        <f>P534*BJ534</f>
        <v>0</v>
      </c>
      <c r="DG531" s="46">
        <f>BJ534*Q534</f>
        <v>0</v>
      </c>
      <c r="DH531" s="46">
        <f>R531*BM531</f>
        <v>0</v>
      </c>
      <c r="DI531" s="46">
        <f t="shared" si="388"/>
        <v>0</v>
      </c>
      <c r="DJ531" s="46">
        <f t="shared" si="388"/>
        <v>0</v>
      </c>
      <c r="DK531" s="46">
        <f t="shared" si="388"/>
        <v>0</v>
      </c>
      <c r="DL531" s="46">
        <f t="shared" si="388"/>
        <v>0</v>
      </c>
      <c r="DM531" s="46">
        <f t="shared" si="388"/>
        <v>91000</v>
      </c>
      <c r="DN531" s="46">
        <f t="shared" si="388"/>
        <v>154700</v>
      </c>
      <c r="DO531" s="46">
        <f t="shared" si="388"/>
        <v>91000</v>
      </c>
      <c r="DP531" s="46">
        <f t="shared" si="388"/>
        <v>91000</v>
      </c>
      <c r="DQ531" s="46">
        <f t="shared" si="388"/>
        <v>0</v>
      </c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f>DE531*1.12</f>
        <v>0</v>
      </c>
      <c r="FA531" s="59" t="s">
        <v>1704</v>
      </c>
      <c r="FB531" s="59" t="s">
        <v>3131</v>
      </c>
      <c r="FC531" s="59" t="s">
        <v>1714</v>
      </c>
    </row>
    <row r="532" spans="1:159" s="49" customFormat="1" ht="25.5" customHeight="1" x14ac:dyDescent="0.25">
      <c r="A532" s="59" t="s">
        <v>3632</v>
      </c>
      <c r="B532" s="59" t="s">
        <v>55</v>
      </c>
      <c r="C532" s="59" t="s">
        <v>524</v>
      </c>
      <c r="D532" s="59" t="s">
        <v>514</v>
      </c>
      <c r="E532" s="59" t="s">
        <v>525</v>
      </c>
      <c r="F532" s="59"/>
      <c r="G532" s="59" t="s">
        <v>1559</v>
      </c>
      <c r="H532" s="59" t="s">
        <v>1339</v>
      </c>
      <c r="I532" s="59">
        <v>82</v>
      </c>
      <c r="J532" s="59" t="s">
        <v>3629</v>
      </c>
      <c r="K532" s="59" t="s">
        <v>1555</v>
      </c>
      <c r="L532" s="59" t="s">
        <v>1330</v>
      </c>
      <c r="M532" s="59" t="s">
        <v>1505</v>
      </c>
      <c r="N532" s="59" t="s">
        <v>1554</v>
      </c>
      <c r="O532" s="46">
        <f>P532+Q532+R532+S532+T532+U532+V532+W532+X532+Y532+Z532+AA532+AB532+AC532+AD532+AE532+AF532+AG532+AH532+AI532+AJ532+AK532+AL532+AM532+AN532+AO532+AP532+AQ532+AR532+AS532+AT532+AU532+AV532+AW532+AX532+AY532+AZ532</f>
        <v>1140</v>
      </c>
      <c r="P532" s="46"/>
      <c r="Q532" s="46"/>
      <c r="R532" s="46"/>
      <c r="S532" s="46"/>
      <c r="T532" s="46"/>
      <c r="U532" s="46"/>
      <c r="V532" s="46"/>
      <c r="W532" s="46">
        <v>200</v>
      </c>
      <c r="X532" s="46">
        <v>340</v>
      </c>
      <c r="Y532" s="46">
        <v>400</v>
      </c>
      <c r="Z532" s="46">
        <v>200</v>
      </c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87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>
        <v>455</v>
      </c>
      <c r="BK532" s="46"/>
      <c r="BL532" s="46"/>
      <c r="BM532" s="46"/>
      <c r="BN532" s="46"/>
      <c r="BO532" s="46"/>
      <c r="BP532" s="46"/>
      <c r="BQ532" s="46"/>
      <c r="BR532" s="46">
        <v>455</v>
      </c>
      <c r="BS532" s="46">
        <v>455</v>
      </c>
      <c r="BT532" s="46">
        <v>455</v>
      </c>
      <c r="BU532" s="46">
        <v>455</v>
      </c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>
        <f>SUM(DF532:EP532)</f>
        <v>518700</v>
      </c>
      <c r="DF532" s="46">
        <f>P535*BJ535</f>
        <v>0</v>
      </c>
      <c r="DG532" s="46">
        <f>BJ535*Q535</f>
        <v>0</v>
      </c>
      <c r="DH532" s="46">
        <f>R532*BM532</f>
        <v>0</v>
      </c>
      <c r="DI532" s="46">
        <f t="shared" ref="DI532:DQ532" si="389">BN532*S532</f>
        <v>0</v>
      </c>
      <c r="DJ532" s="46">
        <f t="shared" si="389"/>
        <v>0</v>
      </c>
      <c r="DK532" s="46">
        <f t="shared" si="389"/>
        <v>0</v>
      </c>
      <c r="DL532" s="46">
        <f t="shared" si="389"/>
        <v>0</v>
      </c>
      <c r="DM532" s="46">
        <f t="shared" si="389"/>
        <v>91000</v>
      </c>
      <c r="DN532" s="46">
        <f t="shared" si="389"/>
        <v>154700</v>
      </c>
      <c r="DO532" s="46">
        <f t="shared" si="389"/>
        <v>182000</v>
      </c>
      <c r="DP532" s="46">
        <f t="shared" si="389"/>
        <v>91000</v>
      </c>
      <c r="DQ532" s="46">
        <f t="shared" si="389"/>
        <v>0</v>
      </c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>
        <f>DE532*1.12</f>
        <v>580944</v>
      </c>
      <c r="FA532" s="59" t="s">
        <v>1704</v>
      </c>
      <c r="FB532" s="59" t="s">
        <v>3630</v>
      </c>
      <c r="FC532" s="59" t="s">
        <v>1714</v>
      </c>
    </row>
    <row r="533" spans="1:159" s="49" customFormat="1" ht="25.5" customHeight="1" x14ac:dyDescent="0.25">
      <c r="A533" s="59" t="s">
        <v>528</v>
      </c>
      <c r="B533" s="59" t="s">
        <v>55</v>
      </c>
      <c r="C533" s="59" t="s">
        <v>529</v>
      </c>
      <c r="D533" s="59" t="s">
        <v>514</v>
      </c>
      <c r="E533" s="59" t="s">
        <v>530</v>
      </c>
      <c r="F533" s="59"/>
      <c r="G533" s="59" t="s">
        <v>1560</v>
      </c>
      <c r="H533" s="59" t="s">
        <v>1499</v>
      </c>
      <c r="I533" s="59">
        <v>82</v>
      </c>
      <c r="J533" s="59" t="s">
        <v>1500</v>
      </c>
      <c r="K533" s="59" t="s">
        <v>1553</v>
      </c>
      <c r="L533" s="59" t="s">
        <v>1330</v>
      </c>
      <c r="M533" s="59">
        <v>30</v>
      </c>
      <c r="N533" s="59" t="s">
        <v>1554</v>
      </c>
      <c r="O533" s="46">
        <f t="shared" si="348"/>
        <v>49000</v>
      </c>
      <c r="P533" s="46"/>
      <c r="Q533" s="46"/>
      <c r="R533" s="46"/>
      <c r="S533" s="46"/>
      <c r="T533" s="46"/>
      <c r="U533" s="46"/>
      <c r="V533" s="46"/>
      <c r="W533" s="46">
        <v>12000</v>
      </c>
      <c r="X533" s="46">
        <v>13000</v>
      </c>
      <c r="Y533" s="46">
        <v>14000</v>
      </c>
      <c r="Z533" s="46">
        <v>10000</v>
      </c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87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>
        <v>503.44570000000004</v>
      </c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>
        <v>0</v>
      </c>
      <c r="DF533" s="46">
        <f t="shared" ref="DF533:DF541" si="390">P534*BJ534</f>
        <v>0</v>
      </c>
      <c r="DG533" s="46">
        <f t="shared" ref="DG533:DG541" si="391">BJ534*Q534</f>
        <v>0</v>
      </c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>
        <v>0</v>
      </c>
      <c r="FA533" s="59" t="s">
        <v>1704</v>
      </c>
      <c r="FB533" s="59">
        <v>2015</v>
      </c>
      <c r="FC533" s="59"/>
    </row>
    <row r="534" spans="1:159" s="49" customFormat="1" ht="25.5" customHeight="1" x14ac:dyDescent="0.25">
      <c r="A534" s="59" t="s">
        <v>531</v>
      </c>
      <c r="B534" s="59" t="s">
        <v>55</v>
      </c>
      <c r="C534" s="59" t="s">
        <v>529</v>
      </c>
      <c r="D534" s="59" t="s">
        <v>514</v>
      </c>
      <c r="E534" s="59" t="s">
        <v>530</v>
      </c>
      <c r="F534" s="59"/>
      <c r="G534" s="59" t="s">
        <v>1560</v>
      </c>
      <c r="H534" s="59" t="s">
        <v>1499</v>
      </c>
      <c r="I534" s="59">
        <v>82</v>
      </c>
      <c r="J534" s="59" t="s">
        <v>1506</v>
      </c>
      <c r="K534" s="59" t="s">
        <v>1555</v>
      </c>
      <c r="L534" s="59" t="s">
        <v>1330</v>
      </c>
      <c r="M534" s="59" t="s">
        <v>1505</v>
      </c>
      <c r="N534" s="59" t="s">
        <v>1554</v>
      </c>
      <c r="O534" s="46">
        <f t="shared" si="348"/>
        <v>8000</v>
      </c>
      <c r="P534" s="46"/>
      <c r="Q534" s="46"/>
      <c r="R534" s="46"/>
      <c r="S534" s="46"/>
      <c r="T534" s="46"/>
      <c r="U534" s="46"/>
      <c r="V534" s="46"/>
      <c r="W534" s="46">
        <v>2000</v>
      </c>
      <c r="X534" s="46">
        <v>2000</v>
      </c>
      <c r="Y534" s="46">
        <v>2000</v>
      </c>
      <c r="Z534" s="46">
        <v>2000</v>
      </c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87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>
        <v>465</v>
      </c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>
        <v>0</v>
      </c>
      <c r="DF534" s="46">
        <f t="shared" si="390"/>
        <v>0</v>
      </c>
      <c r="DG534" s="46">
        <f t="shared" si="391"/>
        <v>0</v>
      </c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>
        <v>0</v>
      </c>
      <c r="FA534" s="59" t="s">
        <v>1704</v>
      </c>
      <c r="FB534" s="59">
        <v>2015</v>
      </c>
      <c r="FC534" s="59" t="s">
        <v>1733</v>
      </c>
    </row>
    <row r="535" spans="1:159" s="49" customFormat="1" ht="25.5" customHeight="1" x14ac:dyDescent="0.25">
      <c r="A535" s="59" t="s">
        <v>532</v>
      </c>
      <c r="B535" s="59" t="s">
        <v>55</v>
      </c>
      <c r="C535" s="59" t="s">
        <v>529</v>
      </c>
      <c r="D535" s="59" t="s">
        <v>514</v>
      </c>
      <c r="E535" s="59" t="s">
        <v>530</v>
      </c>
      <c r="F535" s="59"/>
      <c r="G535" s="59" t="s">
        <v>1560</v>
      </c>
      <c r="H535" s="59" t="s">
        <v>1339</v>
      </c>
      <c r="I535" s="59">
        <v>82</v>
      </c>
      <c r="J535" s="59" t="s">
        <v>1506</v>
      </c>
      <c r="K535" s="59" t="s">
        <v>1555</v>
      </c>
      <c r="L535" s="59" t="s">
        <v>1330</v>
      </c>
      <c r="M535" s="59" t="s">
        <v>1505</v>
      </c>
      <c r="N535" s="59" t="s">
        <v>1554</v>
      </c>
      <c r="O535" s="46">
        <f t="shared" si="348"/>
        <v>8000</v>
      </c>
      <c r="P535" s="46"/>
      <c r="Q535" s="46"/>
      <c r="R535" s="46"/>
      <c r="S535" s="46"/>
      <c r="T535" s="46"/>
      <c r="U535" s="46"/>
      <c r="V535" s="46"/>
      <c r="W535" s="46">
        <v>2000</v>
      </c>
      <c r="X535" s="46">
        <v>2000</v>
      </c>
      <c r="Y535" s="46">
        <v>2000</v>
      </c>
      <c r="Z535" s="46">
        <v>2000</v>
      </c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87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>
        <v>465</v>
      </c>
      <c r="BK535" s="46"/>
      <c r="BL535" s="46"/>
      <c r="BM535" s="46"/>
      <c r="BN535" s="46"/>
      <c r="BO535" s="46"/>
      <c r="BP535" s="46"/>
      <c r="BQ535" s="46"/>
      <c r="BR535" s="46">
        <v>465</v>
      </c>
      <c r="BS535" s="46">
        <v>465</v>
      </c>
      <c r="BT535" s="46">
        <v>465</v>
      </c>
      <c r="BU535" s="46">
        <v>465</v>
      </c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>
        <v>0</v>
      </c>
      <c r="DF535" s="46">
        <f>P537*BJ537</f>
        <v>0</v>
      </c>
      <c r="DG535" s="46">
        <f>BJ537*Q537</f>
        <v>0</v>
      </c>
      <c r="DH535" s="46">
        <f>R535*BM535</f>
        <v>0</v>
      </c>
      <c r="DI535" s="46">
        <f t="shared" ref="DI535:DQ535" si="392">BN535*S535</f>
        <v>0</v>
      </c>
      <c r="DJ535" s="46">
        <f t="shared" si="392"/>
        <v>0</v>
      </c>
      <c r="DK535" s="46">
        <f t="shared" si="392"/>
        <v>0</v>
      </c>
      <c r="DL535" s="46">
        <f t="shared" si="392"/>
        <v>0</v>
      </c>
      <c r="DM535" s="46">
        <f t="shared" si="392"/>
        <v>930000</v>
      </c>
      <c r="DN535" s="46">
        <f t="shared" si="392"/>
        <v>930000</v>
      </c>
      <c r="DO535" s="46">
        <f t="shared" si="392"/>
        <v>930000</v>
      </c>
      <c r="DP535" s="46">
        <f t="shared" si="392"/>
        <v>930000</v>
      </c>
      <c r="DQ535" s="46">
        <f t="shared" si="392"/>
        <v>0</v>
      </c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>
        <v>0</v>
      </c>
      <c r="FA535" s="59" t="s">
        <v>1704</v>
      </c>
      <c r="FB535" s="59">
        <v>2015</v>
      </c>
      <c r="FC535" s="59">
        <v>7</v>
      </c>
    </row>
    <row r="536" spans="1:159" s="49" customFormat="1" ht="25.5" customHeight="1" x14ac:dyDescent="0.25">
      <c r="A536" s="59" t="s">
        <v>3633</v>
      </c>
      <c r="B536" s="59" t="s">
        <v>55</v>
      </c>
      <c r="C536" s="59" t="s">
        <v>529</v>
      </c>
      <c r="D536" s="59" t="s">
        <v>514</v>
      </c>
      <c r="E536" s="59" t="s">
        <v>530</v>
      </c>
      <c r="F536" s="59"/>
      <c r="G536" s="59" t="s">
        <v>1560</v>
      </c>
      <c r="H536" s="59" t="s">
        <v>1339</v>
      </c>
      <c r="I536" s="59">
        <v>82</v>
      </c>
      <c r="J536" s="59" t="s">
        <v>3634</v>
      </c>
      <c r="K536" s="59" t="s">
        <v>1555</v>
      </c>
      <c r="L536" s="59" t="s">
        <v>1330</v>
      </c>
      <c r="M536" s="59" t="s">
        <v>1505</v>
      </c>
      <c r="N536" s="59" t="s">
        <v>1554</v>
      </c>
      <c r="O536" s="46">
        <f>P536+Q536+R536+S536+T536+U536+V536+W536+X536+Y536+Z536+AA536+AB536+AC536+AD536+AE536+AF536+AG536+AH536+AI536+AJ536+AK536+AL536+AM536+AN536+AO536+AP536+AQ536+AR536+AS536+AT536+AU536+AV536+AW536+AX536+AY536+AZ536</f>
        <v>8600</v>
      </c>
      <c r="P536" s="46"/>
      <c r="Q536" s="46"/>
      <c r="R536" s="46"/>
      <c r="S536" s="46"/>
      <c r="T536" s="46"/>
      <c r="U536" s="46"/>
      <c r="V536" s="46"/>
      <c r="W536" s="46">
        <v>2000</v>
      </c>
      <c r="X536" s="46">
        <v>2000</v>
      </c>
      <c r="Y536" s="46">
        <v>2600</v>
      </c>
      <c r="Z536" s="46">
        <v>2000</v>
      </c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87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>
        <v>465</v>
      </c>
      <c r="BK536" s="46"/>
      <c r="BL536" s="46"/>
      <c r="BM536" s="46"/>
      <c r="BN536" s="46"/>
      <c r="BO536" s="46"/>
      <c r="BP536" s="46"/>
      <c r="BQ536" s="46"/>
      <c r="BR536" s="46">
        <v>465</v>
      </c>
      <c r="BS536" s="46">
        <v>465</v>
      </c>
      <c r="BT536" s="46">
        <v>465</v>
      </c>
      <c r="BU536" s="46">
        <v>465</v>
      </c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>
        <f>SUM(DF536:EP536)</f>
        <v>3999000</v>
      </c>
      <c r="DF536" s="46">
        <f>P538*BJ538</f>
        <v>0</v>
      </c>
      <c r="DG536" s="46">
        <f>BJ538*Q538</f>
        <v>0</v>
      </c>
      <c r="DH536" s="46">
        <f>R536*BM536</f>
        <v>0</v>
      </c>
      <c r="DI536" s="46">
        <f t="shared" ref="DI536:DQ536" si="393">BN536*S536</f>
        <v>0</v>
      </c>
      <c r="DJ536" s="46">
        <f t="shared" si="393"/>
        <v>0</v>
      </c>
      <c r="DK536" s="46">
        <f t="shared" si="393"/>
        <v>0</v>
      </c>
      <c r="DL536" s="46">
        <f t="shared" si="393"/>
        <v>0</v>
      </c>
      <c r="DM536" s="46">
        <f t="shared" si="393"/>
        <v>930000</v>
      </c>
      <c r="DN536" s="46">
        <f t="shared" si="393"/>
        <v>930000</v>
      </c>
      <c r="DO536" s="46">
        <f t="shared" si="393"/>
        <v>1209000</v>
      </c>
      <c r="DP536" s="46">
        <f t="shared" si="393"/>
        <v>930000</v>
      </c>
      <c r="DQ536" s="46">
        <f t="shared" si="393"/>
        <v>0</v>
      </c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>
        <f>DE536*1.12</f>
        <v>4478880</v>
      </c>
      <c r="FA536" s="59" t="s">
        <v>1704</v>
      </c>
      <c r="FB536" s="59" t="s">
        <v>3635</v>
      </c>
      <c r="FC536" s="59" t="s">
        <v>1714</v>
      </c>
    </row>
    <row r="537" spans="1:159" s="49" customFormat="1" ht="25.5" customHeight="1" x14ac:dyDescent="0.25">
      <c r="A537" s="59" t="s">
        <v>533</v>
      </c>
      <c r="B537" s="59" t="s">
        <v>55</v>
      </c>
      <c r="C537" s="59" t="s">
        <v>534</v>
      </c>
      <c r="D537" s="59" t="s">
        <v>514</v>
      </c>
      <c r="E537" s="59" t="s">
        <v>535</v>
      </c>
      <c r="F537" s="59"/>
      <c r="G537" s="59" t="s">
        <v>1561</v>
      </c>
      <c r="H537" s="59" t="s">
        <v>1499</v>
      </c>
      <c r="I537" s="59">
        <v>82</v>
      </c>
      <c r="J537" s="59" t="s">
        <v>1500</v>
      </c>
      <c r="K537" s="59" t="s">
        <v>1553</v>
      </c>
      <c r="L537" s="59" t="s">
        <v>1330</v>
      </c>
      <c r="M537" s="59">
        <v>30</v>
      </c>
      <c r="N537" s="59" t="s">
        <v>1554</v>
      </c>
      <c r="O537" s="46">
        <f t="shared" si="348"/>
        <v>40000</v>
      </c>
      <c r="P537" s="46"/>
      <c r="Q537" s="46"/>
      <c r="R537" s="46"/>
      <c r="S537" s="46"/>
      <c r="T537" s="46"/>
      <c r="U537" s="46"/>
      <c r="V537" s="46"/>
      <c r="W537" s="46">
        <v>9000</v>
      </c>
      <c r="X537" s="46">
        <v>10000</v>
      </c>
      <c r="Y537" s="46">
        <v>12000</v>
      </c>
      <c r="Z537" s="46">
        <v>9000</v>
      </c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87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>
        <v>492.7457</v>
      </c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>
        <v>0</v>
      </c>
      <c r="DF537" s="46">
        <f t="shared" si="390"/>
        <v>0</v>
      </c>
      <c r="DG537" s="46">
        <f t="shared" si="391"/>
        <v>0</v>
      </c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>
        <v>0</v>
      </c>
      <c r="FA537" s="59" t="s">
        <v>1704</v>
      </c>
      <c r="FB537" s="59">
        <v>2015</v>
      </c>
      <c r="FC537" s="59"/>
    </row>
    <row r="538" spans="1:159" s="49" customFormat="1" ht="25.5" customHeight="1" x14ac:dyDescent="0.25">
      <c r="A538" s="59" t="s">
        <v>536</v>
      </c>
      <c r="B538" s="59" t="s">
        <v>55</v>
      </c>
      <c r="C538" s="59" t="s">
        <v>534</v>
      </c>
      <c r="D538" s="59" t="s">
        <v>514</v>
      </c>
      <c r="E538" s="59" t="s">
        <v>535</v>
      </c>
      <c r="F538" s="59"/>
      <c r="G538" s="59" t="s">
        <v>1561</v>
      </c>
      <c r="H538" s="59" t="s">
        <v>1499</v>
      </c>
      <c r="I538" s="59">
        <v>82</v>
      </c>
      <c r="J538" s="59" t="s">
        <v>1506</v>
      </c>
      <c r="K538" s="59" t="s">
        <v>1555</v>
      </c>
      <c r="L538" s="59" t="s">
        <v>1330</v>
      </c>
      <c r="M538" s="59" t="s">
        <v>1505</v>
      </c>
      <c r="N538" s="59" t="s">
        <v>1554</v>
      </c>
      <c r="O538" s="46">
        <f t="shared" si="348"/>
        <v>8800</v>
      </c>
      <c r="P538" s="46"/>
      <c r="Q538" s="46"/>
      <c r="R538" s="46"/>
      <c r="S538" s="46"/>
      <c r="T538" s="46"/>
      <c r="U538" s="46"/>
      <c r="V538" s="46"/>
      <c r="W538" s="46">
        <v>2200</v>
      </c>
      <c r="X538" s="46">
        <v>2200</v>
      </c>
      <c r="Y538" s="46">
        <v>2200</v>
      </c>
      <c r="Z538" s="46">
        <v>2200</v>
      </c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87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>
        <v>455</v>
      </c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>
        <v>0</v>
      </c>
      <c r="DF538" s="46">
        <f t="shared" si="390"/>
        <v>0</v>
      </c>
      <c r="DG538" s="46">
        <f t="shared" si="391"/>
        <v>0</v>
      </c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>
        <v>0</v>
      </c>
      <c r="FA538" s="59" t="s">
        <v>1704</v>
      </c>
      <c r="FB538" s="59">
        <v>2015</v>
      </c>
      <c r="FC538" s="59" t="s">
        <v>1733</v>
      </c>
    </row>
    <row r="539" spans="1:159" s="49" customFormat="1" ht="25.5" customHeight="1" x14ac:dyDescent="0.25">
      <c r="A539" s="59" t="s">
        <v>537</v>
      </c>
      <c r="B539" s="59" t="s">
        <v>55</v>
      </c>
      <c r="C539" s="59" t="s">
        <v>534</v>
      </c>
      <c r="D539" s="59" t="s">
        <v>514</v>
      </c>
      <c r="E539" s="59" t="s">
        <v>535</v>
      </c>
      <c r="F539" s="59"/>
      <c r="G539" s="59" t="s">
        <v>1561</v>
      </c>
      <c r="H539" s="59" t="s">
        <v>1339</v>
      </c>
      <c r="I539" s="59">
        <v>82</v>
      </c>
      <c r="J539" s="59" t="s">
        <v>1506</v>
      </c>
      <c r="K539" s="59" t="s">
        <v>1555</v>
      </c>
      <c r="L539" s="59" t="s">
        <v>1330</v>
      </c>
      <c r="M539" s="59" t="s">
        <v>1505</v>
      </c>
      <c r="N539" s="59" t="s">
        <v>1554</v>
      </c>
      <c r="O539" s="46">
        <f t="shared" si="348"/>
        <v>8800</v>
      </c>
      <c r="P539" s="46"/>
      <c r="Q539" s="46"/>
      <c r="R539" s="46"/>
      <c r="S539" s="46"/>
      <c r="T539" s="46"/>
      <c r="U539" s="46"/>
      <c r="V539" s="46"/>
      <c r="W539" s="46">
        <v>2200</v>
      </c>
      <c r="X539" s="46">
        <v>2200</v>
      </c>
      <c r="Y539" s="46">
        <v>2200</v>
      </c>
      <c r="Z539" s="46">
        <v>2200</v>
      </c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87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>
        <v>455</v>
      </c>
      <c r="BK539" s="46"/>
      <c r="BL539" s="46"/>
      <c r="BM539" s="46"/>
      <c r="BN539" s="46"/>
      <c r="BO539" s="46"/>
      <c r="BP539" s="46"/>
      <c r="BQ539" s="46"/>
      <c r="BR539" s="46">
        <v>455</v>
      </c>
      <c r="BS539" s="46">
        <v>455</v>
      </c>
      <c r="BT539" s="46">
        <v>455</v>
      </c>
      <c r="BU539" s="46">
        <v>455</v>
      </c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>
        <v>4004000</v>
      </c>
      <c r="DF539" s="46">
        <f t="shared" si="390"/>
        <v>0</v>
      </c>
      <c r="DG539" s="46">
        <f t="shared" si="391"/>
        <v>0</v>
      </c>
      <c r="DH539" s="46">
        <f>R539*BM539</f>
        <v>0</v>
      </c>
      <c r="DI539" s="46">
        <f t="shared" ref="DI539:DQ539" si="394">BN539*S539</f>
        <v>0</v>
      </c>
      <c r="DJ539" s="46">
        <f t="shared" si="394"/>
        <v>0</v>
      </c>
      <c r="DK539" s="46">
        <f t="shared" si="394"/>
        <v>0</v>
      </c>
      <c r="DL539" s="46">
        <f t="shared" si="394"/>
        <v>0</v>
      </c>
      <c r="DM539" s="46">
        <f t="shared" si="394"/>
        <v>1001000</v>
      </c>
      <c r="DN539" s="46">
        <f t="shared" si="394"/>
        <v>1001000</v>
      </c>
      <c r="DO539" s="46">
        <f t="shared" si="394"/>
        <v>1001000</v>
      </c>
      <c r="DP539" s="46">
        <f t="shared" si="394"/>
        <v>1001000</v>
      </c>
      <c r="DQ539" s="46">
        <f t="shared" si="394"/>
        <v>0</v>
      </c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>
        <v>4484480</v>
      </c>
      <c r="FA539" s="59" t="s">
        <v>1704</v>
      </c>
      <c r="FB539" s="59">
        <v>2015</v>
      </c>
      <c r="FC539" s="59">
        <v>7</v>
      </c>
    </row>
    <row r="540" spans="1:159" s="49" customFormat="1" ht="25.5" customHeight="1" x14ac:dyDescent="0.25">
      <c r="A540" s="59" t="s">
        <v>538</v>
      </c>
      <c r="B540" s="59" t="s">
        <v>55</v>
      </c>
      <c r="C540" s="59" t="s">
        <v>539</v>
      </c>
      <c r="D540" s="59" t="s">
        <v>514</v>
      </c>
      <c r="E540" s="59" t="s">
        <v>540</v>
      </c>
      <c r="F540" s="59"/>
      <c r="G540" s="59" t="s">
        <v>1562</v>
      </c>
      <c r="H540" s="59" t="s">
        <v>1499</v>
      </c>
      <c r="I540" s="59">
        <v>82</v>
      </c>
      <c r="J540" s="59" t="s">
        <v>1500</v>
      </c>
      <c r="K540" s="59" t="s">
        <v>1553</v>
      </c>
      <c r="L540" s="59" t="s">
        <v>1330</v>
      </c>
      <c r="M540" s="59">
        <v>30</v>
      </c>
      <c r="N540" s="59" t="s">
        <v>1554</v>
      </c>
      <c r="O540" s="46">
        <f t="shared" si="348"/>
        <v>20500</v>
      </c>
      <c r="P540" s="46"/>
      <c r="Q540" s="46"/>
      <c r="R540" s="46"/>
      <c r="S540" s="46"/>
      <c r="T540" s="46"/>
      <c r="U540" s="46"/>
      <c r="V540" s="46"/>
      <c r="W540" s="46">
        <v>5000</v>
      </c>
      <c r="X540" s="46">
        <v>5500</v>
      </c>
      <c r="Y540" s="46">
        <v>6000</v>
      </c>
      <c r="Z540" s="46">
        <v>4000</v>
      </c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87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>
        <v>483.53300000000002</v>
      </c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>
        <v>0</v>
      </c>
      <c r="DF540" s="46">
        <f t="shared" si="390"/>
        <v>0</v>
      </c>
      <c r="DG540" s="46">
        <f t="shared" si="391"/>
        <v>0</v>
      </c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>
        <v>0</v>
      </c>
      <c r="FA540" s="59" t="s">
        <v>1704</v>
      </c>
      <c r="FB540" s="59">
        <v>2015</v>
      </c>
      <c r="FC540" s="59"/>
    </row>
    <row r="541" spans="1:159" s="49" customFormat="1" ht="25.5" customHeight="1" x14ac:dyDescent="0.25">
      <c r="A541" s="59" t="s">
        <v>541</v>
      </c>
      <c r="B541" s="59" t="s">
        <v>55</v>
      </c>
      <c r="C541" s="59" t="s">
        <v>539</v>
      </c>
      <c r="D541" s="59" t="s">
        <v>514</v>
      </c>
      <c r="E541" s="59" t="s">
        <v>540</v>
      </c>
      <c r="F541" s="59"/>
      <c r="G541" s="59" t="s">
        <v>1562</v>
      </c>
      <c r="H541" s="59" t="s">
        <v>1499</v>
      </c>
      <c r="I541" s="59">
        <v>82</v>
      </c>
      <c r="J541" s="59" t="s">
        <v>1506</v>
      </c>
      <c r="K541" s="59" t="s">
        <v>1555</v>
      </c>
      <c r="L541" s="59" t="s">
        <v>1330</v>
      </c>
      <c r="M541" s="59" t="s">
        <v>1505</v>
      </c>
      <c r="N541" s="59" t="s">
        <v>1554</v>
      </c>
      <c r="O541" s="46">
        <f t="shared" si="348"/>
        <v>2400</v>
      </c>
      <c r="P541" s="46"/>
      <c r="Q541" s="46"/>
      <c r="R541" s="46"/>
      <c r="S541" s="46"/>
      <c r="T541" s="46"/>
      <c r="U541" s="46"/>
      <c r="V541" s="46"/>
      <c r="W541" s="46">
        <v>600</v>
      </c>
      <c r="X541" s="46">
        <v>600</v>
      </c>
      <c r="Y541" s="46">
        <v>600</v>
      </c>
      <c r="Z541" s="46">
        <v>600</v>
      </c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87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>
        <v>450</v>
      </c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>
        <v>0</v>
      </c>
      <c r="DF541" s="46">
        <f t="shared" si="390"/>
        <v>0</v>
      </c>
      <c r="DG541" s="46">
        <f t="shared" si="391"/>
        <v>0</v>
      </c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>
        <v>0</v>
      </c>
      <c r="FA541" s="59" t="s">
        <v>1704</v>
      </c>
      <c r="FB541" s="59">
        <v>2015</v>
      </c>
      <c r="FC541" s="59" t="s">
        <v>1733</v>
      </c>
    </row>
    <row r="542" spans="1:159" s="49" customFormat="1" ht="25.5" customHeight="1" x14ac:dyDescent="0.25">
      <c r="A542" s="59" t="s">
        <v>542</v>
      </c>
      <c r="B542" s="59" t="s">
        <v>55</v>
      </c>
      <c r="C542" s="59" t="s">
        <v>539</v>
      </c>
      <c r="D542" s="59" t="s">
        <v>514</v>
      </c>
      <c r="E542" s="59" t="s">
        <v>540</v>
      </c>
      <c r="F542" s="59"/>
      <c r="G542" s="59" t="s">
        <v>1562</v>
      </c>
      <c r="H542" s="59" t="s">
        <v>1339</v>
      </c>
      <c r="I542" s="59">
        <v>82</v>
      </c>
      <c r="J542" s="59" t="s">
        <v>1506</v>
      </c>
      <c r="K542" s="59" t="s">
        <v>1555</v>
      </c>
      <c r="L542" s="59" t="s">
        <v>1330</v>
      </c>
      <c r="M542" s="59" t="s">
        <v>1505</v>
      </c>
      <c r="N542" s="59" t="s">
        <v>1554</v>
      </c>
      <c r="O542" s="46">
        <f t="shared" si="348"/>
        <v>2400</v>
      </c>
      <c r="P542" s="46"/>
      <c r="Q542" s="46"/>
      <c r="R542" s="46"/>
      <c r="S542" s="46"/>
      <c r="T542" s="46"/>
      <c r="U542" s="46"/>
      <c r="V542" s="46"/>
      <c r="W542" s="46">
        <v>600</v>
      </c>
      <c r="X542" s="46">
        <v>600</v>
      </c>
      <c r="Y542" s="46">
        <v>600</v>
      </c>
      <c r="Z542" s="46">
        <v>600</v>
      </c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87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>
        <v>450</v>
      </c>
      <c r="BK542" s="46"/>
      <c r="BL542" s="46"/>
      <c r="BM542" s="46"/>
      <c r="BN542" s="46"/>
      <c r="BO542" s="46"/>
      <c r="BP542" s="46"/>
      <c r="BQ542" s="46"/>
      <c r="BR542" s="46">
        <v>450</v>
      </c>
      <c r="BS542" s="46">
        <v>450</v>
      </c>
      <c r="BT542" s="46">
        <v>450</v>
      </c>
      <c r="BU542" s="46">
        <v>450</v>
      </c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>
        <v>0</v>
      </c>
      <c r="DF542" s="46">
        <f>P545*BJ545</f>
        <v>0</v>
      </c>
      <c r="DG542" s="46">
        <f>BJ545*Q545</f>
        <v>0</v>
      </c>
      <c r="DH542" s="46">
        <f>R542*BM542</f>
        <v>0</v>
      </c>
      <c r="DI542" s="46">
        <f t="shared" ref="DI542:DQ543" si="395">BN542*S542</f>
        <v>0</v>
      </c>
      <c r="DJ542" s="46">
        <f t="shared" si="395"/>
        <v>0</v>
      </c>
      <c r="DK542" s="46">
        <f t="shared" si="395"/>
        <v>0</v>
      </c>
      <c r="DL542" s="46">
        <f t="shared" si="395"/>
        <v>0</v>
      </c>
      <c r="DM542" s="46">
        <f t="shared" si="395"/>
        <v>270000</v>
      </c>
      <c r="DN542" s="46">
        <f t="shared" si="395"/>
        <v>270000</v>
      </c>
      <c r="DO542" s="46">
        <f t="shared" si="395"/>
        <v>270000</v>
      </c>
      <c r="DP542" s="46">
        <f t="shared" si="395"/>
        <v>270000</v>
      </c>
      <c r="DQ542" s="46">
        <f t="shared" si="395"/>
        <v>0</v>
      </c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>
        <v>0</v>
      </c>
      <c r="FA542" s="59" t="s">
        <v>1704</v>
      </c>
      <c r="FB542" s="59">
        <v>2015</v>
      </c>
      <c r="FC542" s="59">
        <v>7</v>
      </c>
    </row>
    <row r="543" spans="1:159" s="49" customFormat="1" ht="25.5" customHeight="1" x14ac:dyDescent="0.25">
      <c r="A543" s="59" t="s">
        <v>3136</v>
      </c>
      <c r="B543" s="59" t="s">
        <v>55</v>
      </c>
      <c r="C543" s="59" t="s">
        <v>539</v>
      </c>
      <c r="D543" s="59" t="s">
        <v>514</v>
      </c>
      <c r="E543" s="59" t="s">
        <v>540</v>
      </c>
      <c r="F543" s="59"/>
      <c r="G543" s="59" t="s">
        <v>1562</v>
      </c>
      <c r="H543" s="59" t="s">
        <v>1339</v>
      </c>
      <c r="I543" s="59">
        <v>82</v>
      </c>
      <c r="J543" s="59" t="s">
        <v>3133</v>
      </c>
      <c r="K543" s="59" t="s">
        <v>1555</v>
      </c>
      <c r="L543" s="59" t="s">
        <v>1330</v>
      </c>
      <c r="M543" s="59" t="s">
        <v>1505</v>
      </c>
      <c r="N543" s="59" t="s">
        <v>1554</v>
      </c>
      <c r="O543" s="46">
        <f t="shared" si="348"/>
        <v>2820</v>
      </c>
      <c r="P543" s="46"/>
      <c r="Q543" s="46"/>
      <c r="R543" s="46"/>
      <c r="S543" s="46"/>
      <c r="T543" s="46"/>
      <c r="U543" s="46"/>
      <c r="V543" s="46"/>
      <c r="W543" s="46">
        <v>600</v>
      </c>
      <c r="X543" s="46">
        <v>1020</v>
      </c>
      <c r="Y543" s="46">
        <v>600</v>
      </c>
      <c r="Z543" s="46">
        <v>600</v>
      </c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87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>
        <v>450</v>
      </c>
      <c r="BK543" s="46"/>
      <c r="BL543" s="46"/>
      <c r="BM543" s="46"/>
      <c r="BN543" s="46"/>
      <c r="BO543" s="46"/>
      <c r="BP543" s="46"/>
      <c r="BQ543" s="46"/>
      <c r="BR543" s="46">
        <v>450</v>
      </c>
      <c r="BS543" s="46">
        <v>450</v>
      </c>
      <c r="BT543" s="46">
        <v>450</v>
      </c>
      <c r="BU543" s="46">
        <v>450</v>
      </c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>
        <v>0</v>
      </c>
      <c r="DF543" s="46">
        <f>P546*BJ546</f>
        <v>0</v>
      </c>
      <c r="DG543" s="46">
        <f>BJ546*Q546</f>
        <v>0</v>
      </c>
      <c r="DH543" s="46">
        <f>R543*BM543</f>
        <v>0</v>
      </c>
      <c r="DI543" s="46">
        <f t="shared" si="395"/>
        <v>0</v>
      </c>
      <c r="DJ543" s="46">
        <f t="shared" si="395"/>
        <v>0</v>
      </c>
      <c r="DK543" s="46">
        <f t="shared" si="395"/>
        <v>0</v>
      </c>
      <c r="DL543" s="46">
        <f t="shared" si="395"/>
        <v>0</v>
      </c>
      <c r="DM543" s="46">
        <f t="shared" si="395"/>
        <v>270000</v>
      </c>
      <c r="DN543" s="46">
        <f t="shared" si="395"/>
        <v>459000</v>
      </c>
      <c r="DO543" s="46">
        <f t="shared" si="395"/>
        <v>270000</v>
      </c>
      <c r="DP543" s="46">
        <f t="shared" si="395"/>
        <v>270000</v>
      </c>
      <c r="DQ543" s="46">
        <f t="shared" si="395"/>
        <v>0</v>
      </c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>
        <f>DE543*1.12</f>
        <v>0</v>
      </c>
      <c r="FA543" s="59" t="s">
        <v>1704</v>
      </c>
      <c r="FB543" s="59" t="s">
        <v>3131</v>
      </c>
      <c r="FC543" s="59" t="s">
        <v>1714</v>
      </c>
    </row>
    <row r="544" spans="1:159" s="49" customFormat="1" ht="25.5" customHeight="1" x14ac:dyDescent="0.25">
      <c r="A544" s="59" t="s">
        <v>3636</v>
      </c>
      <c r="B544" s="59" t="s">
        <v>55</v>
      </c>
      <c r="C544" s="59" t="s">
        <v>539</v>
      </c>
      <c r="D544" s="59" t="s">
        <v>514</v>
      </c>
      <c r="E544" s="59" t="s">
        <v>540</v>
      </c>
      <c r="F544" s="59"/>
      <c r="G544" s="59" t="s">
        <v>1562</v>
      </c>
      <c r="H544" s="59" t="s">
        <v>1339</v>
      </c>
      <c r="I544" s="59">
        <v>82</v>
      </c>
      <c r="J544" s="59" t="s">
        <v>3629</v>
      </c>
      <c r="K544" s="59" t="s">
        <v>1555</v>
      </c>
      <c r="L544" s="59" t="s">
        <v>1330</v>
      </c>
      <c r="M544" s="59" t="s">
        <v>1505</v>
      </c>
      <c r="N544" s="59" t="s">
        <v>1554</v>
      </c>
      <c r="O544" s="46">
        <f>P544+Q544+R544+S544+T544+U544+V544+W544+X544+Y544+Z544+AA544+AB544+AC544+AD544+AE544+AF544+AG544+AH544+AI544+AJ544+AK544+AL544+AM544+AN544+AO544+AP544+AQ544+AR544+AS544+AT544+AU544+AV544+AW544+AX544+AY544+AZ544</f>
        <v>3420</v>
      </c>
      <c r="P544" s="46"/>
      <c r="Q544" s="46"/>
      <c r="R544" s="46"/>
      <c r="S544" s="46"/>
      <c r="T544" s="46"/>
      <c r="U544" s="46"/>
      <c r="V544" s="46"/>
      <c r="W544" s="46">
        <v>600</v>
      </c>
      <c r="X544" s="46">
        <v>1020</v>
      </c>
      <c r="Y544" s="46">
        <v>1200</v>
      </c>
      <c r="Z544" s="46">
        <v>600</v>
      </c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87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>
        <v>450</v>
      </c>
      <c r="BK544" s="46"/>
      <c r="BL544" s="46"/>
      <c r="BM544" s="46"/>
      <c r="BN544" s="46"/>
      <c r="BO544" s="46"/>
      <c r="BP544" s="46"/>
      <c r="BQ544" s="46"/>
      <c r="BR544" s="46">
        <v>450</v>
      </c>
      <c r="BS544" s="46">
        <v>450</v>
      </c>
      <c r="BT544" s="46">
        <v>450</v>
      </c>
      <c r="BU544" s="46">
        <v>450</v>
      </c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>
        <f>SUM(DF544:EP544)</f>
        <v>1539000</v>
      </c>
      <c r="DF544" s="46">
        <f>P547*BJ547</f>
        <v>0</v>
      </c>
      <c r="DG544" s="46">
        <f>BJ547*Q547</f>
        <v>0</v>
      </c>
      <c r="DH544" s="46">
        <f>R544*BM544</f>
        <v>0</v>
      </c>
      <c r="DI544" s="46">
        <f t="shared" ref="DI544:DQ544" si="396">BN544*S544</f>
        <v>0</v>
      </c>
      <c r="DJ544" s="46">
        <f t="shared" si="396"/>
        <v>0</v>
      </c>
      <c r="DK544" s="46">
        <f t="shared" si="396"/>
        <v>0</v>
      </c>
      <c r="DL544" s="46">
        <f t="shared" si="396"/>
        <v>0</v>
      </c>
      <c r="DM544" s="46">
        <f t="shared" si="396"/>
        <v>270000</v>
      </c>
      <c r="DN544" s="46">
        <f t="shared" si="396"/>
        <v>459000</v>
      </c>
      <c r="DO544" s="46">
        <f t="shared" si="396"/>
        <v>540000</v>
      </c>
      <c r="DP544" s="46">
        <f t="shared" si="396"/>
        <v>270000</v>
      </c>
      <c r="DQ544" s="46">
        <f t="shared" si="396"/>
        <v>0</v>
      </c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>
        <f>DE544*1.12</f>
        <v>1723680.0000000002</v>
      </c>
      <c r="FA544" s="59" t="s">
        <v>1704</v>
      </c>
      <c r="FB544" s="59" t="s">
        <v>3630</v>
      </c>
      <c r="FC544" s="59" t="s">
        <v>1714</v>
      </c>
    </row>
    <row r="545" spans="1:159" s="49" customFormat="1" ht="25.5" customHeight="1" x14ac:dyDescent="0.25">
      <c r="A545" s="59" t="s">
        <v>543</v>
      </c>
      <c r="B545" s="59" t="s">
        <v>55</v>
      </c>
      <c r="C545" s="59" t="s">
        <v>544</v>
      </c>
      <c r="D545" s="59" t="s">
        <v>508</v>
      </c>
      <c r="E545" s="59" t="s">
        <v>545</v>
      </c>
      <c r="F545" s="59"/>
      <c r="G545" s="59" t="s">
        <v>1563</v>
      </c>
      <c r="H545" s="59" t="s">
        <v>1499</v>
      </c>
      <c r="I545" s="59">
        <v>82</v>
      </c>
      <c r="J545" s="59" t="s">
        <v>1500</v>
      </c>
      <c r="K545" s="59" t="s">
        <v>1553</v>
      </c>
      <c r="L545" s="59" t="s">
        <v>1330</v>
      </c>
      <c r="M545" s="59">
        <v>30</v>
      </c>
      <c r="N545" s="59" t="s">
        <v>1554</v>
      </c>
      <c r="O545" s="46">
        <f t="shared" si="348"/>
        <v>17500</v>
      </c>
      <c r="P545" s="46"/>
      <c r="Q545" s="46"/>
      <c r="R545" s="46"/>
      <c r="S545" s="46"/>
      <c r="T545" s="46"/>
      <c r="U545" s="46"/>
      <c r="V545" s="46"/>
      <c r="W545" s="46">
        <v>4000</v>
      </c>
      <c r="X545" s="46">
        <v>4500</v>
      </c>
      <c r="Y545" s="46">
        <v>5000</v>
      </c>
      <c r="Z545" s="46">
        <v>4000</v>
      </c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87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>
        <v>508.79570000000001</v>
      </c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>
        <v>0</v>
      </c>
      <c r="DF545" s="46">
        <f>P546*BJ546</f>
        <v>0</v>
      </c>
      <c r="DG545" s="46">
        <f>BJ546*Q546</f>
        <v>0</v>
      </c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>
        <v>0</v>
      </c>
      <c r="FA545" s="59" t="s">
        <v>1704</v>
      </c>
      <c r="FB545" s="59">
        <v>2015</v>
      </c>
      <c r="FC545" s="59"/>
    </row>
    <row r="546" spans="1:159" s="49" customFormat="1" ht="25.5" customHeight="1" x14ac:dyDescent="0.25">
      <c r="A546" s="59" t="s">
        <v>546</v>
      </c>
      <c r="B546" s="59" t="s">
        <v>55</v>
      </c>
      <c r="C546" s="59" t="s">
        <v>544</v>
      </c>
      <c r="D546" s="59" t="s">
        <v>508</v>
      </c>
      <c r="E546" s="59" t="s">
        <v>545</v>
      </c>
      <c r="F546" s="59"/>
      <c r="G546" s="59" t="s">
        <v>1563</v>
      </c>
      <c r="H546" s="59" t="s">
        <v>1499</v>
      </c>
      <c r="I546" s="59">
        <v>82</v>
      </c>
      <c r="J546" s="59" t="s">
        <v>1506</v>
      </c>
      <c r="K546" s="59" t="s">
        <v>1555</v>
      </c>
      <c r="L546" s="59" t="s">
        <v>1330</v>
      </c>
      <c r="M546" s="59" t="s">
        <v>1505</v>
      </c>
      <c r="N546" s="59" t="s">
        <v>1554</v>
      </c>
      <c r="O546" s="46">
        <f t="shared" si="348"/>
        <v>2400</v>
      </c>
      <c r="P546" s="46"/>
      <c r="Q546" s="46"/>
      <c r="R546" s="46"/>
      <c r="S546" s="46"/>
      <c r="T546" s="46"/>
      <c r="U546" s="46"/>
      <c r="V546" s="46"/>
      <c r="W546" s="46">
        <v>600</v>
      </c>
      <c r="X546" s="46">
        <v>600</v>
      </c>
      <c r="Y546" s="46">
        <v>600</v>
      </c>
      <c r="Z546" s="46">
        <v>600</v>
      </c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87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>
        <v>470</v>
      </c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>
        <v>0</v>
      </c>
      <c r="DF546" s="46">
        <f>P547*BJ547</f>
        <v>0</v>
      </c>
      <c r="DG546" s="46">
        <f>BJ547*Q547</f>
        <v>0</v>
      </c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>
        <v>0</v>
      </c>
      <c r="FA546" s="59" t="s">
        <v>1704</v>
      </c>
      <c r="FB546" s="59">
        <v>2015</v>
      </c>
      <c r="FC546" s="59" t="s">
        <v>1733</v>
      </c>
    </row>
    <row r="547" spans="1:159" s="49" customFormat="1" ht="25.5" customHeight="1" x14ac:dyDescent="0.25">
      <c r="A547" s="59" t="s">
        <v>547</v>
      </c>
      <c r="B547" s="59" t="s">
        <v>55</v>
      </c>
      <c r="C547" s="59" t="s">
        <v>544</v>
      </c>
      <c r="D547" s="59" t="s">
        <v>508</v>
      </c>
      <c r="E547" s="59" t="s">
        <v>545</v>
      </c>
      <c r="F547" s="59"/>
      <c r="G547" s="59" t="s">
        <v>1563</v>
      </c>
      <c r="H547" s="59" t="s">
        <v>1339</v>
      </c>
      <c r="I547" s="59">
        <v>82</v>
      </c>
      <c r="J547" s="59" t="s">
        <v>1506</v>
      </c>
      <c r="K547" s="59" t="s">
        <v>1555</v>
      </c>
      <c r="L547" s="59" t="s">
        <v>1330</v>
      </c>
      <c r="M547" s="59" t="s">
        <v>1505</v>
      </c>
      <c r="N547" s="59" t="s">
        <v>1554</v>
      </c>
      <c r="O547" s="46">
        <f t="shared" si="348"/>
        <v>2400</v>
      </c>
      <c r="P547" s="46"/>
      <c r="Q547" s="46"/>
      <c r="R547" s="46"/>
      <c r="S547" s="46"/>
      <c r="T547" s="46"/>
      <c r="U547" s="46"/>
      <c r="V547" s="46"/>
      <c r="W547" s="46">
        <v>600</v>
      </c>
      <c r="X547" s="46">
        <v>600</v>
      </c>
      <c r="Y547" s="46">
        <v>600</v>
      </c>
      <c r="Z547" s="46">
        <v>600</v>
      </c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87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>
        <v>470</v>
      </c>
      <c r="BK547" s="46"/>
      <c r="BL547" s="46"/>
      <c r="BM547" s="46"/>
      <c r="BN547" s="46"/>
      <c r="BO547" s="46"/>
      <c r="BP547" s="46"/>
      <c r="BQ547" s="46"/>
      <c r="BR547" s="46">
        <v>470</v>
      </c>
      <c r="BS547" s="46">
        <v>470</v>
      </c>
      <c r="BT547" s="46">
        <v>470</v>
      </c>
      <c r="BU547" s="46">
        <v>470</v>
      </c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>
        <v>0</v>
      </c>
      <c r="DF547" s="46">
        <f>P550*BJ550</f>
        <v>0</v>
      </c>
      <c r="DG547" s="46">
        <f>BJ550*Q550</f>
        <v>0</v>
      </c>
      <c r="DH547" s="46">
        <f>R547*BM547</f>
        <v>0</v>
      </c>
      <c r="DI547" s="46">
        <f t="shared" ref="DI547:DQ548" si="397">BN547*S547</f>
        <v>0</v>
      </c>
      <c r="DJ547" s="46">
        <f t="shared" si="397"/>
        <v>0</v>
      </c>
      <c r="DK547" s="46">
        <f t="shared" si="397"/>
        <v>0</v>
      </c>
      <c r="DL547" s="46">
        <f t="shared" si="397"/>
        <v>0</v>
      </c>
      <c r="DM547" s="46">
        <f t="shared" si="397"/>
        <v>282000</v>
      </c>
      <c r="DN547" s="46">
        <f t="shared" si="397"/>
        <v>282000</v>
      </c>
      <c r="DO547" s="46">
        <f t="shared" si="397"/>
        <v>282000</v>
      </c>
      <c r="DP547" s="46">
        <f t="shared" si="397"/>
        <v>282000</v>
      </c>
      <c r="DQ547" s="46">
        <f t="shared" si="397"/>
        <v>0</v>
      </c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>
        <v>0</v>
      </c>
      <c r="FA547" s="59" t="s">
        <v>1704</v>
      </c>
      <c r="FB547" s="59">
        <v>2015</v>
      </c>
      <c r="FC547" s="59">
        <v>7</v>
      </c>
    </row>
    <row r="548" spans="1:159" s="49" customFormat="1" ht="25.5" customHeight="1" x14ac:dyDescent="0.25">
      <c r="A548" s="59" t="s">
        <v>3137</v>
      </c>
      <c r="B548" s="59" t="s">
        <v>55</v>
      </c>
      <c r="C548" s="59" t="s">
        <v>544</v>
      </c>
      <c r="D548" s="59" t="s">
        <v>508</v>
      </c>
      <c r="E548" s="59" t="s">
        <v>545</v>
      </c>
      <c r="F548" s="59"/>
      <c r="G548" s="59" t="s">
        <v>1563</v>
      </c>
      <c r="H548" s="59" t="s">
        <v>1339</v>
      </c>
      <c r="I548" s="59">
        <v>82</v>
      </c>
      <c r="J548" s="59" t="s">
        <v>3133</v>
      </c>
      <c r="K548" s="59" t="s">
        <v>1555</v>
      </c>
      <c r="L548" s="59" t="s">
        <v>1330</v>
      </c>
      <c r="M548" s="59" t="s">
        <v>1505</v>
      </c>
      <c r="N548" s="59" t="s">
        <v>1554</v>
      </c>
      <c r="O548" s="46">
        <f t="shared" si="348"/>
        <v>2820</v>
      </c>
      <c r="P548" s="46"/>
      <c r="Q548" s="46"/>
      <c r="R548" s="46"/>
      <c r="S548" s="46"/>
      <c r="T548" s="46"/>
      <c r="U548" s="46"/>
      <c r="V548" s="46"/>
      <c r="W548" s="46">
        <v>600</v>
      </c>
      <c r="X548" s="46">
        <v>1020</v>
      </c>
      <c r="Y548" s="46">
        <v>600</v>
      </c>
      <c r="Z548" s="46">
        <v>600</v>
      </c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87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>
        <v>470</v>
      </c>
      <c r="BK548" s="46"/>
      <c r="BL548" s="46"/>
      <c r="BM548" s="46"/>
      <c r="BN548" s="46"/>
      <c r="BO548" s="46"/>
      <c r="BP548" s="46"/>
      <c r="BQ548" s="46"/>
      <c r="BR548" s="46">
        <v>470</v>
      </c>
      <c r="BS548" s="46">
        <v>470</v>
      </c>
      <c r="BT548" s="46">
        <v>470</v>
      </c>
      <c r="BU548" s="46">
        <v>470</v>
      </c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>
        <v>0</v>
      </c>
      <c r="DF548" s="46">
        <f>P551*BJ551</f>
        <v>0</v>
      </c>
      <c r="DG548" s="46">
        <f>BJ551*Q551</f>
        <v>0</v>
      </c>
      <c r="DH548" s="46">
        <f>R548*BM548</f>
        <v>0</v>
      </c>
      <c r="DI548" s="46">
        <f t="shared" si="397"/>
        <v>0</v>
      </c>
      <c r="DJ548" s="46">
        <f t="shared" si="397"/>
        <v>0</v>
      </c>
      <c r="DK548" s="46">
        <f t="shared" si="397"/>
        <v>0</v>
      </c>
      <c r="DL548" s="46">
        <f t="shared" si="397"/>
        <v>0</v>
      </c>
      <c r="DM548" s="46">
        <f t="shared" si="397"/>
        <v>282000</v>
      </c>
      <c r="DN548" s="46">
        <f t="shared" si="397"/>
        <v>479400</v>
      </c>
      <c r="DO548" s="46">
        <f t="shared" si="397"/>
        <v>282000</v>
      </c>
      <c r="DP548" s="46">
        <f t="shared" si="397"/>
        <v>282000</v>
      </c>
      <c r="DQ548" s="46">
        <f t="shared" si="397"/>
        <v>0</v>
      </c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>
        <f>DE548*1.12</f>
        <v>0</v>
      </c>
      <c r="FA548" s="59" t="s">
        <v>1704</v>
      </c>
      <c r="FB548" s="59" t="s">
        <v>3131</v>
      </c>
      <c r="FC548" s="59" t="s">
        <v>1714</v>
      </c>
    </row>
    <row r="549" spans="1:159" s="49" customFormat="1" ht="25.5" customHeight="1" x14ac:dyDescent="0.25">
      <c r="A549" s="59" t="s">
        <v>3637</v>
      </c>
      <c r="B549" s="59" t="s">
        <v>55</v>
      </c>
      <c r="C549" s="59" t="s">
        <v>544</v>
      </c>
      <c r="D549" s="59" t="s">
        <v>508</v>
      </c>
      <c r="E549" s="59" t="s">
        <v>545</v>
      </c>
      <c r="F549" s="59"/>
      <c r="G549" s="59" t="s">
        <v>1563</v>
      </c>
      <c r="H549" s="59" t="s">
        <v>1339</v>
      </c>
      <c r="I549" s="59">
        <v>82</v>
      </c>
      <c r="J549" s="59" t="s">
        <v>3629</v>
      </c>
      <c r="K549" s="59" t="s">
        <v>1555</v>
      </c>
      <c r="L549" s="59" t="s">
        <v>1330</v>
      </c>
      <c r="M549" s="59" t="s">
        <v>1505</v>
      </c>
      <c r="N549" s="59" t="s">
        <v>1554</v>
      </c>
      <c r="O549" s="46">
        <f>P549+Q549+R549+S549+T549+U549+V549+W549+X549+Y549+Z549+AA549+AB549+AC549+AD549+AE549+AF549+AG549+AH549+AI549+AJ549+AK549+AL549+AM549+AN549+AO549+AP549+AQ549+AR549+AS549+AT549+AU549+AV549+AW549+AX549+AY549+AZ549</f>
        <v>3420</v>
      </c>
      <c r="P549" s="46"/>
      <c r="Q549" s="46"/>
      <c r="R549" s="46"/>
      <c r="S549" s="46"/>
      <c r="T549" s="46"/>
      <c r="U549" s="46"/>
      <c r="V549" s="46"/>
      <c r="W549" s="46">
        <v>600</v>
      </c>
      <c r="X549" s="46">
        <v>1020</v>
      </c>
      <c r="Y549" s="46">
        <v>1200</v>
      </c>
      <c r="Z549" s="46">
        <v>600</v>
      </c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87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>
        <v>470</v>
      </c>
      <c r="BK549" s="46"/>
      <c r="BL549" s="46"/>
      <c r="BM549" s="46"/>
      <c r="BN549" s="46"/>
      <c r="BO549" s="46"/>
      <c r="BP549" s="46"/>
      <c r="BQ549" s="46"/>
      <c r="BR549" s="46">
        <v>470</v>
      </c>
      <c r="BS549" s="46">
        <v>470</v>
      </c>
      <c r="BT549" s="46">
        <v>470</v>
      </c>
      <c r="BU549" s="46">
        <v>470</v>
      </c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>
        <f>SUM(DF549:EP549)</f>
        <v>1607400</v>
      </c>
      <c r="DF549" s="46">
        <f>P552*BJ552</f>
        <v>0</v>
      </c>
      <c r="DG549" s="46">
        <f>BJ552*Q552</f>
        <v>0</v>
      </c>
      <c r="DH549" s="46">
        <f>R549*BM549</f>
        <v>0</v>
      </c>
      <c r="DI549" s="46">
        <f t="shared" ref="DI549:DQ549" si="398">BN549*S549</f>
        <v>0</v>
      </c>
      <c r="DJ549" s="46">
        <f t="shared" si="398"/>
        <v>0</v>
      </c>
      <c r="DK549" s="46">
        <f t="shared" si="398"/>
        <v>0</v>
      </c>
      <c r="DL549" s="46">
        <f t="shared" si="398"/>
        <v>0</v>
      </c>
      <c r="DM549" s="46">
        <f t="shared" si="398"/>
        <v>282000</v>
      </c>
      <c r="DN549" s="46">
        <f t="shared" si="398"/>
        <v>479400</v>
      </c>
      <c r="DO549" s="46">
        <f t="shared" si="398"/>
        <v>564000</v>
      </c>
      <c r="DP549" s="46">
        <f t="shared" si="398"/>
        <v>282000</v>
      </c>
      <c r="DQ549" s="46">
        <f t="shared" si="398"/>
        <v>0</v>
      </c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>
        <f>DE549*1.12</f>
        <v>1800288.0000000002</v>
      </c>
      <c r="FA549" s="59" t="s">
        <v>1704</v>
      </c>
      <c r="FB549" s="59" t="s">
        <v>3131</v>
      </c>
      <c r="FC549" s="59" t="s">
        <v>1714</v>
      </c>
    </row>
    <row r="550" spans="1:159" s="49" customFormat="1" ht="25.5" customHeight="1" x14ac:dyDescent="0.25">
      <c r="A550" s="59" t="s">
        <v>548</v>
      </c>
      <c r="B550" s="59" t="s">
        <v>55</v>
      </c>
      <c r="C550" s="59" t="s">
        <v>549</v>
      </c>
      <c r="D550" s="59" t="s">
        <v>550</v>
      </c>
      <c r="E550" s="59" t="s">
        <v>551</v>
      </c>
      <c r="F550" s="59"/>
      <c r="G550" s="59" t="s">
        <v>1564</v>
      </c>
      <c r="H550" s="59" t="s">
        <v>1499</v>
      </c>
      <c r="I550" s="59">
        <v>50</v>
      </c>
      <c r="J550" s="59" t="s">
        <v>1500</v>
      </c>
      <c r="K550" s="59" t="s">
        <v>1565</v>
      </c>
      <c r="L550" s="59" t="s">
        <v>1330</v>
      </c>
      <c r="M550" s="59">
        <v>30</v>
      </c>
      <c r="N550" s="59" t="s">
        <v>1566</v>
      </c>
      <c r="O550" s="46">
        <f t="shared" si="348"/>
        <v>8500</v>
      </c>
      <c r="P550" s="46"/>
      <c r="Q550" s="46"/>
      <c r="R550" s="46"/>
      <c r="S550" s="46"/>
      <c r="T550" s="46"/>
      <c r="U550" s="46"/>
      <c r="V550" s="46"/>
      <c r="W550" s="46">
        <v>2500</v>
      </c>
      <c r="X550" s="46">
        <v>2000</v>
      </c>
      <c r="Y550" s="46">
        <v>3000</v>
      </c>
      <c r="Z550" s="46">
        <v>1000</v>
      </c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87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>
        <v>492.20000000000005</v>
      </c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>
        <v>0</v>
      </c>
      <c r="DF550" s="46">
        <f t="shared" ref="DF550:DF558" si="399">P551*BJ551</f>
        <v>0</v>
      </c>
      <c r="DG550" s="46">
        <f t="shared" ref="DG550:DG558" si="400">BJ551*Q551</f>
        <v>0</v>
      </c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>
        <v>0</v>
      </c>
      <c r="FA550" s="59" t="s">
        <v>1704</v>
      </c>
      <c r="FB550" s="59">
        <v>2015</v>
      </c>
      <c r="FC550" s="59"/>
    </row>
    <row r="551" spans="1:159" s="49" customFormat="1" ht="25.5" customHeight="1" x14ac:dyDescent="0.25">
      <c r="A551" s="59" t="s">
        <v>552</v>
      </c>
      <c r="B551" s="59" t="s">
        <v>55</v>
      </c>
      <c r="C551" s="59" t="s">
        <v>549</v>
      </c>
      <c r="D551" s="59" t="s">
        <v>550</v>
      </c>
      <c r="E551" s="59" t="s">
        <v>551</v>
      </c>
      <c r="F551" s="59"/>
      <c r="G551" s="59" t="s">
        <v>1564</v>
      </c>
      <c r="H551" s="59" t="s">
        <v>1499</v>
      </c>
      <c r="I551" s="59">
        <v>30</v>
      </c>
      <c r="J551" s="59" t="s">
        <v>1506</v>
      </c>
      <c r="K551" s="59" t="s">
        <v>1555</v>
      </c>
      <c r="L551" s="59" t="s">
        <v>1330</v>
      </c>
      <c r="M551" s="59" t="s">
        <v>1505</v>
      </c>
      <c r="N551" s="59" t="s">
        <v>1566</v>
      </c>
      <c r="O551" s="46">
        <f t="shared" si="348"/>
        <v>800</v>
      </c>
      <c r="P551" s="46"/>
      <c r="Q551" s="46"/>
      <c r="R551" s="46"/>
      <c r="S551" s="46"/>
      <c r="T551" s="46"/>
      <c r="U551" s="46"/>
      <c r="V551" s="46"/>
      <c r="W551" s="46">
        <v>200</v>
      </c>
      <c r="X551" s="46">
        <v>200</v>
      </c>
      <c r="Y551" s="46">
        <v>200</v>
      </c>
      <c r="Z551" s="46">
        <v>200</v>
      </c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87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>
        <v>342</v>
      </c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>
        <v>0</v>
      </c>
      <c r="DF551" s="46">
        <f t="shared" si="399"/>
        <v>0</v>
      </c>
      <c r="DG551" s="46">
        <f t="shared" si="400"/>
        <v>0</v>
      </c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>
        <v>0</v>
      </c>
      <c r="FA551" s="59" t="s">
        <v>1704</v>
      </c>
      <c r="FB551" s="59">
        <v>2015</v>
      </c>
      <c r="FC551" s="59" t="s">
        <v>1738</v>
      </c>
    </row>
    <row r="552" spans="1:159" s="49" customFormat="1" ht="25.5" customHeight="1" x14ac:dyDescent="0.25">
      <c r="A552" s="59" t="s">
        <v>553</v>
      </c>
      <c r="B552" s="59" t="s">
        <v>55</v>
      </c>
      <c r="C552" s="59" t="s">
        <v>549</v>
      </c>
      <c r="D552" s="59" t="s">
        <v>550</v>
      </c>
      <c r="E552" s="59" t="s">
        <v>551</v>
      </c>
      <c r="F552" s="59"/>
      <c r="G552" s="59" t="s">
        <v>1564</v>
      </c>
      <c r="H552" s="59" t="s">
        <v>1339</v>
      </c>
      <c r="I552" s="59">
        <v>30</v>
      </c>
      <c r="J552" s="59" t="s">
        <v>1506</v>
      </c>
      <c r="K552" s="59" t="s">
        <v>1555</v>
      </c>
      <c r="L552" s="59" t="s">
        <v>1330</v>
      </c>
      <c r="M552" s="59" t="s">
        <v>1505</v>
      </c>
      <c r="N552" s="59" t="s">
        <v>1566</v>
      </c>
      <c r="O552" s="46">
        <f t="shared" si="348"/>
        <v>800</v>
      </c>
      <c r="P552" s="46"/>
      <c r="Q552" s="46"/>
      <c r="R552" s="46"/>
      <c r="S552" s="46"/>
      <c r="T552" s="46"/>
      <c r="U552" s="46"/>
      <c r="V552" s="46"/>
      <c r="W552" s="46">
        <v>200</v>
      </c>
      <c r="X552" s="46">
        <v>200</v>
      </c>
      <c r="Y552" s="46">
        <v>200</v>
      </c>
      <c r="Z552" s="46">
        <v>200</v>
      </c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87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342</v>
      </c>
      <c r="BK552" s="46"/>
      <c r="BL552" s="46"/>
      <c r="BM552" s="46"/>
      <c r="BN552" s="46"/>
      <c r="BO552" s="46"/>
      <c r="BP552" s="46"/>
      <c r="BQ552" s="46"/>
      <c r="BR552" s="46">
        <v>342</v>
      </c>
      <c r="BS552" s="46">
        <v>342</v>
      </c>
      <c r="BT552" s="46">
        <v>342</v>
      </c>
      <c r="BU552" s="46">
        <v>342</v>
      </c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>
        <v>273600</v>
      </c>
      <c r="DF552" s="46">
        <f t="shared" si="399"/>
        <v>0</v>
      </c>
      <c r="DG552" s="46">
        <f t="shared" si="400"/>
        <v>0</v>
      </c>
      <c r="DH552" s="46">
        <f>R552*BM552</f>
        <v>0</v>
      </c>
      <c r="DI552" s="46">
        <f t="shared" ref="DI552:DQ552" si="401">BN552*S552</f>
        <v>0</v>
      </c>
      <c r="DJ552" s="46">
        <f t="shared" si="401"/>
        <v>0</v>
      </c>
      <c r="DK552" s="46">
        <f t="shared" si="401"/>
        <v>0</v>
      </c>
      <c r="DL552" s="46">
        <f t="shared" si="401"/>
        <v>0</v>
      </c>
      <c r="DM552" s="46">
        <f t="shared" si="401"/>
        <v>68400</v>
      </c>
      <c r="DN552" s="46">
        <f t="shared" si="401"/>
        <v>68400</v>
      </c>
      <c r="DO552" s="46">
        <f t="shared" si="401"/>
        <v>68400</v>
      </c>
      <c r="DP552" s="46">
        <f t="shared" si="401"/>
        <v>68400</v>
      </c>
      <c r="DQ552" s="46">
        <f t="shared" si="401"/>
        <v>0</v>
      </c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>
        <v>306432.00000000006</v>
      </c>
      <c r="FA552" s="59" t="s">
        <v>1704</v>
      </c>
      <c r="FB552" s="59">
        <v>2015</v>
      </c>
      <c r="FC552" s="59">
        <v>7</v>
      </c>
    </row>
    <row r="553" spans="1:159" s="49" customFormat="1" ht="25.5" customHeight="1" x14ac:dyDescent="0.25">
      <c r="A553" s="59" t="s">
        <v>554</v>
      </c>
      <c r="B553" s="59" t="s">
        <v>55</v>
      </c>
      <c r="C553" s="59" t="s">
        <v>555</v>
      </c>
      <c r="D553" s="59" t="s">
        <v>556</v>
      </c>
      <c r="E553" s="59" t="s">
        <v>557</v>
      </c>
      <c r="F553" s="59"/>
      <c r="G553" s="59" t="s">
        <v>1567</v>
      </c>
      <c r="H553" s="59" t="s">
        <v>1499</v>
      </c>
      <c r="I553" s="59">
        <v>50</v>
      </c>
      <c r="J553" s="59" t="s">
        <v>1500</v>
      </c>
      <c r="K553" s="59" t="s">
        <v>1553</v>
      </c>
      <c r="L553" s="59" t="s">
        <v>1330</v>
      </c>
      <c r="M553" s="59">
        <v>30</v>
      </c>
      <c r="N553" s="59" t="s">
        <v>1335</v>
      </c>
      <c r="O553" s="46">
        <f t="shared" si="348"/>
        <v>11000</v>
      </c>
      <c r="P553" s="46"/>
      <c r="Q553" s="46"/>
      <c r="R553" s="46"/>
      <c r="S553" s="46"/>
      <c r="T553" s="46"/>
      <c r="U553" s="46"/>
      <c r="V553" s="46"/>
      <c r="W553" s="46">
        <v>3000</v>
      </c>
      <c r="X553" s="46">
        <v>2500</v>
      </c>
      <c r="Y553" s="46">
        <v>2000</v>
      </c>
      <c r="Z553" s="46">
        <v>3500</v>
      </c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87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>
        <v>4280</v>
      </c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>
        <v>0</v>
      </c>
      <c r="DF553" s="46">
        <f t="shared" si="399"/>
        <v>0</v>
      </c>
      <c r="DG553" s="46">
        <f t="shared" si="400"/>
        <v>0</v>
      </c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>
        <v>0</v>
      </c>
      <c r="FA553" s="59" t="s">
        <v>1739</v>
      </c>
      <c r="FB553" s="59">
        <v>2015</v>
      </c>
      <c r="FC553" s="59"/>
    </row>
    <row r="554" spans="1:159" s="49" customFormat="1" ht="25.5" customHeight="1" x14ac:dyDescent="0.25">
      <c r="A554" s="59" t="s">
        <v>558</v>
      </c>
      <c r="B554" s="59" t="s">
        <v>55</v>
      </c>
      <c r="C554" s="59" t="s">
        <v>555</v>
      </c>
      <c r="D554" s="59" t="s">
        <v>556</v>
      </c>
      <c r="E554" s="59" t="s">
        <v>557</v>
      </c>
      <c r="F554" s="59"/>
      <c r="G554" s="59" t="s">
        <v>1567</v>
      </c>
      <c r="H554" s="59" t="s">
        <v>1499</v>
      </c>
      <c r="I554" s="59">
        <v>50</v>
      </c>
      <c r="J554" s="59" t="s">
        <v>1506</v>
      </c>
      <c r="K554" s="59" t="s">
        <v>1555</v>
      </c>
      <c r="L554" s="59" t="s">
        <v>1330</v>
      </c>
      <c r="M554" s="59" t="s">
        <v>1505</v>
      </c>
      <c r="N554" s="59" t="s">
        <v>1335</v>
      </c>
      <c r="O554" s="46">
        <f t="shared" si="348"/>
        <v>2800</v>
      </c>
      <c r="P554" s="46"/>
      <c r="Q554" s="46"/>
      <c r="R554" s="46"/>
      <c r="S554" s="46"/>
      <c r="T554" s="46"/>
      <c r="U554" s="46"/>
      <c r="V554" s="46"/>
      <c r="W554" s="46">
        <v>700</v>
      </c>
      <c r="X554" s="46">
        <v>700</v>
      </c>
      <c r="Y554" s="46">
        <v>700</v>
      </c>
      <c r="Z554" s="46">
        <v>700</v>
      </c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87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>
        <v>4000</v>
      </c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>
        <v>0</v>
      </c>
      <c r="DF554" s="46">
        <f t="shared" si="399"/>
        <v>0</v>
      </c>
      <c r="DG554" s="46">
        <f t="shared" si="400"/>
        <v>0</v>
      </c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>
        <v>0</v>
      </c>
      <c r="FA554" s="59" t="s">
        <v>1739</v>
      </c>
      <c r="FB554" s="59">
        <v>2015</v>
      </c>
      <c r="FC554" s="59" t="s">
        <v>1733</v>
      </c>
    </row>
    <row r="555" spans="1:159" s="49" customFormat="1" ht="25.5" customHeight="1" x14ac:dyDescent="0.25">
      <c r="A555" s="59" t="s">
        <v>559</v>
      </c>
      <c r="B555" s="59" t="s">
        <v>55</v>
      </c>
      <c r="C555" s="59" t="s">
        <v>555</v>
      </c>
      <c r="D555" s="59" t="s">
        <v>556</v>
      </c>
      <c r="E555" s="59" t="s">
        <v>557</v>
      </c>
      <c r="F555" s="59"/>
      <c r="G555" s="59" t="s">
        <v>1567</v>
      </c>
      <c r="H555" s="59" t="s">
        <v>1339</v>
      </c>
      <c r="I555" s="59">
        <v>50</v>
      </c>
      <c r="J555" s="59" t="s">
        <v>1506</v>
      </c>
      <c r="K555" s="59" t="s">
        <v>1555</v>
      </c>
      <c r="L555" s="59" t="s">
        <v>1330</v>
      </c>
      <c r="M555" s="59" t="s">
        <v>1505</v>
      </c>
      <c r="N555" s="59" t="s">
        <v>1335</v>
      </c>
      <c r="O555" s="46">
        <f t="shared" si="348"/>
        <v>2800</v>
      </c>
      <c r="P555" s="46"/>
      <c r="Q555" s="46"/>
      <c r="R555" s="46"/>
      <c r="S555" s="46"/>
      <c r="T555" s="46"/>
      <c r="U555" s="46"/>
      <c r="V555" s="46"/>
      <c r="W555" s="46">
        <v>700</v>
      </c>
      <c r="X555" s="46">
        <v>700</v>
      </c>
      <c r="Y555" s="46">
        <v>700</v>
      </c>
      <c r="Z555" s="46">
        <v>700</v>
      </c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87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>
        <v>3855</v>
      </c>
      <c r="BK555" s="46"/>
      <c r="BL555" s="46"/>
      <c r="BM555" s="46"/>
      <c r="BN555" s="46"/>
      <c r="BO555" s="46"/>
      <c r="BP555" s="46"/>
      <c r="BQ555" s="46"/>
      <c r="BR555" s="46">
        <v>3855</v>
      </c>
      <c r="BS555" s="46">
        <v>3855</v>
      </c>
      <c r="BT555" s="46">
        <v>3855</v>
      </c>
      <c r="BU555" s="46">
        <v>3855</v>
      </c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>
        <v>10794000</v>
      </c>
      <c r="DF555" s="46">
        <f t="shared" si="399"/>
        <v>0</v>
      </c>
      <c r="DG555" s="46">
        <f t="shared" si="400"/>
        <v>0</v>
      </c>
      <c r="DH555" s="46">
        <f>R555*BM555</f>
        <v>0</v>
      </c>
      <c r="DI555" s="46">
        <f t="shared" ref="DI555:DQ555" si="402">BN555*S555</f>
        <v>0</v>
      </c>
      <c r="DJ555" s="46">
        <f t="shared" si="402"/>
        <v>0</v>
      </c>
      <c r="DK555" s="46">
        <f t="shared" si="402"/>
        <v>0</v>
      </c>
      <c r="DL555" s="46">
        <f t="shared" si="402"/>
        <v>0</v>
      </c>
      <c r="DM555" s="46">
        <f t="shared" si="402"/>
        <v>2698500</v>
      </c>
      <c r="DN555" s="46">
        <f t="shared" si="402"/>
        <v>2698500</v>
      </c>
      <c r="DO555" s="46">
        <f t="shared" si="402"/>
        <v>2698500</v>
      </c>
      <c r="DP555" s="46">
        <f t="shared" si="402"/>
        <v>2698500</v>
      </c>
      <c r="DQ555" s="46">
        <f t="shared" si="402"/>
        <v>0</v>
      </c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>
        <v>12089280.000000002</v>
      </c>
      <c r="FA555" s="59" t="s">
        <v>1739</v>
      </c>
      <c r="FB555" s="59">
        <v>2015</v>
      </c>
      <c r="FC555" s="59" t="s">
        <v>1740</v>
      </c>
    </row>
    <row r="556" spans="1:159" s="49" customFormat="1" ht="25.5" customHeight="1" x14ac:dyDescent="0.25">
      <c r="A556" s="59" t="s">
        <v>560</v>
      </c>
      <c r="B556" s="59" t="s">
        <v>55</v>
      </c>
      <c r="C556" s="59" t="s">
        <v>561</v>
      </c>
      <c r="D556" s="59" t="s">
        <v>562</v>
      </c>
      <c r="E556" s="59" t="s">
        <v>563</v>
      </c>
      <c r="F556" s="59"/>
      <c r="G556" s="59" t="s">
        <v>1568</v>
      </c>
      <c r="H556" s="59" t="s">
        <v>1499</v>
      </c>
      <c r="I556" s="59">
        <v>50</v>
      </c>
      <c r="J556" s="59" t="s">
        <v>1500</v>
      </c>
      <c r="K556" s="59" t="s">
        <v>1553</v>
      </c>
      <c r="L556" s="59" t="s">
        <v>1330</v>
      </c>
      <c r="M556" s="59">
        <v>30</v>
      </c>
      <c r="N556" s="59" t="s">
        <v>1429</v>
      </c>
      <c r="O556" s="46">
        <f t="shared" si="348"/>
        <v>560000</v>
      </c>
      <c r="P556" s="46"/>
      <c r="Q556" s="46"/>
      <c r="R556" s="46"/>
      <c r="S556" s="46"/>
      <c r="T556" s="46"/>
      <c r="U556" s="46"/>
      <c r="V556" s="46"/>
      <c r="W556" s="46">
        <v>140000</v>
      </c>
      <c r="X556" s="46">
        <v>150000</v>
      </c>
      <c r="Y556" s="46">
        <v>130000</v>
      </c>
      <c r="Z556" s="46">
        <v>140000</v>
      </c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87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>
        <v>171.20000000000002</v>
      </c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>
        <v>0</v>
      </c>
      <c r="DF556" s="46">
        <f t="shared" si="399"/>
        <v>0</v>
      </c>
      <c r="DG556" s="46">
        <f t="shared" si="400"/>
        <v>0</v>
      </c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>
        <v>0</v>
      </c>
      <c r="FA556" s="59" t="s">
        <v>1739</v>
      </c>
      <c r="FB556" s="59">
        <v>2015</v>
      </c>
      <c r="FC556" s="59"/>
    </row>
    <row r="557" spans="1:159" s="49" customFormat="1" ht="25.5" customHeight="1" x14ac:dyDescent="0.25">
      <c r="A557" s="59" t="s">
        <v>564</v>
      </c>
      <c r="B557" s="59" t="s">
        <v>55</v>
      </c>
      <c r="C557" s="59" t="s">
        <v>561</v>
      </c>
      <c r="D557" s="59" t="s">
        <v>562</v>
      </c>
      <c r="E557" s="59" t="s">
        <v>563</v>
      </c>
      <c r="F557" s="59"/>
      <c r="G557" s="59" t="s">
        <v>1568</v>
      </c>
      <c r="H557" s="59" t="s">
        <v>1499</v>
      </c>
      <c r="I557" s="59">
        <v>50</v>
      </c>
      <c r="J557" s="59" t="s">
        <v>1506</v>
      </c>
      <c r="K557" s="59" t="s">
        <v>1555</v>
      </c>
      <c r="L557" s="59" t="s">
        <v>1330</v>
      </c>
      <c r="M557" s="59" t="s">
        <v>1505</v>
      </c>
      <c r="N557" s="59" t="s">
        <v>1429</v>
      </c>
      <c r="O557" s="46">
        <f t="shared" si="348"/>
        <v>60000</v>
      </c>
      <c r="P557" s="46"/>
      <c r="Q557" s="46"/>
      <c r="R557" s="46"/>
      <c r="S557" s="46"/>
      <c r="T557" s="46"/>
      <c r="U557" s="46"/>
      <c r="V557" s="46"/>
      <c r="W557" s="46">
        <v>15000</v>
      </c>
      <c r="X557" s="46">
        <v>15000</v>
      </c>
      <c r="Y557" s="46">
        <v>15000</v>
      </c>
      <c r="Z557" s="46">
        <v>15000</v>
      </c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87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>
        <v>118.3</v>
      </c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>
        <v>0</v>
      </c>
      <c r="DF557" s="46">
        <f t="shared" si="399"/>
        <v>0</v>
      </c>
      <c r="DG557" s="46">
        <f t="shared" si="400"/>
        <v>0</v>
      </c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>
        <v>0</v>
      </c>
      <c r="FA557" s="59" t="s">
        <v>1739</v>
      </c>
      <c r="FB557" s="59">
        <v>2015</v>
      </c>
      <c r="FC557" s="59" t="s">
        <v>1733</v>
      </c>
    </row>
    <row r="558" spans="1:159" s="49" customFormat="1" ht="25.5" customHeight="1" x14ac:dyDescent="0.25">
      <c r="A558" s="59" t="s">
        <v>565</v>
      </c>
      <c r="B558" s="59" t="s">
        <v>55</v>
      </c>
      <c r="C558" s="59" t="s">
        <v>561</v>
      </c>
      <c r="D558" s="59" t="s">
        <v>562</v>
      </c>
      <c r="E558" s="59" t="s">
        <v>563</v>
      </c>
      <c r="F558" s="59"/>
      <c r="G558" s="59" t="s">
        <v>1568</v>
      </c>
      <c r="H558" s="59" t="s">
        <v>1339</v>
      </c>
      <c r="I558" s="59">
        <v>50</v>
      </c>
      <c r="J558" s="59" t="s">
        <v>1506</v>
      </c>
      <c r="K558" s="59" t="s">
        <v>1555</v>
      </c>
      <c r="L558" s="59" t="s">
        <v>1330</v>
      </c>
      <c r="M558" s="59" t="s">
        <v>1505</v>
      </c>
      <c r="N558" s="59" t="s">
        <v>1429</v>
      </c>
      <c r="O558" s="46">
        <f t="shared" si="348"/>
        <v>60000</v>
      </c>
      <c r="P558" s="46"/>
      <c r="Q558" s="46"/>
      <c r="R558" s="46"/>
      <c r="S558" s="46"/>
      <c r="T558" s="46"/>
      <c r="U558" s="46"/>
      <c r="V558" s="46"/>
      <c r="W558" s="46">
        <v>15000</v>
      </c>
      <c r="X558" s="46">
        <v>15000</v>
      </c>
      <c r="Y558" s="46">
        <v>15000</v>
      </c>
      <c r="Z558" s="46">
        <v>15000</v>
      </c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87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>
        <v>118.3</v>
      </c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>
        <v>0</v>
      </c>
      <c r="DF558" s="46">
        <f t="shared" si="399"/>
        <v>0</v>
      </c>
      <c r="DG558" s="46">
        <f t="shared" si="400"/>
        <v>0</v>
      </c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>
        <v>0</v>
      </c>
      <c r="FA558" s="59" t="s">
        <v>1739</v>
      </c>
      <c r="FB558" s="59">
        <v>2015</v>
      </c>
      <c r="FC558" s="59">
        <v>7</v>
      </c>
    </row>
    <row r="559" spans="1:159" s="49" customFormat="1" ht="25.5" customHeight="1" x14ac:dyDescent="0.25">
      <c r="A559" s="59" t="s">
        <v>566</v>
      </c>
      <c r="B559" s="59" t="s">
        <v>55</v>
      </c>
      <c r="C559" s="59" t="s">
        <v>567</v>
      </c>
      <c r="D559" s="59" t="s">
        <v>568</v>
      </c>
      <c r="E559" s="59" t="s">
        <v>569</v>
      </c>
      <c r="F559" s="59"/>
      <c r="G559" s="59" t="s">
        <v>1568</v>
      </c>
      <c r="H559" s="59" t="s">
        <v>1339</v>
      </c>
      <c r="I559" s="59">
        <v>50</v>
      </c>
      <c r="J559" s="59" t="s">
        <v>1569</v>
      </c>
      <c r="K559" s="59" t="s">
        <v>1555</v>
      </c>
      <c r="L559" s="59" t="s">
        <v>1330</v>
      </c>
      <c r="M559" s="59" t="s">
        <v>1505</v>
      </c>
      <c r="N559" s="59" t="s">
        <v>1429</v>
      </c>
      <c r="O559" s="46">
        <f t="shared" si="348"/>
        <v>60000</v>
      </c>
      <c r="P559" s="46"/>
      <c r="Q559" s="46"/>
      <c r="R559" s="46"/>
      <c r="S559" s="46"/>
      <c r="T559" s="46"/>
      <c r="U559" s="46"/>
      <c r="V559" s="46"/>
      <c r="W559" s="46">
        <v>15000</v>
      </c>
      <c r="X559" s="46">
        <v>15000</v>
      </c>
      <c r="Y559" s="46">
        <v>15000</v>
      </c>
      <c r="Z559" s="46">
        <v>15000</v>
      </c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87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>
        <v>118.3</v>
      </c>
      <c r="BK559" s="46"/>
      <c r="BL559" s="46"/>
      <c r="BM559" s="46"/>
      <c r="BN559" s="46"/>
      <c r="BO559" s="46"/>
      <c r="BP559" s="46"/>
      <c r="BQ559" s="46"/>
      <c r="BR559" s="46">
        <v>118.3</v>
      </c>
      <c r="BS559" s="46">
        <v>118.3</v>
      </c>
      <c r="BT559" s="46">
        <v>118.3</v>
      </c>
      <c r="BU559" s="46">
        <v>118.3</v>
      </c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>
        <v>0</v>
      </c>
      <c r="DF559" s="46">
        <f>P562*BJ562</f>
        <v>0</v>
      </c>
      <c r="DG559" s="46">
        <f>BJ562*Q562</f>
        <v>0</v>
      </c>
      <c r="DH559" s="46">
        <f>R559*BM559</f>
        <v>0</v>
      </c>
      <c r="DI559" s="46">
        <f t="shared" ref="DI559:DQ559" si="403">BN559*S559</f>
        <v>0</v>
      </c>
      <c r="DJ559" s="46">
        <f t="shared" si="403"/>
        <v>0</v>
      </c>
      <c r="DK559" s="46">
        <f t="shared" si="403"/>
        <v>0</v>
      </c>
      <c r="DL559" s="46">
        <f t="shared" si="403"/>
        <v>0</v>
      </c>
      <c r="DM559" s="46">
        <f t="shared" si="403"/>
        <v>1774500</v>
      </c>
      <c r="DN559" s="46">
        <f t="shared" si="403"/>
        <v>1774500</v>
      </c>
      <c r="DO559" s="46">
        <f t="shared" si="403"/>
        <v>1774500</v>
      </c>
      <c r="DP559" s="46">
        <f t="shared" si="403"/>
        <v>1774500</v>
      </c>
      <c r="DQ559" s="46">
        <f t="shared" si="403"/>
        <v>0</v>
      </c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>
        <v>0</v>
      </c>
      <c r="FA559" s="59" t="s">
        <v>1704</v>
      </c>
      <c r="FB559" s="59" t="s">
        <v>1736</v>
      </c>
      <c r="FC559" s="59" t="s">
        <v>1741</v>
      </c>
    </row>
    <row r="560" spans="1:159" s="49" customFormat="1" ht="25.5" customHeight="1" x14ac:dyDescent="0.25">
      <c r="A560" s="61" t="s">
        <v>3339</v>
      </c>
      <c r="B560" s="61" t="s">
        <v>55</v>
      </c>
      <c r="C560" s="61" t="s">
        <v>567</v>
      </c>
      <c r="D560" s="61" t="s">
        <v>568</v>
      </c>
      <c r="E560" s="61" t="s">
        <v>569</v>
      </c>
      <c r="F560" s="61" t="s">
        <v>568</v>
      </c>
      <c r="G560" s="61" t="s">
        <v>1568</v>
      </c>
      <c r="H560" s="61" t="s">
        <v>1339</v>
      </c>
      <c r="I560" s="62">
        <v>50</v>
      </c>
      <c r="J560" s="62" t="s">
        <v>3340</v>
      </c>
      <c r="K560" s="62" t="s">
        <v>1555</v>
      </c>
      <c r="L560" s="61" t="s">
        <v>1330</v>
      </c>
      <c r="M560" s="61" t="s">
        <v>1505</v>
      </c>
      <c r="N560" s="62" t="s">
        <v>1429</v>
      </c>
      <c r="O560" s="48">
        <f>W560+X560+Y560+Z560</f>
        <v>66500</v>
      </c>
      <c r="P560" s="48"/>
      <c r="Q560" s="48"/>
      <c r="R560" s="48"/>
      <c r="S560" s="48"/>
      <c r="T560" s="48"/>
      <c r="U560" s="48"/>
      <c r="V560" s="48"/>
      <c r="W560" s="48">
        <v>15000</v>
      </c>
      <c r="X560" s="72">
        <v>21500</v>
      </c>
      <c r="Y560" s="72">
        <v>15000</v>
      </c>
      <c r="Z560" s="72">
        <v>15000</v>
      </c>
      <c r="AA560" s="46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8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>
        <f>DE560/O560</f>
        <v>0</v>
      </c>
      <c r="BK560" s="48"/>
      <c r="BL560" s="48"/>
      <c r="BM560" s="48"/>
      <c r="BN560" s="48"/>
      <c r="BO560" s="48"/>
      <c r="BP560" s="48"/>
      <c r="BQ560" s="48"/>
      <c r="BR560" s="48">
        <v>118.3</v>
      </c>
      <c r="BS560" s="48">
        <v>170.7</v>
      </c>
      <c r="BT560" s="73">
        <v>170.7</v>
      </c>
      <c r="BU560" s="73">
        <v>170.7</v>
      </c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>
        <v>0</v>
      </c>
      <c r="DF560" s="48"/>
      <c r="DG560" s="48"/>
      <c r="DH560" s="48"/>
      <c r="DI560" s="48"/>
      <c r="DJ560" s="48"/>
      <c r="DK560" s="48"/>
      <c r="DL560" s="48"/>
      <c r="DM560" s="48">
        <f t="shared" ref="DM560:DP561" si="404">W560*BR560</f>
        <v>1774500</v>
      </c>
      <c r="DN560" s="48">
        <f t="shared" si="404"/>
        <v>3670049.9999999995</v>
      </c>
      <c r="DO560" s="48">
        <f t="shared" si="404"/>
        <v>2560500</v>
      </c>
      <c r="DP560" s="48">
        <f t="shared" si="404"/>
        <v>2560500</v>
      </c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>
        <f>DE560*1.12</f>
        <v>0</v>
      </c>
      <c r="FA560" s="61" t="s">
        <v>1704</v>
      </c>
      <c r="FB560" s="61" t="s">
        <v>3107</v>
      </c>
      <c r="FC560" s="61" t="s">
        <v>3341</v>
      </c>
    </row>
    <row r="561" spans="1:159" s="49" customFormat="1" ht="25.5" customHeight="1" x14ac:dyDescent="0.25">
      <c r="A561" s="61" t="s">
        <v>3787</v>
      </c>
      <c r="B561" s="61" t="s">
        <v>55</v>
      </c>
      <c r="C561" s="61" t="s">
        <v>567</v>
      </c>
      <c r="D561" s="61" t="s">
        <v>568</v>
      </c>
      <c r="E561" s="61" t="s">
        <v>569</v>
      </c>
      <c r="F561" s="61" t="s">
        <v>568</v>
      </c>
      <c r="G561" s="61" t="s">
        <v>1568</v>
      </c>
      <c r="H561" s="61" t="s">
        <v>1339</v>
      </c>
      <c r="I561" s="62">
        <v>50</v>
      </c>
      <c r="J561" s="62" t="s">
        <v>3788</v>
      </c>
      <c r="K561" s="62" t="s">
        <v>1555</v>
      </c>
      <c r="L561" s="61" t="s">
        <v>1330</v>
      </c>
      <c r="M561" s="61" t="s">
        <v>1505</v>
      </c>
      <c r="N561" s="62" t="s">
        <v>1429</v>
      </c>
      <c r="O561" s="48">
        <f>W561+X561+Y561+Z561</f>
        <v>81500</v>
      </c>
      <c r="P561" s="48"/>
      <c r="Q561" s="48"/>
      <c r="R561" s="48"/>
      <c r="S561" s="48"/>
      <c r="T561" s="48"/>
      <c r="U561" s="48"/>
      <c r="V561" s="48"/>
      <c r="W561" s="48">
        <v>15000</v>
      </c>
      <c r="X561" s="72">
        <v>21500</v>
      </c>
      <c r="Y561" s="72">
        <v>30000</v>
      </c>
      <c r="Z561" s="72">
        <v>15000</v>
      </c>
      <c r="AA561" s="46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8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>
        <f>DE561/O561</f>
        <v>161.0558282208589</v>
      </c>
      <c r="BK561" s="48"/>
      <c r="BL561" s="48"/>
      <c r="BM561" s="48"/>
      <c r="BN561" s="48"/>
      <c r="BO561" s="48"/>
      <c r="BP561" s="48"/>
      <c r="BQ561" s="48"/>
      <c r="BR561" s="48">
        <v>118.3</v>
      </c>
      <c r="BS561" s="48">
        <v>170.7</v>
      </c>
      <c r="BT561" s="73">
        <v>170.7</v>
      </c>
      <c r="BU561" s="73">
        <v>170.7</v>
      </c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>
        <f>DM561+DN561+DO561+DP561</f>
        <v>13126050</v>
      </c>
      <c r="DF561" s="48"/>
      <c r="DG561" s="48"/>
      <c r="DH561" s="48"/>
      <c r="DI561" s="48"/>
      <c r="DJ561" s="48"/>
      <c r="DK561" s="48"/>
      <c r="DL561" s="48"/>
      <c r="DM561" s="48">
        <f t="shared" si="404"/>
        <v>1774500</v>
      </c>
      <c r="DN561" s="48">
        <f t="shared" si="404"/>
        <v>3670049.9999999995</v>
      </c>
      <c r="DO561" s="48">
        <f t="shared" si="404"/>
        <v>5121000</v>
      </c>
      <c r="DP561" s="48">
        <f t="shared" si="404"/>
        <v>2560500</v>
      </c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>
        <f>DE561*1.12</f>
        <v>14701176.000000002</v>
      </c>
      <c r="FA561" s="61" t="s">
        <v>1704</v>
      </c>
      <c r="FB561" s="61" t="s">
        <v>3578</v>
      </c>
      <c r="FC561" s="61" t="s">
        <v>3341</v>
      </c>
    </row>
    <row r="562" spans="1:159" s="49" customFormat="1" ht="25.5" customHeight="1" x14ac:dyDescent="0.25">
      <c r="A562" s="59" t="s">
        <v>570</v>
      </c>
      <c r="B562" s="59" t="s">
        <v>55</v>
      </c>
      <c r="C562" s="59" t="s">
        <v>571</v>
      </c>
      <c r="D562" s="59" t="s">
        <v>572</v>
      </c>
      <c r="E562" s="59" t="s">
        <v>573</v>
      </c>
      <c r="F562" s="59"/>
      <c r="G562" s="59" t="s">
        <v>1570</v>
      </c>
      <c r="H562" s="59" t="s">
        <v>1499</v>
      </c>
      <c r="I562" s="59">
        <v>50</v>
      </c>
      <c r="J562" s="59" t="s">
        <v>1500</v>
      </c>
      <c r="K562" s="59" t="s">
        <v>1571</v>
      </c>
      <c r="L562" s="59" t="s">
        <v>1330</v>
      </c>
      <c r="M562" s="59">
        <v>30</v>
      </c>
      <c r="N562" s="59" t="s">
        <v>1429</v>
      </c>
      <c r="O562" s="46">
        <f>P562+Q562+R562+S562+T562+U562+V562+W562+X562+Y562+Z562+AA562+AB562+AC562+AD562+AE562+AF562+AG562+AH562+AI562+AJ562+AK562+AL562+AM562+AN562+AO562+AP562+AQ562+AR562+AS562+AT562+AU562+AV562+AW562+AX562+AY562+AZ562</f>
        <v>15000</v>
      </c>
      <c r="P562" s="46"/>
      <c r="Q562" s="46"/>
      <c r="R562" s="46"/>
      <c r="S562" s="46"/>
      <c r="T562" s="46"/>
      <c r="U562" s="46"/>
      <c r="V562" s="46"/>
      <c r="W562" s="46">
        <v>4000</v>
      </c>
      <c r="X562" s="46">
        <v>3000</v>
      </c>
      <c r="Y562" s="46">
        <v>4000</v>
      </c>
      <c r="Z562" s="46">
        <v>4000</v>
      </c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87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>
        <v>3962.3491000000004</v>
      </c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>
        <v>0</v>
      </c>
      <c r="DF562" s="46">
        <f>P563*BJ563</f>
        <v>0</v>
      </c>
      <c r="DG562" s="46">
        <f>BJ563*Q563</f>
        <v>0</v>
      </c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>
        <v>0</v>
      </c>
      <c r="FA562" s="59" t="s">
        <v>1704</v>
      </c>
      <c r="FB562" s="59">
        <v>2015</v>
      </c>
      <c r="FC562" s="59"/>
    </row>
    <row r="563" spans="1:159" s="49" customFormat="1" ht="25.5" customHeight="1" x14ac:dyDescent="0.25">
      <c r="A563" s="59" t="s">
        <v>574</v>
      </c>
      <c r="B563" s="59" t="s">
        <v>55</v>
      </c>
      <c r="C563" s="59" t="s">
        <v>571</v>
      </c>
      <c r="D563" s="59" t="s">
        <v>572</v>
      </c>
      <c r="E563" s="59" t="s">
        <v>573</v>
      </c>
      <c r="F563" s="59"/>
      <c r="G563" s="59" t="s">
        <v>1570</v>
      </c>
      <c r="H563" s="59" t="s">
        <v>1499</v>
      </c>
      <c r="I563" s="59">
        <v>50</v>
      </c>
      <c r="J563" s="59" t="s">
        <v>1506</v>
      </c>
      <c r="K563" s="59" t="s">
        <v>1555</v>
      </c>
      <c r="L563" s="59" t="s">
        <v>1330</v>
      </c>
      <c r="M563" s="59" t="s">
        <v>1505</v>
      </c>
      <c r="N563" s="59" t="s">
        <v>1429</v>
      </c>
      <c r="O563" s="46">
        <f>P563+Q563+R563+S563+T563+U563+V563+W563+X563+Y563+Z563+AA563+AB563+AC563+AD563+AE563+AF563+AG563+AH563+AI563+AJ563+AK563+AL563+AM563+AN563+AO563+AP563+AQ563+AR563+AS563+AT563+AU563+AV563+AW563+AX563+AY563+AZ563</f>
        <v>5800</v>
      </c>
      <c r="P563" s="46"/>
      <c r="Q563" s="46"/>
      <c r="R563" s="46"/>
      <c r="S563" s="46"/>
      <c r="T563" s="46"/>
      <c r="U563" s="46"/>
      <c r="V563" s="46"/>
      <c r="W563" s="46">
        <v>1450</v>
      </c>
      <c r="X563" s="46">
        <v>1450</v>
      </c>
      <c r="Y563" s="46">
        <v>1450</v>
      </c>
      <c r="Z563" s="46">
        <v>1450</v>
      </c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87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>
        <v>3125</v>
      </c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>
        <v>0</v>
      </c>
      <c r="DF563" s="46">
        <f>P564*BJ564</f>
        <v>0</v>
      </c>
      <c r="DG563" s="46">
        <f>BJ564*Q564</f>
        <v>0</v>
      </c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>
        <v>0</v>
      </c>
      <c r="FA563" s="59" t="s">
        <v>1704</v>
      </c>
      <c r="FB563" s="59">
        <v>2015</v>
      </c>
      <c r="FC563" s="59" t="s">
        <v>1733</v>
      </c>
    </row>
    <row r="564" spans="1:159" s="49" customFormat="1" ht="25.5" customHeight="1" x14ac:dyDescent="0.25">
      <c r="A564" s="59" t="s">
        <v>575</v>
      </c>
      <c r="B564" s="59" t="s">
        <v>55</v>
      </c>
      <c r="C564" s="59" t="s">
        <v>571</v>
      </c>
      <c r="D564" s="59" t="s">
        <v>572</v>
      </c>
      <c r="E564" s="59" t="s">
        <v>573</v>
      </c>
      <c r="F564" s="59"/>
      <c r="G564" s="59" t="s">
        <v>1572</v>
      </c>
      <c r="H564" s="59" t="s">
        <v>1339</v>
      </c>
      <c r="I564" s="63">
        <v>50</v>
      </c>
      <c r="J564" s="63" t="s">
        <v>1506</v>
      </c>
      <c r="K564" s="63" t="s">
        <v>1555</v>
      </c>
      <c r="L564" s="59" t="s">
        <v>1330</v>
      </c>
      <c r="M564" s="59" t="s">
        <v>1505</v>
      </c>
      <c r="N564" s="63" t="s">
        <v>1429</v>
      </c>
      <c r="O564" s="46">
        <f>P564+Q564+R564+S564+T564+U564+V564+W564+X564+Y564+Z564+AA564</f>
        <v>1450</v>
      </c>
      <c r="P564" s="46"/>
      <c r="Q564" s="46"/>
      <c r="R564" s="46"/>
      <c r="S564" s="46"/>
      <c r="T564" s="46"/>
      <c r="U564" s="46"/>
      <c r="V564" s="46"/>
      <c r="W564" s="46">
        <v>1450</v>
      </c>
      <c r="X564" s="74"/>
      <c r="Y564" s="74"/>
      <c r="Z564" s="74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87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>
        <f>DE564/O564</f>
        <v>3125</v>
      </c>
      <c r="BK564" s="46"/>
      <c r="BL564" s="46"/>
      <c r="BM564" s="46"/>
      <c r="BN564" s="46"/>
      <c r="BO564" s="46"/>
      <c r="BP564" s="46"/>
      <c r="BQ564" s="46"/>
      <c r="BR564" s="46">
        <v>3125</v>
      </c>
      <c r="BS564" s="46"/>
      <c r="BT564" s="47"/>
      <c r="BU564" s="47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>
        <f>DF564+DG564+DH564+DI564+DJ564+DK564+DL564+DM564+DN564+DO564+DP564+DQ564</f>
        <v>4531250</v>
      </c>
      <c r="DF564" s="46"/>
      <c r="DG564" s="46"/>
      <c r="DH564" s="46"/>
      <c r="DI564" s="46"/>
      <c r="DJ564" s="46"/>
      <c r="DK564" s="46"/>
      <c r="DL564" s="46"/>
      <c r="DM564" s="46">
        <v>4531250</v>
      </c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>
        <f>DE564*1.12</f>
        <v>5075000.0000000009</v>
      </c>
      <c r="FA564" s="59" t="s">
        <v>1704</v>
      </c>
      <c r="FB564" s="59">
        <v>2015</v>
      </c>
      <c r="FC564" s="59" t="s">
        <v>3283</v>
      </c>
    </row>
    <row r="565" spans="1:159" s="49" customFormat="1" ht="25.5" customHeight="1" x14ac:dyDescent="0.25">
      <c r="A565" s="59" t="s">
        <v>576</v>
      </c>
      <c r="B565" s="59" t="s">
        <v>55</v>
      </c>
      <c r="C565" s="59" t="s">
        <v>577</v>
      </c>
      <c r="D565" s="59" t="s">
        <v>578</v>
      </c>
      <c r="E565" s="59" t="s">
        <v>579</v>
      </c>
      <c r="F565" s="59"/>
      <c r="G565" s="59" t="s">
        <v>579</v>
      </c>
      <c r="H565" s="59" t="s">
        <v>1499</v>
      </c>
      <c r="I565" s="59">
        <v>30</v>
      </c>
      <c r="J565" s="59" t="s">
        <v>1500</v>
      </c>
      <c r="K565" s="59" t="s">
        <v>1553</v>
      </c>
      <c r="L565" s="59" t="s">
        <v>1330</v>
      </c>
      <c r="M565" s="59">
        <v>30</v>
      </c>
      <c r="N565" s="59" t="s">
        <v>1335</v>
      </c>
      <c r="O565" s="46">
        <f t="shared" ref="O565:O639" si="405">P565+Q565+R565+S565+T565+U565+V565+W565+X565+Y565+Z565+AA565+AB565+AC565+AD565+AE565+AF565+AG565+AH565+AI565+AJ565+AK565+AL565+AM565+AN565+AO565+AP565+AQ565+AR565+AS565+AT565+AU565+AV565+AW565+AX565+AY565+AZ565</f>
        <v>9200</v>
      </c>
      <c r="P565" s="46"/>
      <c r="Q565" s="46"/>
      <c r="R565" s="46"/>
      <c r="S565" s="46"/>
      <c r="T565" s="46"/>
      <c r="U565" s="46"/>
      <c r="V565" s="46"/>
      <c r="W565" s="46">
        <v>2000</v>
      </c>
      <c r="X565" s="46">
        <v>2500</v>
      </c>
      <c r="Y565" s="46">
        <v>2700</v>
      </c>
      <c r="Z565" s="46">
        <v>2000</v>
      </c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87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>
        <v>2782</v>
      </c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>
        <v>0</v>
      </c>
      <c r="DF565" s="46">
        <f t="shared" ref="DF565:DF613" si="406">P566*BJ566</f>
        <v>0</v>
      </c>
      <c r="DG565" s="46">
        <f t="shared" ref="DG565:DG613" si="407">BJ566*Q566</f>
        <v>0</v>
      </c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>
        <v>0</v>
      </c>
      <c r="FA565" s="59" t="s">
        <v>1704</v>
      </c>
      <c r="FB565" s="59">
        <v>2015</v>
      </c>
      <c r="FC565" s="59"/>
    </row>
    <row r="566" spans="1:159" s="49" customFormat="1" ht="25.5" customHeight="1" x14ac:dyDescent="0.25">
      <c r="A566" s="59" t="s">
        <v>580</v>
      </c>
      <c r="B566" s="59" t="s">
        <v>55</v>
      </c>
      <c r="C566" s="59" t="s">
        <v>577</v>
      </c>
      <c r="D566" s="59" t="s">
        <v>578</v>
      </c>
      <c r="E566" s="59" t="s">
        <v>579</v>
      </c>
      <c r="F566" s="59"/>
      <c r="G566" s="59" t="s">
        <v>579</v>
      </c>
      <c r="H566" s="59" t="s">
        <v>1499</v>
      </c>
      <c r="I566" s="59">
        <v>30</v>
      </c>
      <c r="J566" s="59" t="s">
        <v>1506</v>
      </c>
      <c r="K566" s="59" t="s">
        <v>1555</v>
      </c>
      <c r="L566" s="59" t="s">
        <v>1330</v>
      </c>
      <c r="M566" s="59" t="s">
        <v>1505</v>
      </c>
      <c r="N566" s="59" t="s">
        <v>1335</v>
      </c>
      <c r="O566" s="46">
        <f t="shared" si="405"/>
        <v>640</v>
      </c>
      <c r="P566" s="46"/>
      <c r="Q566" s="46"/>
      <c r="R566" s="46"/>
      <c r="S566" s="46"/>
      <c r="T566" s="46"/>
      <c r="U566" s="46"/>
      <c r="V566" s="46"/>
      <c r="W566" s="46">
        <v>160</v>
      </c>
      <c r="X566" s="46">
        <v>160</v>
      </c>
      <c r="Y566" s="46">
        <v>160</v>
      </c>
      <c r="Z566" s="46">
        <v>160</v>
      </c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87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>
        <v>2121</v>
      </c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>
        <v>0</v>
      </c>
      <c r="DF566" s="46">
        <f t="shared" si="406"/>
        <v>0</v>
      </c>
      <c r="DG566" s="46">
        <f t="shared" si="407"/>
        <v>0</v>
      </c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>
        <v>0</v>
      </c>
      <c r="FA566" s="59" t="s">
        <v>1704</v>
      </c>
      <c r="FB566" s="59">
        <v>2015</v>
      </c>
      <c r="FC566" s="59" t="s">
        <v>1719</v>
      </c>
    </row>
    <row r="567" spans="1:159" s="49" customFormat="1" ht="25.5" customHeight="1" x14ac:dyDescent="0.25">
      <c r="A567" s="59" t="s">
        <v>581</v>
      </c>
      <c r="B567" s="59" t="s">
        <v>55</v>
      </c>
      <c r="C567" s="59" t="s">
        <v>582</v>
      </c>
      <c r="D567" s="59" t="s">
        <v>583</v>
      </c>
      <c r="E567" s="59" t="s">
        <v>584</v>
      </c>
      <c r="F567" s="59"/>
      <c r="G567" s="59" t="s">
        <v>584</v>
      </c>
      <c r="H567" s="59" t="s">
        <v>1499</v>
      </c>
      <c r="I567" s="59">
        <v>45</v>
      </c>
      <c r="J567" s="59" t="s">
        <v>1500</v>
      </c>
      <c r="K567" s="59" t="s">
        <v>1553</v>
      </c>
      <c r="L567" s="59" t="s">
        <v>1330</v>
      </c>
      <c r="M567" s="59">
        <v>30</v>
      </c>
      <c r="N567" s="59" t="s">
        <v>1335</v>
      </c>
      <c r="O567" s="46">
        <f t="shared" si="405"/>
        <v>12000000</v>
      </c>
      <c r="P567" s="46"/>
      <c r="Q567" s="46"/>
      <c r="R567" s="46"/>
      <c r="S567" s="46"/>
      <c r="T567" s="46"/>
      <c r="U567" s="46"/>
      <c r="V567" s="46"/>
      <c r="W567" s="46">
        <v>3000000</v>
      </c>
      <c r="X567" s="46">
        <v>3200000</v>
      </c>
      <c r="Y567" s="46">
        <v>2800000</v>
      </c>
      <c r="Z567" s="46">
        <v>3000000</v>
      </c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87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>
        <v>6.0669000000000004</v>
      </c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>
        <v>0</v>
      </c>
      <c r="DF567" s="46">
        <f t="shared" si="406"/>
        <v>0</v>
      </c>
      <c r="DG567" s="46">
        <f t="shared" si="407"/>
        <v>0</v>
      </c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>
        <v>0</v>
      </c>
      <c r="FA567" s="59" t="s">
        <v>1739</v>
      </c>
      <c r="FB567" s="59">
        <v>2015</v>
      </c>
      <c r="FC567" s="59"/>
    </row>
    <row r="568" spans="1:159" s="49" customFormat="1" ht="25.5" customHeight="1" x14ac:dyDescent="0.25">
      <c r="A568" s="59" t="s">
        <v>585</v>
      </c>
      <c r="B568" s="59" t="s">
        <v>55</v>
      </c>
      <c r="C568" s="59" t="s">
        <v>582</v>
      </c>
      <c r="D568" s="59" t="s">
        <v>583</v>
      </c>
      <c r="E568" s="59" t="s">
        <v>584</v>
      </c>
      <c r="F568" s="59"/>
      <c r="G568" s="59" t="s">
        <v>584</v>
      </c>
      <c r="H568" s="59" t="s">
        <v>1499</v>
      </c>
      <c r="I568" s="59">
        <v>45</v>
      </c>
      <c r="J568" s="59" t="s">
        <v>1506</v>
      </c>
      <c r="K568" s="59" t="s">
        <v>1555</v>
      </c>
      <c r="L568" s="59" t="s">
        <v>1330</v>
      </c>
      <c r="M568" s="59" t="s">
        <v>1505</v>
      </c>
      <c r="N568" s="59" t="s">
        <v>1335</v>
      </c>
      <c r="O568" s="46">
        <f t="shared" si="405"/>
        <v>1180000</v>
      </c>
      <c r="P568" s="46"/>
      <c r="Q568" s="46"/>
      <c r="R568" s="46"/>
      <c r="S568" s="46"/>
      <c r="T568" s="46"/>
      <c r="U568" s="46"/>
      <c r="V568" s="46"/>
      <c r="W568" s="46">
        <v>295000</v>
      </c>
      <c r="X568" s="46">
        <v>295000</v>
      </c>
      <c r="Y568" s="46">
        <v>295000</v>
      </c>
      <c r="Z568" s="46">
        <v>295000</v>
      </c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87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>
        <v>5.4</v>
      </c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>
        <v>0</v>
      </c>
      <c r="DF568" s="46">
        <f t="shared" si="406"/>
        <v>0</v>
      </c>
      <c r="DG568" s="46">
        <f t="shared" si="407"/>
        <v>0</v>
      </c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>
        <v>0</v>
      </c>
      <c r="FA568" s="59" t="s">
        <v>1739</v>
      </c>
      <c r="FB568" s="59">
        <v>2015</v>
      </c>
      <c r="FC568" s="59" t="s">
        <v>1733</v>
      </c>
    </row>
    <row r="569" spans="1:159" s="49" customFormat="1" ht="25.5" customHeight="1" x14ac:dyDescent="0.25">
      <c r="A569" s="59" t="s">
        <v>586</v>
      </c>
      <c r="B569" s="59" t="s">
        <v>55</v>
      </c>
      <c r="C569" s="59" t="s">
        <v>582</v>
      </c>
      <c r="D569" s="59" t="s">
        <v>583</v>
      </c>
      <c r="E569" s="59" t="s">
        <v>584</v>
      </c>
      <c r="F569" s="59"/>
      <c r="G569" s="59" t="s">
        <v>584</v>
      </c>
      <c r="H569" s="59" t="s">
        <v>1339</v>
      </c>
      <c r="I569" s="59">
        <v>45</v>
      </c>
      <c r="J569" s="59" t="s">
        <v>1506</v>
      </c>
      <c r="K569" s="59" t="s">
        <v>1555</v>
      </c>
      <c r="L569" s="59" t="s">
        <v>1330</v>
      </c>
      <c r="M569" s="59" t="s">
        <v>1505</v>
      </c>
      <c r="N569" s="59" t="s">
        <v>1335</v>
      </c>
      <c r="O569" s="46">
        <f t="shared" si="405"/>
        <v>1180000</v>
      </c>
      <c r="P569" s="46"/>
      <c r="Q569" s="46"/>
      <c r="R569" s="46"/>
      <c r="S569" s="46"/>
      <c r="T569" s="46"/>
      <c r="U569" s="46"/>
      <c r="V569" s="46"/>
      <c r="W569" s="46">
        <v>295000</v>
      </c>
      <c r="X569" s="46">
        <v>295000</v>
      </c>
      <c r="Y569" s="46">
        <v>295000</v>
      </c>
      <c r="Z569" s="46">
        <v>295000</v>
      </c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87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>
        <v>5.4</v>
      </c>
      <c r="BK569" s="46"/>
      <c r="BL569" s="46"/>
      <c r="BM569" s="46"/>
      <c r="BN569" s="46"/>
      <c r="BO569" s="46"/>
      <c r="BP569" s="46"/>
      <c r="BQ569" s="46"/>
      <c r="BR569" s="46">
        <v>5.4</v>
      </c>
      <c r="BS569" s="46">
        <v>5.4</v>
      </c>
      <c r="BT569" s="46">
        <v>5.4</v>
      </c>
      <c r="BU569" s="46">
        <v>5.4</v>
      </c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>
        <v>0</v>
      </c>
      <c r="DF569" s="46">
        <f>P571*BJ571</f>
        <v>0</v>
      </c>
      <c r="DG569" s="46">
        <f>BJ571*Q571</f>
        <v>0</v>
      </c>
      <c r="DH569" s="46">
        <f>R569*BM569</f>
        <v>0</v>
      </c>
      <c r="DI569" s="46">
        <f t="shared" ref="DI569:DQ569" si="408">BN569*S569</f>
        <v>0</v>
      </c>
      <c r="DJ569" s="46">
        <f t="shared" si="408"/>
        <v>0</v>
      </c>
      <c r="DK569" s="46">
        <f t="shared" si="408"/>
        <v>0</v>
      </c>
      <c r="DL569" s="46">
        <f t="shared" si="408"/>
        <v>0</v>
      </c>
      <c r="DM569" s="46">
        <f t="shared" si="408"/>
        <v>1593000</v>
      </c>
      <c r="DN569" s="46">
        <f t="shared" si="408"/>
        <v>1593000</v>
      </c>
      <c r="DO569" s="46">
        <f t="shared" si="408"/>
        <v>1593000</v>
      </c>
      <c r="DP569" s="46">
        <f t="shared" si="408"/>
        <v>1593000</v>
      </c>
      <c r="DQ569" s="46">
        <f t="shared" si="408"/>
        <v>0</v>
      </c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>
        <v>0</v>
      </c>
      <c r="FA569" s="59" t="s">
        <v>1739</v>
      </c>
      <c r="FB569" s="59">
        <v>2015</v>
      </c>
      <c r="FC569" s="59">
        <v>7</v>
      </c>
    </row>
    <row r="570" spans="1:159" s="49" customFormat="1" ht="25.5" customHeight="1" x14ac:dyDescent="0.25">
      <c r="A570" s="59" t="s">
        <v>3733</v>
      </c>
      <c r="B570" s="59" t="s">
        <v>55</v>
      </c>
      <c r="C570" s="59" t="s">
        <v>582</v>
      </c>
      <c r="D570" s="59" t="s">
        <v>583</v>
      </c>
      <c r="E570" s="59" t="s">
        <v>584</v>
      </c>
      <c r="F570" s="59"/>
      <c r="G570" s="59" t="s">
        <v>584</v>
      </c>
      <c r="H570" s="59" t="s">
        <v>1339</v>
      </c>
      <c r="I570" s="59">
        <v>45</v>
      </c>
      <c r="J570" s="59" t="s">
        <v>3734</v>
      </c>
      <c r="K570" s="59" t="s">
        <v>1555</v>
      </c>
      <c r="L570" s="59" t="s">
        <v>1330</v>
      </c>
      <c r="M570" s="59" t="s">
        <v>1505</v>
      </c>
      <c r="N570" s="59" t="s">
        <v>1335</v>
      </c>
      <c r="O570" s="46">
        <f t="shared" ref="O570" si="409">P570+Q570+R570+S570+T570+U570+V570+W570+X570+Y570+Z570+AA570+AB570+AC570+AD570+AE570+AF570+AG570+AH570+AI570+AJ570+AK570+AL570+AM570+AN570+AO570+AP570+AQ570+AR570+AS570+AT570+AU570+AV570+AW570+AX570+AY570+AZ570</f>
        <v>1003000</v>
      </c>
      <c r="P570" s="46"/>
      <c r="Q570" s="46"/>
      <c r="R570" s="46"/>
      <c r="S570" s="46"/>
      <c r="T570" s="46"/>
      <c r="U570" s="46"/>
      <c r="V570" s="46"/>
      <c r="W570" s="46">
        <v>295000</v>
      </c>
      <c r="X570" s="46">
        <v>295000</v>
      </c>
      <c r="Y570" s="46">
        <v>206500</v>
      </c>
      <c r="Z570" s="46">
        <v>206500</v>
      </c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87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>
        <f>DE570/O570</f>
        <v>5.828235294117647</v>
      </c>
      <c r="BK570" s="46"/>
      <c r="BL570" s="46"/>
      <c r="BM570" s="46"/>
      <c r="BN570" s="46"/>
      <c r="BO570" s="46"/>
      <c r="BP570" s="46"/>
      <c r="BQ570" s="46"/>
      <c r="BR570" s="46">
        <v>5.4</v>
      </c>
      <c r="BS570" s="46">
        <v>5.4</v>
      </c>
      <c r="BT570" s="46">
        <v>6.44</v>
      </c>
      <c r="BU570" s="46">
        <v>6.44</v>
      </c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>
        <f>DM570+DN570+DO570+DP570</f>
        <v>5845720</v>
      </c>
      <c r="DF570" s="46">
        <f>P572*BJ572</f>
        <v>0</v>
      </c>
      <c r="DG570" s="46">
        <f>BJ572*Q572</f>
        <v>0</v>
      </c>
      <c r="DH570" s="46">
        <f>R570*BM570</f>
        <v>0</v>
      </c>
      <c r="DI570" s="46">
        <f t="shared" ref="DI570" si="410">BN570*S570</f>
        <v>0</v>
      </c>
      <c r="DJ570" s="46">
        <f t="shared" ref="DJ570" si="411">BO570*T570</f>
        <v>0</v>
      </c>
      <c r="DK570" s="46">
        <f t="shared" ref="DK570" si="412">BP570*U570</f>
        <v>0</v>
      </c>
      <c r="DL570" s="46">
        <f t="shared" ref="DL570" si="413">BQ570*V570</f>
        <v>0</v>
      </c>
      <c r="DM570" s="46">
        <f t="shared" ref="DM570" si="414">BR570*W570</f>
        <v>1593000</v>
      </c>
      <c r="DN570" s="46">
        <f t="shared" ref="DN570" si="415">BS570*X570</f>
        <v>1593000</v>
      </c>
      <c r="DO570" s="46">
        <f t="shared" ref="DO570" si="416">BT570*Y570</f>
        <v>1329860</v>
      </c>
      <c r="DP570" s="46">
        <f t="shared" ref="DP570" si="417">BU570*Z570</f>
        <v>1329860</v>
      </c>
      <c r="DQ570" s="46">
        <f t="shared" ref="DQ570" si="418">BV570*AA570</f>
        <v>0</v>
      </c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>
        <f>DE570*1.12</f>
        <v>6547206.4000000004</v>
      </c>
      <c r="FA570" s="59" t="s">
        <v>1739</v>
      </c>
      <c r="FB570" s="97" t="s">
        <v>3635</v>
      </c>
      <c r="FC570" s="59" t="s">
        <v>1703</v>
      </c>
    </row>
    <row r="571" spans="1:159" s="49" customFormat="1" ht="25.5" customHeight="1" x14ac:dyDescent="0.25">
      <c r="A571" s="59" t="s">
        <v>587</v>
      </c>
      <c r="B571" s="59" t="s">
        <v>55</v>
      </c>
      <c r="C571" s="59" t="s">
        <v>588</v>
      </c>
      <c r="D571" s="59" t="s">
        <v>583</v>
      </c>
      <c r="E571" s="59" t="s">
        <v>589</v>
      </c>
      <c r="F571" s="59"/>
      <c r="G571" s="59" t="s">
        <v>1573</v>
      </c>
      <c r="H571" s="59" t="s">
        <v>1499</v>
      </c>
      <c r="I571" s="59">
        <v>45</v>
      </c>
      <c r="J571" s="59" t="s">
        <v>1500</v>
      </c>
      <c r="K571" s="59" t="s">
        <v>1553</v>
      </c>
      <c r="L571" s="59" t="s">
        <v>1330</v>
      </c>
      <c r="M571" s="59">
        <v>30</v>
      </c>
      <c r="N571" s="59" t="s">
        <v>1335</v>
      </c>
      <c r="O571" s="46">
        <f t="shared" si="405"/>
        <v>3750000</v>
      </c>
      <c r="P571" s="46"/>
      <c r="Q571" s="46"/>
      <c r="R571" s="46"/>
      <c r="S571" s="46"/>
      <c r="T571" s="46"/>
      <c r="U571" s="46"/>
      <c r="V571" s="46"/>
      <c r="W571" s="46">
        <v>1000000</v>
      </c>
      <c r="X571" s="46">
        <v>800000</v>
      </c>
      <c r="Y571" s="46">
        <v>950000</v>
      </c>
      <c r="Z571" s="46">
        <v>1000000</v>
      </c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87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>
        <v>3.9269000000000003</v>
      </c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>
        <v>0</v>
      </c>
      <c r="DF571" s="46">
        <f t="shared" si="406"/>
        <v>0</v>
      </c>
      <c r="DG571" s="46">
        <f t="shared" si="407"/>
        <v>0</v>
      </c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>
        <v>0</v>
      </c>
      <c r="FA571" s="59" t="s">
        <v>1739</v>
      </c>
      <c r="FB571" s="59">
        <v>2015</v>
      </c>
      <c r="FC571" s="59"/>
    </row>
    <row r="572" spans="1:159" s="49" customFormat="1" ht="25.5" customHeight="1" x14ac:dyDescent="0.25">
      <c r="A572" s="59" t="s">
        <v>590</v>
      </c>
      <c r="B572" s="59" t="s">
        <v>55</v>
      </c>
      <c r="C572" s="59" t="s">
        <v>588</v>
      </c>
      <c r="D572" s="59" t="s">
        <v>583</v>
      </c>
      <c r="E572" s="59" t="s">
        <v>589</v>
      </c>
      <c r="F572" s="59"/>
      <c r="G572" s="59" t="s">
        <v>1573</v>
      </c>
      <c r="H572" s="59" t="s">
        <v>1499</v>
      </c>
      <c r="I572" s="59">
        <v>45</v>
      </c>
      <c r="J572" s="59" t="s">
        <v>1506</v>
      </c>
      <c r="K572" s="59" t="s">
        <v>1555</v>
      </c>
      <c r="L572" s="59" t="s">
        <v>1330</v>
      </c>
      <c r="M572" s="59" t="s">
        <v>1505</v>
      </c>
      <c r="N572" s="59" t="s">
        <v>1335</v>
      </c>
      <c r="O572" s="46">
        <f t="shared" si="405"/>
        <v>200000</v>
      </c>
      <c r="P572" s="46"/>
      <c r="Q572" s="46"/>
      <c r="R572" s="46"/>
      <c r="S572" s="46"/>
      <c r="T572" s="46"/>
      <c r="U572" s="46"/>
      <c r="V572" s="46"/>
      <c r="W572" s="46">
        <v>50000</v>
      </c>
      <c r="X572" s="46">
        <v>50000</v>
      </c>
      <c r="Y572" s="46">
        <v>50000</v>
      </c>
      <c r="Z572" s="46">
        <v>50000</v>
      </c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87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>
        <v>3.64</v>
      </c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>
        <v>0</v>
      </c>
      <c r="DF572" s="46">
        <f t="shared" si="406"/>
        <v>0</v>
      </c>
      <c r="DG572" s="46">
        <f t="shared" si="407"/>
        <v>0</v>
      </c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>
        <v>0</v>
      </c>
      <c r="FA572" s="59" t="s">
        <v>1739</v>
      </c>
      <c r="FB572" s="59">
        <v>2015</v>
      </c>
      <c r="FC572" s="59" t="s">
        <v>1733</v>
      </c>
    </row>
    <row r="573" spans="1:159" s="49" customFormat="1" ht="25.5" customHeight="1" x14ac:dyDescent="0.25">
      <c r="A573" s="59" t="s">
        <v>591</v>
      </c>
      <c r="B573" s="59" t="s">
        <v>55</v>
      </c>
      <c r="C573" s="59" t="s">
        <v>588</v>
      </c>
      <c r="D573" s="59" t="s">
        <v>583</v>
      </c>
      <c r="E573" s="59" t="s">
        <v>589</v>
      </c>
      <c r="F573" s="59"/>
      <c r="G573" s="59" t="s">
        <v>1573</v>
      </c>
      <c r="H573" s="59" t="s">
        <v>1339</v>
      </c>
      <c r="I573" s="59">
        <v>45</v>
      </c>
      <c r="J573" s="59" t="s">
        <v>1506</v>
      </c>
      <c r="K573" s="59" t="s">
        <v>1555</v>
      </c>
      <c r="L573" s="59" t="s">
        <v>1330</v>
      </c>
      <c r="M573" s="59" t="s">
        <v>1505</v>
      </c>
      <c r="N573" s="59" t="s">
        <v>1335</v>
      </c>
      <c r="O573" s="46">
        <f t="shared" si="405"/>
        <v>200000</v>
      </c>
      <c r="P573" s="46"/>
      <c r="Q573" s="46"/>
      <c r="R573" s="46"/>
      <c r="S573" s="46"/>
      <c r="T573" s="46"/>
      <c r="U573" s="46"/>
      <c r="V573" s="46"/>
      <c r="W573" s="46">
        <v>50000</v>
      </c>
      <c r="X573" s="46">
        <v>50000</v>
      </c>
      <c r="Y573" s="46">
        <v>50000</v>
      </c>
      <c r="Z573" s="46">
        <v>50000</v>
      </c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87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v>3.64</v>
      </c>
      <c r="BK573" s="46"/>
      <c r="BL573" s="46"/>
      <c r="BM573" s="46"/>
      <c r="BN573" s="46"/>
      <c r="BO573" s="46"/>
      <c r="BP573" s="46"/>
      <c r="BQ573" s="46"/>
      <c r="BR573" s="46">
        <v>3.64</v>
      </c>
      <c r="BS573" s="46">
        <v>3.64</v>
      </c>
      <c r="BT573" s="46">
        <v>3.64</v>
      </c>
      <c r="BU573" s="46">
        <v>3.64</v>
      </c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>
        <v>0</v>
      </c>
      <c r="DF573" s="46">
        <f>P575*BJ575</f>
        <v>0</v>
      </c>
      <c r="DG573" s="46">
        <f>BJ575*Q575</f>
        <v>0</v>
      </c>
      <c r="DH573" s="46">
        <f>R573*BM573</f>
        <v>0</v>
      </c>
      <c r="DI573" s="46">
        <f t="shared" ref="DI573:DQ573" si="419">BN573*S573</f>
        <v>0</v>
      </c>
      <c r="DJ573" s="46">
        <f t="shared" si="419"/>
        <v>0</v>
      </c>
      <c r="DK573" s="46">
        <f t="shared" si="419"/>
        <v>0</v>
      </c>
      <c r="DL573" s="46">
        <f t="shared" si="419"/>
        <v>0</v>
      </c>
      <c r="DM573" s="46">
        <f t="shared" si="419"/>
        <v>182000</v>
      </c>
      <c r="DN573" s="46">
        <f t="shared" si="419"/>
        <v>182000</v>
      </c>
      <c r="DO573" s="46">
        <f t="shared" si="419"/>
        <v>182000</v>
      </c>
      <c r="DP573" s="46">
        <f t="shared" si="419"/>
        <v>182000</v>
      </c>
      <c r="DQ573" s="46">
        <f t="shared" si="419"/>
        <v>0</v>
      </c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>
        <v>0</v>
      </c>
      <c r="FA573" s="59" t="s">
        <v>1739</v>
      </c>
      <c r="FB573" s="59">
        <v>2015</v>
      </c>
      <c r="FC573" s="59">
        <v>7</v>
      </c>
    </row>
    <row r="574" spans="1:159" s="49" customFormat="1" ht="25.5" customHeight="1" x14ac:dyDescent="0.25">
      <c r="A574" s="59" t="s">
        <v>3735</v>
      </c>
      <c r="B574" s="59" t="s">
        <v>55</v>
      </c>
      <c r="C574" s="59" t="s">
        <v>588</v>
      </c>
      <c r="D574" s="59" t="s">
        <v>583</v>
      </c>
      <c r="E574" s="59" t="s">
        <v>589</v>
      </c>
      <c r="F574" s="59"/>
      <c r="G574" s="59" t="s">
        <v>1573</v>
      </c>
      <c r="H574" s="59" t="s">
        <v>1339</v>
      </c>
      <c r="I574" s="59">
        <v>45</v>
      </c>
      <c r="J574" s="59" t="s">
        <v>3734</v>
      </c>
      <c r="K574" s="59" t="s">
        <v>1555</v>
      </c>
      <c r="L574" s="59" t="s">
        <v>1330</v>
      </c>
      <c r="M574" s="59" t="s">
        <v>1505</v>
      </c>
      <c r="N574" s="59" t="s">
        <v>1335</v>
      </c>
      <c r="O574" s="46">
        <f t="shared" ref="O574" si="420">P574+Q574+R574+S574+T574+U574+V574+W574+X574+Y574+Z574+AA574+AB574+AC574+AD574+AE574+AF574+AG574+AH574+AI574+AJ574+AK574+AL574+AM574+AN574+AO574+AP574+AQ574+AR574+AS574+AT574+AU574+AV574+AW574+AX574+AY574+AZ574</f>
        <v>170000</v>
      </c>
      <c r="P574" s="46"/>
      <c r="Q574" s="46"/>
      <c r="R574" s="46"/>
      <c r="S574" s="46"/>
      <c r="T574" s="46"/>
      <c r="U574" s="46"/>
      <c r="V574" s="46"/>
      <c r="W574" s="46">
        <v>50000</v>
      </c>
      <c r="X574" s="46">
        <v>50000</v>
      </c>
      <c r="Y574" s="46">
        <v>35000</v>
      </c>
      <c r="Z574" s="46">
        <v>35000</v>
      </c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87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>
        <f>DE574/O574</f>
        <v>4.2535294117647062</v>
      </c>
      <c r="BK574" s="46"/>
      <c r="BL574" s="46"/>
      <c r="BM574" s="46"/>
      <c r="BN574" s="46"/>
      <c r="BO574" s="46"/>
      <c r="BP574" s="46"/>
      <c r="BQ574" s="46"/>
      <c r="BR574" s="46">
        <v>3.64</v>
      </c>
      <c r="BS574" s="46">
        <v>3.64</v>
      </c>
      <c r="BT574" s="46">
        <v>5.13</v>
      </c>
      <c r="BU574" s="46">
        <v>5.13</v>
      </c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>
        <f>DM574+DN574+DO574+DP574</f>
        <v>723100</v>
      </c>
      <c r="DF574" s="46">
        <f>P576*BJ576</f>
        <v>0</v>
      </c>
      <c r="DG574" s="46">
        <f>BJ576*Q576</f>
        <v>0</v>
      </c>
      <c r="DH574" s="46">
        <f>R574*BM574</f>
        <v>0</v>
      </c>
      <c r="DI574" s="46">
        <f t="shared" ref="DI574" si="421">BN574*S574</f>
        <v>0</v>
      </c>
      <c r="DJ574" s="46">
        <f t="shared" ref="DJ574" si="422">BO574*T574</f>
        <v>0</v>
      </c>
      <c r="DK574" s="46">
        <f t="shared" ref="DK574" si="423">BP574*U574</f>
        <v>0</v>
      </c>
      <c r="DL574" s="46">
        <f t="shared" ref="DL574" si="424">BQ574*V574</f>
        <v>0</v>
      </c>
      <c r="DM574" s="46">
        <f t="shared" ref="DM574" si="425">BR574*W574</f>
        <v>182000</v>
      </c>
      <c r="DN574" s="46">
        <f t="shared" ref="DN574" si="426">BS574*X574</f>
        <v>182000</v>
      </c>
      <c r="DO574" s="46">
        <f t="shared" ref="DO574" si="427">BT574*Y574</f>
        <v>179550</v>
      </c>
      <c r="DP574" s="46">
        <f t="shared" ref="DP574" si="428">BU574*Z574</f>
        <v>179550</v>
      </c>
      <c r="DQ574" s="46">
        <f t="shared" ref="DQ574" si="429">BV574*AA574</f>
        <v>0</v>
      </c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>
        <f>DE574*1.12</f>
        <v>809872.00000000012</v>
      </c>
      <c r="FA574" s="59" t="s">
        <v>1739</v>
      </c>
      <c r="FB574" s="59">
        <v>2015</v>
      </c>
      <c r="FC574" s="59" t="s">
        <v>1703</v>
      </c>
    </row>
    <row r="575" spans="1:159" s="49" customFormat="1" ht="25.5" customHeight="1" x14ac:dyDescent="0.25">
      <c r="A575" s="59" t="s">
        <v>592</v>
      </c>
      <c r="B575" s="59" t="s">
        <v>55</v>
      </c>
      <c r="C575" s="59" t="s">
        <v>593</v>
      </c>
      <c r="D575" s="59" t="s">
        <v>594</v>
      </c>
      <c r="E575" s="59" t="s">
        <v>595</v>
      </c>
      <c r="F575" s="59"/>
      <c r="G575" s="59" t="s">
        <v>595</v>
      </c>
      <c r="H575" s="59" t="s">
        <v>1499</v>
      </c>
      <c r="I575" s="59">
        <v>70</v>
      </c>
      <c r="J575" s="59" t="s">
        <v>1500</v>
      </c>
      <c r="K575" s="59" t="s">
        <v>1574</v>
      </c>
      <c r="L575" s="59" t="s">
        <v>1330</v>
      </c>
      <c r="M575" s="59">
        <v>30</v>
      </c>
      <c r="N575" s="59" t="s">
        <v>1335</v>
      </c>
      <c r="O575" s="46">
        <f t="shared" si="405"/>
        <v>54000</v>
      </c>
      <c r="P575" s="46"/>
      <c r="Q575" s="46"/>
      <c r="R575" s="46"/>
      <c r="S575" s="46"/>
      <c r="T575" s="46"/>
      <c r="U575" s="46"/>
      <c r="V575" s="46"/>
      <c r="W575" s="46">
        <v>15000</v>
      </c>
      <c r="X575" s="46">
        <v>14000</v>
      </c>
      <c r="Y575" s="46">
        <v>13000</v>
      </c>
      <c r="Z575" s="46">
        <v>12000</v>
      </c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87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>
        <v>137.495</v>
      </c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>
        <v>0</v>
      </c>
      <c r="DF575" s="46">
        <f t="shared" si="406"/>
        <v>0</v>
      </c>
      <c r="DG575" s="46">
        <f t="shared" si="407"/>
        <v>0</v>
      </c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>
        <v>0</v>
      </c>
      <c r="FA575" s="59" t="s">
        <v>1739</v>
      </c>
      <c r="FB575" s="59">
        <v>2015</v>
      </c>
      <c r="FC575" s="59"/>
    </row>
    <row r="576" spans="1:159" s="49" customFormat="1" ht="25.5" customHeight="1" x14ac:dyDescent="0.25">
      <c r="A576" s="59" t="s">
        <v>596</v>
      </c>
      <c r="B576" s="59" t="s">
        <v>55</v>
      </c>
      <c r="C576" s="59" t="s">
        <v>593</v>
      </c>
      <c r="D576" s="59" t="s">
        <v>594</v>
      </c>
      <c r="E576" s="59" t="s">
        <v>595</v>
      </c>
      <c r="F576" s="59"/>
      <c r="G576" s="59" t="s">
        <v>595</v>
      </c>
      <c r="H576" s="59" t="s">
        <v>1499</v>
      </c>
      <c r="I576" s="59">
        <v>70</v>
      </c>
      <c r="J576" s="59" t="s">
        <v>1506</v>
      </c>
      <c r="K576" s="59" t="s">
        <v>1555</v>
      </c>
      <c r="L576" s="59" t="s">
        <v>1330</v>
      </c>
      <c r="M576" s="59" t="s">
        <v>1505</v>
      </c>
      <c r="N576" s="59" t="s">
        <v>1335</v>
      </c>
      <c r="O576" s="46">
        <f t="shared" si="405"/>
        <v>5600</v>
      </c>
      <c r="P576" s="46"/>
      <c r="Q576" s="46"/>
      <c r="R576" s="46"/>
      <c r="S576" s="46"/>
      <c r="T576" s="46"/>
      <c r="U576" s="46"/>
      <c r="V576" s="46"/>
      <c r="W576" s="46">
        <v>1400</v>
      </c>
      <c r="X576" s="46">
        <v>1400</v>
      </c>
      <c r="Y576" s="46">
        <v>1400</v>
      </c>
      <c r="Z576" s="46">
        <v>1400</v>
      </c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87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>
        <v>128</v>
      </c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>
        <v>0</v>
      </c>
      <c r="DF576" s="46">
        <f t="shared" si="406"/>
        <v>0</v>
      </c>
      <c r="DG576" s="46">
        <f t="shared" si="407"/>
        <v>0</v>
      </c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>
        <v>0</v>
      </c>
      <c r="FA576" s="59" t="s">
        <v>1739</v>
      </c>
      <c r="FB576" s="59">
        <v>2015</v>
      </c>
      <c r="FC576" s="59" t="s">
        <v>1733</v>
      </c>
    </row>
    <row r="577" spans="1:159" s="49" customFormat="1" ht="25.5" customHeight="1" x14ac:dyDescent="0.25">
      <c r="A577" s="59" t="s">
        <v>597</v>
      </c>
      <c r="B577" s="59" t="s">
        <v>55</v>
      </c>
      <c r="C577" s="59" t="s">
        <v>593</v>
      </c>
      <c r="D577" s="59" t="s">
        <v>594</v>
      </c>
      <c r="E577" s="59" t="s">
        <v>595</v>
      </c>
      <c r="F577" s="59"/>
      <c r="G577" s="59" t="s">
        <v>595</v>
      </c>
      <c r="H577" s="59" t="s">
        <v>1339</v>
      </c>
      <c r="I577" s="59">
        <v>70</v>
      </c>
      <c r="J577" s="59" t="s">
        <v>1506</v>
      </c>
      <c r="K577" s="59" t="s">
        <v>1555</v>
      </c>
      <c r="L577" s="59" t="s">
        <v>1330</v>
      </c>
      <c r="M577" s="59" t="s">
        <v>1505</v>
      </c>
      <c r="N577" s="59" t="s">
        <v>1335</v>
      </c>
      <c r="O577" s="46">
        <f t="shared" si="405"/>
        <v>5600</v>
      </c>
      <c r="P577" s="46"/>
      <c r="Q577" s="46"/>
      <c r="R577" s="46"/>
      <c r="S577" s="46"/>
      <c r="T577" s="46"/>
      <c r="U577" s="46"/>
      <c r="V577" s="46"/>
      <c r="W577" s="46">
        <v>1400</v>
      </c>
      <c r="X577" s="46">
        <v>1400</v>
      </c>
      <c r="Y577" s="46">
        <v>1400</v>
      </c>
      <c r="Z577" s="46">
        <v>1400</v>
      </c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87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>
        <v>128</v>
      </c>
      <c r="BK577" s="46"/>
      <c r="BL577" s="46"/>
      <c r="BM577" s="46"/>
      <c r="BN577" s="46"/>
      <c r="BO577" s="46"/>
      <c r="BP577" s="46"/>
      <c r="BQ577" s="46"/>
      <c r="BR577" s="46">
        <v>128</v>
      </c>
      <c r="BS577" s="46">
        <v>128</v>
      </c>
      <c r="BT577" s="46">
        <v>128</v>
      </c>
      <c r="BU577" s="46">
        <v>128</v>
      </c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>
        <v>716800</v>
      </c>
      <c r="DF577" s="46">
        <f t="shared" si="406"/>
        <v>0</v>
      </c>
      <c r="DG577" s="46">
        <f t="shared" si="407"/>
        <v>0</v>
      </c>
      <c r="DH577" s="46">
        <f>R577*BM577</f>
        <v>0</v>
      </c>
      <c r="DI577" s="46">
        <f t="shared" ref="DI577:DQ577" si="430">BN577*S577</f>
        <v>0</v>
      </c>
      <c r="DJ577" s="46">
        <f t="shared" si="430"/>
        <v>0</v>
      </c>
      <c r="DK577" s="46">
        <f t="shared" si="430"/>
        <v>0</v>
      </c>
      <c r="DL577" s="46">
        <f t="shared" si="430"/>
        <v>0</v>
      </c>
      <c r="DM577" s="46">
        <f t="shared" si="430"/>
        <v>179200</v>
      </c>
      <c r="DN577" s="46">
        <f t="shared" si="430"/>
        <v>179200</v>
      </c>
      <c r="DO577" s="46">
        <f t="shared" si="430"/>
        <v>179200</v>
      </c>
      <c r="DP577" s="46">
        <f t="shared" si="430"/>
        <v>179200</v>
      </c>
      <c r="DQ577" s="46">
        <f t="shared" si="430"/>
        <v>0</v>
      </c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>
        <v>802816.00000000012</v>
      </c>
      <c r="FA577" s="59" t="s">
        <v>1739</v>
      </c>
      <c r="FB577" s="59">
        <v>2015</v>
      </c>
      <c r="FC577" s="59">
        <v>7</v>
      </c>
    </row>
    <row r="578" spans="1:159" s="49" customFormat="1" ht="25.5" customHeight="1" x14ac:dyDescent="0.25">
      <c r="A578" s="59" t="s">
        <v>598</v>
      </c>
      <c r="B578" s="59" t="s">
        <v>55</v>
      </c>
      <c r="C578" s="59" t="s">
        <v>599</v>
      </c>
      <c r="D578" s="59" t="s">
        <v>600</v>
      </c>
      <c r="E578" s="59" t="s">
        <v>601</v>
      </c>
      <c r="F578" s="59"/>
      <c r="G578" s="59" t="s">
        <v>1575</v>
      </c>
      <c r="H578" s="59" t="s">
        <v>1499</v>
      </c>
      <c r="I578" s="59">
        <v>70</v>
      </c>
      <c r="J578" s="59" t="s">
        <v>1500</v>
      </c>
      <c r="K578" s="59" t="s">
        <v>1574</v>
      </c>
      <c r="L578" s="59" t="s">
        <v>1330</v>
      </c>
      <c r="M578" s="59">
        <v>30</v>
      </c>
      <c r="N578" s="59" t="s">
        <v>1335</v>
      </c>
      <c r="O578" s="46">
        <f t="shared" si="405"/>
        <v>34500</v>
      </c>
      <c r="P578" s="46"/>
      <c r="Q578" s="46"/>
      <c r="R578" s="46"/>
      <c r="S578" s="46"/>
      <c r="T578" s="46"/>
      <c r="U578" s="46"/>
      <c r="V578" s="46"/>
      <c r="W578" s="46">
        <v>9000</v>
      </c>
      <c r="X578" s="46">
        <v>8500</v>
      </c>
      <c r="Y578" s="46">
        <v>8000</v>
      </c>
      <c r="Z578" s="46">
        <v>9000</v>
      </c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87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>
        <v>240.75</v>
      </c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>
        <v>0</v>
      </c>
      <c r="DF578" s="46">
        <f t="shared" si="406"/>
        <v>0</v>
      </c>
      <c r="DG578" s="46">
        <f t="shared" si="407"/>
        <v>0</v>
      </c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>
        <v>0</v>
      </c>
      <c r="FA578" s="59" t="s">
        <v>1739</v>
      </c>
      <c r="FB578" s="59">
        <v>2015</v>
      </c>
      <c r="FC578" s="59"/>
    </row>
    <row r="579" spans="1:159" s="49" customFormat="1" ht="25.5" customHeight="1" x14ac:dyDescent="0.25">
      <c r="A579" s="59" t="s">
        <v>602</v>
      </c>
      <c r="B579" s="59" t="s">
        <v>55</v>
      </c>
      <c r="C579" s="59" t="s">
        <v>599</v>
      </c>
      <c r="D579" s="59" t="s">
        <v>600</v>
      </c>
      <c r="E579" s="59" t="s">
        <v>601</v>
      </c>
      <c r="F579" s="59"/>
      <c r="G579" s="59" t="s">
        <v>1575</v>
      </c>
      <c r="H579" s="59" t="s">
        <v>1499</v>
      </c>
      <c r="I579" s="59">
        <v>70</v>
      </c>
      <c r="J579" s="59" t="s">
        <v>1506</v>
      </c>
      <c r="K579" s="59" t="s">
        <v>1555</v>
      </c>
      <c r="L579" s="59" t="s">
        <v>1330</v>
      </c>
      <c r="M579" s="59" t="s">
        <v>1505</v>
      </c>
      <c r="N579" s="59" t="s">
        <v>1335</v>
      </c>
      <c r="O579" s="46">
        <f t="shared" si="405"/>
        <v>800</v>
      </c>
      <c r="P579" s="46"/>
      <c r="Q579" s="46"/>
      <c r="R579" s="46"/>
      <c r="S579" s="46"/>
      <c r="T579" s="46"/>
      <c r="U579" s="46"/>
      <c r="V579" s="46"/>
      <c r="W579" s="46">
        <v>200</v>
      </c>
      <c r="X579" s="46">
        <v>200</v>
      </c>
      <c r="Y579" s="46">
        <v>200</v>
      </c>
      <c r="Z579" s="46">
        <v>200</v>
      </c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87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>
        <v>224.5</v>
      </c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>
        <v>0</v>
      </c>
      <c r="DF579" s="46">
        <f t="shared" si="406"/>
        <v>0</v>
      </c>
      <c r="DG579" s="46">
        <f t="shared" si="407"/>
        <v>0</v>
      </c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>
        <v>0</v>
      </c>
      <c r="FA579" s="59" t="s">
        <v>1739</v>
      </c>
      <c r="FB579" s="59">
        <v>2015</v>
      </c>
      <c r="FC579" s="59" t="s">
        <v>1733</v>
      </c>
    </row>
    <row r="580" spans="1:159" s="49" customFormat="1" ht="25.5" customHeight="1" x14ac:dyDescent="0.25">
      <c r="A580" s="59" t="s">
        <v>603</v>
      </c>
      <c r="B580" s="59" t="s">
        <v>55</v>
      </c>
      <c r="C580" s="59" t="s">
        <v>599</v>
      </c>
      <c r="D580" s="59" t="s">
        <v>600</v>
      </c>
      <c r="E580" s="59" t="s">
        <v>601</v>
      </c>
      <c r="F580" s="59"/>
      <c r="G580" s="59" t="s">
        <v>1575</v>
      </c>
      <c r="H580" s="59" t="s">
        <v>1339</v>
      </c>
      <c r="I580" s="59">
        <v>70</v>
      </c>
      <c r="J580" s="59" t="s">
        <v>1506</v>
      </c>
      <c r="K580" s="59" t="s">
        <v>1555</v>
      </c>
      <c r="L580" s="59" t="s">
        <v>1330</v>
      </c>
      <c r="M580" s="59" t="s">
        <v>1505</v>
      </c>
      <c r="N580" s="59" t="s">
        <v>1335</v>
      </c>
      <c r="O580" s="46">
        <f t="shared" si="405"/>
        <v>800</v>
      </c>
      <c r="P580" s="46"/>
      <c r="Q580" s="46"/>
      <c r="R580" s="46"/>
      <c r="S580" s="46"/>
      <c r="T580" s="46"/>
      <c r="U580" s="46"/>
      <c r="V580" s="46"/>
      <c r="W580" s="46">
        <v>200</v>
      </c>
      <c r="X580" s="46">
        <v>200</v>
      </c>
      <c r="Y580" s="46">
        <v>200</v>
      </c>
      <c r="Z580" s="46">
        <v>200</v>
      </c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87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>
        <v>224.5</v>
      </c>
      <c r="BK580" s="46"/>
      <c r="BL580" s="46"/>
      <c r="BM580" s="46"/>
      <c r="BN580" s="46"/>
      <c r="BO580" s="46"/>
      <c r="BP580" s="46"/>
      <c r="BQ580" s="46"/>
      <c r="BR580" s="46">
        <v>224.5</v>
      </c>
      <c r="BS580" s="46">
        <v>224.5</v>
      </c>
      <c r="BT580" s="46">
        <v>224.5</v>
      </c>
      <c r="BU580" s="46">
        <v>224.5</v>
      </c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>
        <v>179600</v>
      </c>
      <c r="DF580" s="46">
        <f t="shared" si="406"/>
        <v>0</v>
      </c>
      <c r="DG580" s="46">
        <f t="shared" si="407"/>
        <v>0</v>
      </c>
      <c r="DH580" s="46">
        <f>R580*BM580</f>
        <v>0</v>
      </c>
      <c r="DI580" s="46">
        <f t="shared" ref="DI580:DQ580" si="431">BN580*S580</f>
        <v>0</v>
      </c>
      <c r="DJ580" s="46">
        <f t="shared" si="431"/>
        <v>0</v>
      </c>
      <c r="DK580" s="46">
        <f t="shared" si="431"/>
        <v>0</v>
      </c>
      <c r="DL580" s="46">
        <f t="shared" si="431"/>
        <v>0</v>
      </c>
      <c r="DM580" s="46">
        <f t="shared" si="431"/>
        <v>44900</v>
      </c>
      <c r="DN580" s="46">
        <f t="shared" si="431"/>
        <v>44900</v>
      </c>
      <c r="DO580" s="46">
        <f t="shared" si="431"/>
        <v>44900</v>
      </c>
      <c r="DP580" s="46">
        <f t="shared" si="431"/>
        <v>44900</v>
      </c>
      <c r="DQ580" s="46">
        <f t="shared" si="431"/>
        <v>0</v>
      </c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>
        <v>201152.00000000003</v>
      </c>
      <c r="FA580" s="59" t="s">
        <v>1739</v>
      </c>
      <c r="FB580" s="59">
        <v>2015</v>
      </c>
      <c r="FC580" s="59">
        <v>7</v>
      </c>
    </row>
    <row r="581" spans="1:159" s="49" customFormat="1" ht="25.5" customHeight="1" x14ac:dyDescent="0.25">
      <c r="A581" s="59" t="s">
        <v>604</v>
      </c>
      <c r="B581" s="59" t="s">
        <v>55</v>
      </c>
      <c r="C581" s="59" t="s">
        <v>605</v>
      </c>
      <c r="D581" s="59" t="s">
        <v>606</v>
      </c>
      <c r="E581" s="59" t="s">
        <v>607</v>
      </c>
      <c r="F581" s="59"/>
      <c r="G581" s="59" t="s">
        <v>607</v>
      </c>
      <c r="H581" s="59" t="s">
        <v>1499</v>
      </c>
      <c r="I581" s="59">
        <v>60</v>
      </c>
      <c r="J581" s="59" t="s">
        <v>1500</v>
      </c>
      <c r="K581" s="59" t="s">
        <v>1553</v>
      </c>
      <c r="L581" s="59" t="s">
        <v>1330</v>
      </c>
      <c r="M581" s="59">
        <v>30</v>
      </c>
      <c r="N581" s="59" t="s">
        <v>1335</v>
      </c>
      <c r="O581" s="46">
        <f t="shared" si="405"/>
        <v>780000</v>
      </c>
      <c r="P581" s="46"/>
      <c r="Q581" s="46"/>
      <c r="R581" s="46"/>
      <c r="S581" s="46"/>
      <c r="T581" s="46"/>
      <c r="U581" s="46"/>
      <c r="V581" s="46"/>
      <c r="W581" s="46">
        <v>200000</v>
      </c>
      <c r="X581" s="46">
        <v>210000</v>
      </c>
      <c r="Y581" s="46">
        <v>180000</v>
      </c>
      <c r="Z581" s="46">
        <v>190000</v>
      </c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87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>
        <v>77.575000000000003</v>
      </c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>
        <v>0</v>
      </c>
      <c r="DF581" s="46">
        <f t="shared" si="406"/>
        <v>0</v>
      </c>
      <c r="DG581" s="46">
        <f t="shared" si="407"/>
        <v>0</v>
      </c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>
        <v>0</v>
      </c>
      <c r="FA581" s="59" t="s">
        <v>1704</v>
      </c>
      <c r="FB581" s="59">
        <v>2015</v>
      </c>
      <c r="FC581" s="59"/>
    </row>
    <row r="582" spans="1:159" s="49" customFormat="1" ht="25.5" customHeight="1" x14ac:dyDescent="0.25">
      <c r="A582" s="59" t="s">
        <v>608</v>
      </c>
      <c r="B582" s="59" t="s">
        <v>55</v>
      </c>
      <c r="C582" s="59" t="s">
        <v>605</v>
      </c>
      <c r="D582" s="59" t="s">
        <v>606</v>
      </c>
      <c r="E582" s="59" t="s">
        <v>607</v>
      </c>
      <c r="F582" s="59"/>
      <c r="G582" s="59" t="s">
        <v>607</v>
      </c>
      <c r="H582" s="59" t="s">
        <v>1499</v>
      </c>
      <c r="I582" s="59">
        <v>60</v>
      </c>
      <c r="J582" s="59" t="s">
        <v>1506</v>
      </c>
      <c r="K582" s="59" t="s">
        <v>1555</v>
      </c>
      <c r="L582" s="59" t="s">
        <v>1330</v>
      </c>
      <c r="M582" s="59" t="s">
        <v>1505</v>
      </c>
      <c r="N582" s="59" t="s">
        <v>1335</v>
      </c>
      <c r="O582" s="46">
        <f t="shared" si="405"/>
        <v>64000</v>
      </c>
      <c r="P582" s="46"/>
      <c r="Q582" s="46"/>
      <c r="R582" s="46"/>
      <c r="S582" s="46"/>
      <c r="T582" s="46"/>
      <c r="U582" s="46"/>
      <c r="V582" s="46"/>
      <c r="W582" s="46">
        <v>16000</v>
      </c>
      <c r="X582" s="46">
        <v>16000</v>
      </c>
      <c r="Y582" s="46">
        <v>16000</v>
      </c>
      <c r="Z582" s="46">
        <v>16000</v>
      </c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87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>
        <v>70.599999999999994</v>
      </c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>
        <v>0</v>
      </c>
      <c r="DF582" s="46">
        <f t="shared" si="406"/>
        <v>0</v>
      </c>
      <c r="DG582" s="46">
        <f t="shared" si="407"/>
        <v>0</v>
      </c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>
        <v>0</v>
      </c>
      <c r="FA582" s="59" t="s">
        <v>1704</v>
      </c>
      <c r="FB582" s="59">
        <v>2015</v>
      </c>
      <c r="FC582" s="59" t="s">
        <v>1733</v>
      </c>
    </row>
    <row r="583" spans="1:159" s="49" customFormat="1" ht="25.5" customHeight="1" x14ac:dyDescent="0.25">
      <c r="A583" s="59" t="s">
        <v>609</v>
      </c>
      <c r="B583" s="59" t="s">
        <v>55</v>
      </c>
      <c r="C583" s="59" t="s">
        <v>605</v>
      </c>
      <c r="D583" s="59" t="s">
        <v>606</v>
      </c>
      <c r="E583" s="59" t="s">
        <v>607</v>
      </c>
      <c r="F583" s="59"/>
      <c r="G583" s="59" t="s">
        <v>607</v>
      </c>
      <c r="H583" s="59" t="s">
        <v>1339</v>
      </c>
      <c r="I583" s="59">
        <v>60</v>
      </c>
      <c r="J583" s="59" t="s">
        <v>1506</v>
      </c>
      <c r="K583" s="59" t="s">
        <v>1555</v>
      </c>
      <c r="L583" s="59" t="s">
        <v>1330</v>
      </c>
      <c r="M583" s="59" t="s">
        <v>1505</v>
      </c>
      <c r="N583" s="59" t="s">
        <v>1335</v>
      </c>
      <c r="O583" s="46">
        <f t="shared" si="405"/>
        <v>64000</v>
      </c>
      <c r="P583" s="46"/>
      <c r="Q583" s="46"/>
      <c r="R583" s="46"/>
      <c r="S583" s="46"/>
      <c r="T583" s="46"/>
      <c r="U583" s="46"/>
      <c r="V583" s="46"/>
      <c r="W583" s="46">
        <v>16000</v>
      </c>
      <c r="X583" s="46">
        <v>16000</v>
      </c>
      <c r="Y583" s="46">
        <v>16000</v>
      </c>
      <c r="Z583" s="46">
        <v>16000</v>
      </c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87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>
        <v>70.599999999999994</v>
      </c>
      <c r="BK583" s="46"/>
      <c r="BL583" s="46"/>
      <c r="BM583" s="46"/>
      <c r="BN583" s="46"/>
      <c r="BO583" s="46"/>
      <c r="BP583" s="46"/>
      <c r="BQ583" s="46"/>
      <c r="BR583" s="46">
        <v>70.599999999999994</v>
      </c>
      <c r="BS583" s="46">
        <v>70.599999999999994</v>
      </c>
      <c r="BT583" s="46">
        <v>70.599999999999994</v>
      </c>
      <c r="BU583" s="46">
        <v>70.599999999999994</v>
      </c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>
        <v>4518400</v>
      </c>
      <c r="DF583" s="46">
        <f t="shared" si="406"/>
        <v>0</v>
      </c>
      <c r="DG583" s="46">
        <f t="shared" si="407"/>
        <v>0</v>
      </c>
      <c r="DH583" s="46">
        <f>R583*BM583</f>
        <v>0</v>
      </c>
      <c r="DI583" s="46">
        <f t="shared" ref="DI583:DQ583" si="432">BN583*S583</f>
        <v>0</v>
      </c>
      <c r="DJ583" s="46">
        <f t="shared" si="432"/>
        <v>0</v>
      </c>
      <c r="DK583" s="46">
        <f t="shared" si="432"/>
        <v>0</v>
      </c>
      <c r="DL583" s="46">
        <f t="shared" si="432"/>
        <v>0</v>
      </c>
      <c r="DM583" s="46">
        <f t="shared" si="432"/>
        <v>1129600</v>
      </c>
      <c r="DN583" s="46">
        <f t="shared" si="432"/>
        <v>1129600</v>
      </c>
      <c r="DO583" s="46">
        <f t="shared" si="432"/>
        <v>1129600</v>
      </c>
      <c r="DP583" s="46">
        <f t="shared" si="432"/>
        <v>1129600</v>
      </c>
      <c r="DQ583" s="46">
        <f t="shared" si="432"/>
        <v>0</v>
      </c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>
        <v>5060608.0000000009</v>
      </c>
      <c r="FA583" s="59" t="s">
        <v>1704</v>
      </c>
      <c r="FB583" s="59">
        <v>2015</v>
      </c>
      <c r="FC583" s="59">
        <v>7</v>
      </c>
    </row>
    <row r="584" spans="1:159" s="49" customFormat="1" ht="25.5" customHeight="1" x14ac:dyDescent="0.25">
      <c r="A584" s="59" t="s">
        <v>610</v>
      </c>
      <c r="B584" s="59" t="s">
        <v>55</v>
      </c>
      <c r="C584" s="59" t="s">
        <v>611</v>
      </c>
      <c r="D584" s="59" t="s">
        <v>612</v>
      </c>
      <c r="E584" s="59" t="s">
        <v>613</v>
      </c>
      <c r="F584" s="59"/>
      <c r="G584" s="59" t="s">
        <v>1576</v>
      </c>
      <c r="H584" s="59" t="s">
        <v>1499</v>
      </c>
      <c r="I584" s="59">
        <v>30</v>
      </c>
      <c r="J584" s="59" t="s">
        <v>1500</v>
      </c>
      <c r="K584" s="59" t="s">
        <v>1553</v>
      </c>
      <c r="L584" s="59" t="s">
        <v>1330</v>
      </c>
      <c r="M584" s="59">
        <v>30</v>
      </c>
      <c r="N584" s="59" t="s">
        <v>1335</v>
      </c>
      <c r="O584" s="46">
        <f t="shared" si="405"/>
        <v>83000</v>
      </c>
      <c r="P584" s="46"/>
      <c r="Q584" s="46"/>
      <c r="R584" s="46"/>
      <c r="S584" s="46"/>
      <c r="T584" s="46"/>
      <c r="U584" s="46"/>
      <c r="V584" s="46"/>
      <c r="W584" s="46">
        <v>20000</v>
      </c>
      <c r="X584" s="46">
        <v>18000</v>
      </c>
      <c r="Y584" s="46">
        <v>25000</v>
      </c>
      <c r="Z584" s="46">
        <v>20000</v>
      </c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87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>
        <v>123.05000000000001</v>
      </c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>
        <v>0</v>
      </c>
      <c r="DF584" s="46">
        <f t="shared" si="406"/>
        <v>0</v>
      </c>
      <c r="DG584" s="46">
        <f t="shared" si="407"/>
        <v>0</v>
      </c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>
        <v>0</v>
      </c>
      <c r="FA584" s="59" t="s">
        <v>1704</v>
      </c>
      <c r="FB584" s="59">
        <v>2015</v>
      </c>
      <c r="FC584" s="59"/>
    </row>
    <row r="585" spans="1:159" s="49" customFormat="1" ht="25.5" customHeight="1" x14ac:dyDescent="0.25">
      <c r="A585" s="59" t="s">
        <v>614</v>
      </c>
      <c r="B585" s="59" t="s">
        <v>55</v>
      </c>
      <c r="C585" s="59" t="s">
        <v>611</v>
      </c>
      <c r="D585" s="59" t="s">
        <v>612</v>
      </c>
      <c r="E585" s="59" t="s">
        <v>613</v>
      </c>
      <c r="F585" s="59"/>
      <c r="G585" s="59" t="s">
        <v>1576</v>
      </c>
      <c r="H585" s="59" t="s">
        <v>1499</v>
      </c>
      <c r="I585" s="59">
        <v>30</v>
      </c>
      <c r="J585" s="59" t="s">
        <v>1506</v>
      </c>
      <c r="K585" s="59" t="s">
        <v>1555</v>
      </c>
      <c r="L585" s="59" t="s">
        <v>1330</v>
      </c>
      <c r="M585" s="59" t="s">
        <v>1505</v>
      </c>
      <c r="N585" s="59" t="s">
        <v>1335</v>
      </c>
      <c r="O585" s="46">
        <f t="shared" si="405"/>
        <v>7140</v>
      </c>
      <c r="P585" s="46"/>
      <c r="Q585" s="46"/>
      <c r="R585" s="46"/>
      <c r="S585" s="46"/>
      <c r="T585" s="46"/>
      <c r="U585" s="46"/>
      <c r="V585" s="46"/>
      <c r="W585" s="46">
        <v>1785</v>
      </c>
      <c r="X585" s="46">
        <v>1785</v>
      </c>
      <c r="Y585" s="46">
        <v>1785</v>
      </c>
      <c r="Z585" s="46">
        <v>1785</v>
      </c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87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>
        <v>110</v>
      </c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>
        <v>0</v>
      </c>
      <c r="DF585" s="46">
        <f t="shared" si="406"/>
        <v>0</v>
      </c>
      <c r="DG585" s="46">
        <f t="shared" si="407"/>
        <v>0</v>
      </c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>
        <v>0</v>
      </c>
      <c r="FA585" s="59" t="s">
        <v>1704</v>
      </c>
      <c r="FB585" s="59">
        <v>2015</v>
      </c>
      <c r="FC585" s="59" t="s">
        <v>1733</v>
      </c>
    </row>
    <row r="586" spans="1:159" s="49" customFormat="1" ht="25.5" customHeight="1" x14ac:dyDescent="0.25">
      <c r="A586" s="59" t="s">
        <v>615</v>
      </c>
      <c r="B586" s="59" t="s">
        <v>55</v>
      </c>
      <c r="C586" s="59" t="s">
        <v>611</v>
      </c>
      <c r="D586" s="59" t="s">
        <v>612</v>
      </c>
      <c r="E586" s="59" t="s">
        <v>613</v>
      </c>
      <c r="F586" s="59"/>
      <c r="G586" s="59" t="s">
        <v>1577</v>
      </c>
      <c r="H586" s="59" t="s">
        <v>1339</v>
      </c>
      <c r="I586" s="59">
        <v>30</v>
      </c>
      <c r="J586" s="59" t="s">
        <v>1506</v>
      </c>
      <c r="K586" s="59" t="s">
        <v>1555</v>
      </c>
      <c r="L586" s="59" t="s">
        <v>1330</v>
      </c>
      <c r="M586" s="59" t="s">
        <v>1505</v>
      </c>
      <c r="N586" s="59" t="s">
        <v>1335</v>
      </c>
      <c r="O586" s="46">
        <f t="shared" si="405"/>
        <v>7140</v>
      </c>
      <c r="P586" s="46"/>
      <c r="Q586" s="46"/>
      <c r="R586" s="46"/>
      <c r="S586" s="46"/>
      <c r="T586" s="46"/>
      <c r="U586" s="46"/>
      <c r="V586" s="46"/>
      <c r="W586" s="46">
        <v>1785</v>
      </c>
      <c r="X586" s="46">
        <v>1785</v>
      </c>
      <c r="Y586" s="46">
        <v>1785</v>
      </c>
      <c r="Z586" s="46">
        <v>1785</v>
      </c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87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>
        <v>67.25</v>
      </c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>
        <v>0</v>
      </c>
      <c r="DF586" s="46">
        <f t="shared" si="406"/>
        <v>0</v>
      </c>
      <c r="DG586" s="46">
        <f t="shared" si="407"/>
        <v>0</v>
      </c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>
        <v>0</v>
      </c>
      <c r="FA586" s="59" t="s">
        <v>1704</v>
      </c>
      <c r="FB586" s="59">
        <v>2015</v>
      </c>
      <c r="FC586" s="59" t="s">
        <v>1719</v>
      </c>
    </row>
    <row r="587" spans="1:159" s="49" customFormat="1" ht="25.5" customHeight="1" x14ac:dyDescent="0.25">
      <c r="A587" s="59" t="s">
        <v>616</v>
      </c>
      <c r="B587" s="59" t="s">
        <v>55</v>
      </c>
      <c r="C587" s="59" t="s">
        <v>617</v>
      </c>
      <c r="D587" s="59" t="s">
        <v>618</v>
      </c>
      <c r="E587" s="59" t="s">
        <v>619</v>
      </c>
      <c r="F587" s="59"/>
      <c r="G587" s="59" t="s">
        <v>619</v>
      </c>
      <c r="H587" s="59" t="s">
        <v>1499</v>
      </c>
      <c r="I587" s="59">
        <v>30</v>
      </c>
      <c r="J587" s="59" t="s">
        <v>1500</v>
      </c>
      <c r="K587" s="59" t="s">
        <v>1553</v>
      </c>
      <c r="L587" s="59" t="s">
        <v>1330</v>
      </c>
      <c r="M587" s="59">
        <v>30</v>
      </c>
      <c r="N587" s="59" t="s">
        <v>1554</v>
      </c>
      <c r="O587" s="46">
        <f t="shared" si="405"/>
        <v>18500</v>
      </c>
      <c r="P587" s="46"/>
      <c r="Q587" s="46"/>
      <c r="R587" s="46"/>
      <c r="S587" s="46"/>
      <c r="T587" s="46"/>
      <c r="U587" s="46"/>
      <c r="V587" s="46"/>
      <c r="W587" s="46">
        <v>5000</v>
      </c>
      <c r="X587" s="46">
        <v>4000</v>
      </c>
      <c r="Y587" s="46">
        <v>4500</v>
      </c>
      <c r="Z587" s="46">
        <v>5000</v>
      </c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87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>
        <v>409.27500000000003</v>
      </c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>
        <v>0</v>
      </c>
      <c r="DF587" s="46">
        <f t="shared" si="406"/>
        <v>0</v>
      </c>
      <c r="DG587" s="46">
        <f t="shared" si="407"/>
        <v>0</v>
      </c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>
        <v>0</v>
      </c>
      <c r="FA587" s="59" t="s">
        <v>1704</v>
      </c>
      <c r="FB587" s="59">
        <v>2015</v>
      </c>
      <c r="FC587" s="59"/>
    </row>
    <row r="588" spans="1:159" s="49" customFormat="1" ht="25.5" customHeight="1" x14ac:dyDescent="0.25">
      <c r="A588" s="59" t="s">
        <v>620</v>
      </c>
      <c r="B588" s="59" t="s">
        <v>55</v>
      </c>
      <c r="C588" s="59" t="s">
        <v>617</v>
      </c>
      <c r="D588" s="59" t="s">
        <v>618</v>
      </c>
      <c r="E588" s="59" t="s">
        <v>619</v>
      </c>
      <c r="F588" s="59"/>
      <c r="G588" s="59" t="s">
        <v>619</v>
      </c>
      <c r="H588" s="59" t="s">
        <v>1499</v>
      </c>
      <c r="I588" s="59">
        <v>30</v>
      </c>
      <c r="J588" s="59" t="s">
        <v>1506</v>
      </c>
      <c r="K588" s="59" t="s">
        <v>1555</v>
      </c>
      <c r="L588" s="59" t="s">
        <v>1330</v>
      </c>
      <c r="M588" s="59" t="s">
        <v>1505</v>
      </c>
      <c r="N588" s="59" t="s">
        <v>1554</v>
      </c>
      <c r="O588" s="46">
        <f t="shared" si="405"/>
        <v>800</v>
      </c>
      <c r="P588" s="46"/>
      <c r="Q588" s="46"/>
      <c r="R588" s="46"/>
      <c r="S588" s="46"/>
      <c r="T588" s="46"/>
      <c r="U588" s="46"/>
      <c r="V588" s="46"/>
      <c r="W588" s="46">
        <v>200</v>
      </c>
      <c r="X588" s="46">
        <v>200</v>
      </c>
      <c r="Y588" s="46">
        <v>200</v>
      </c>
      <c r="Z588" s="46">
        <v>200</v>
      </c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87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>
        <v>267.86</v>
      </c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>
        <v>0</v>
      </c>
      <c r="DF588" s="46">
        <f t="shared" si="406"/>
        <v>0</v>
      </c>
      <c r="DG588" s="46">
        <f t="shared" si="407"/>
        <v>0</v>
      </c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>
        <v>0</v>
      </c>
      <c r="FA588" s="59" t="s">
        <v>1704</v>
      </c>
      <c r="FB588" s="59">
        <v>2015</v>
      </c>
      <c r="FC588" s="59" t="s">
        <v>1733</v>
      </c>
    </row>
    <row r="589" spans="1:159" s="49" customFormat="1" ht="25.5" customHeight="1" x14ac:dyDescent="0.25">
      <c r="A589" s="59" t="s">
        <v>621</v>
      </c>
      <c r="B589" s="59" t="s">
        <v>55</v>
      </c>
      <c r="C589" s="59" t="s">
        <v>617</v>
      </c>
      <c r="D589" s="59" t="s">
        <v>618</v>
      </c>
      <c r="E589" s="59" t="s">
        <v>619</v>
      </c>
      <c r="F589" s="59"/>
      <c r="G589" s="59" t="s">
        <v>619</v>
      </c>
      <c r="H589" s="59" t="s">
        <v>1339</v>
      </c>
      <c r="I589" s="59">
        <v>30</v>
      </c>
      <c r="J589" s="59" t="s">
        <v>1506</v>
      </c>
      <c r="K589" s="59" t="s">
        <v>1555</v>
      </c>
      <c r="L589" s="59" t="s">
        <v>1330</v>
      </c>
      <c r="M589" s="59" t="s">
        <v>1505</v>
      </c>
      <c r="N589" s="59" t="s">
        <v>1554</v>
      </c>
      <c r="O589" s="46">
        <f t="shared" si="405"/>
        <v>800</v>
      </c>
      <c r="P589" s="46"/>
      <c r="Q589" s="46"/>
      <c r="R589" s="46"/>
      <c r="S589" s="46"/>
      <c r="T589" s="46"/>
      <c r="U589" s="46"/>
      <c r="V589" s="46"/>
      <c r="W589" s="46">
        <v>200</v>
      </c>
      <c r="X589" s="46">
        <v>200</v>
      </c>
      <c r="Y589" s="46">
        <v>200</v>
      </c>
      <c r="Z589" s="46">
        <v>200</v>
      </c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87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>
        <v>185.95</v>
      </c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>
        <v>0</v>
      </c>
      <c r="DF589" s="46">
        <f t="shared" si="406"/>
        <v>0</v>
      </c>
      <c r="DG589" s="46">
        <f t="shared" si="407"/>
        <v>0</v>
      </c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>
        <v>0</v>
      </c>
      <c r="FA589" s="59" t="s">
        <v>1704</v>
      </c>
      <c r="FB589" s="59">
        <v>2015</v>
      </c>
      <c r="FC589" s="59" t="s">
        <v>1719</v>
      </c>
    </row>
    <row r="590" spans="1:159" s="49" customFormat="1" ht="25.5" customHeight="1" x14ac:dyDescent="0.25">
      <c r="A590" s="59" t="s">
        <v>622</v>
      </c>
      <c r="B590" s="59" t="s">
        <v>55</v>
      </c>
      <c r="C590" s="59" t="s">
        <v>623</v>
      </c>
      <c r="D590" s="59" t="s">
        <v>624</v>
      </c>
      <c r="E590" s="59" t="s">
        <v>625</v>
      </c>
      <c r="F590" s="59"/>
      <c r="G590" s="59" t="s">
        <v>1578</v>
      </c>
      <c r="H590" s="59" t="s">
        <v>1499</v>
      </c>
      <c r="I590" s="59">
        <v>30</v>
      </c>
      <c r="J590" s="59" t="s">
        <v>1500</v>
      </c>
      <c r="K590" s="59" t="s">
        <v>1553</v>
      </c>
      <c r="L590" s="59" t="s">
        <v>1330</v>
      </c>
      <c r="M590" s="59">
        <v>30</v>
      </c>
      <c r="N590" s="59" t="s">
        <v>1554</v>
      </c>
      <c r="O590" s="46">
        <f t="shared" si="405"/>
        <v>535000</v>
      </c>
      <c r="P590" s="46"/>
      <c r="Q590" s="46"/>
      <c r="R590" s="46"/>
      <c r="S590" s="46"/>
      <c r="T590" s="46"/>
      <c r="U590" s="46"/>
      <c r="V590" s="46"/>
      <c r="W590" s="46">
        <v>120000</v>
      </c>
      <c r="X590" s="46">
        <v>140000</v>
      </c>
      <c r="Y590" s="46">
        <v>125000</v>
      </c>
      <c r="Z590" s="46">
        <v>150000</v>
      </c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87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>
        <v>192.60000000000002</v>
      </c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>
        <v>0</v>
      </c>
      <c r="DF590" s="46">
        <f t="shared" si="406"/>
        <v>0</v>
      </c>
      <c r="DG590" s="46">
        <f t="shared" si="407"/>
        <v>0</v>
      </c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>
        <v>0</v>
      </c>
      <c r="FA590" s="59" t="s">
        <v>1704</v>
      </c>
      <c r="FB590" s="59">
        <v>2015</v>
      </c>
      <c r="FC590" s="59"/>
    </row>
    <row r="591" spans="1:159" s="49" customFormat="1" ht="25.5" customHeight="1" x14ac:dyDescent="0.25">
      <c r="A591" s="59" t="s">
        <v>626</v>
      </c>
      <c r="B591" s="59" t="s">
        <v>55</v>
      </c>
      <c r="C591" s="59" t="s">
        <v>623</v>
      </c>
      <c r="D591" s="59" t="s">
        <v>624</v>
      </c>
      <c r="E591" s="59" t="s">
        <v>625</v>
      </c>
      <c r="F591" s="59"/>
      <c r="G591" s="59" t="s">
        <v>1578</v>
      </c>
      <c r="H591" s="59" t="s">
        <v>1499</v>
      </c>
      <c r="I591" s="59">
        <v>30</v>
      </c>
      <c r="J591" s="59" t="s">
        <v>1506</v>
      </c>
      <c r="K591" s="59" t="s">
        <v>1555</v>
      </c>
      <c r="L591" s="59" t="s">
        <v>1330</v>
      </c>
      <c r="M591" s="59" t="s">
        <v>1505</v>
      </c>
      <c r="N591" s="59" t="s">
        <v>1554</v>
      </c>
      <c r="O591" s="46">
        <f t="shared" si="405"/>
        <v>60000</v>
      </c>
      <c r="P591" s="46"/>
      <c r="Q591" s="46"/>
      <c r="R591" s="46"/>
      <c r="S591" s="46"/>
      <c r="T591" s="46"/>
      <c r="U591" s="46"/>
      <c r="V591" s="46"/>
      <c r="W591" s="46">
        <v>15000</v>
      </c>
      <c r="X591" s="46">
        <v>15000</v>
      </c>
      <c r="Y591" s="46">
        <v>15000</v>
      </c>
      <c r="Z591" s="46">
        <v>15000</v>
      </c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87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>
        <v>180</v>
      </c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>
        <v>0</v>
      </c>
      <c r="DF591" s="46">
        <f t="shared" si="406"/>
        <v>0</v>
      </c>
      <c r="DG591" s="46">
        <f t="shared" si="407"/>
        <v>0</v>
      </c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>
        <v>0</v>
      </c>
      <c r="FA591" s="59" t="s">
        <v>1704</v>
      </c>
      <c r="FB591" s="59">
        <v>2015</v>
      </c>
      <c r="FC591" s="59" t="s">
        <v>1733</v>
      </c>
    </row>
    <row r="592" spans="1:159" s="49" customFormat="1" ht="25.5" customHeight="1" x14ac:dyDescent="0.25">
      <c r="A592" s="59" t="s">
        <v>627</v>
      </c>
      <c r="B592" s="59" t="s">
        <v>55</v>
      </c>
      <c r="C592" s="59" t="s">
        <v>623</v>
      </c>
      <c r="D592" s="59" t="s">
        <v>624</v>
      </c>
      <c r="E592" s="59" t="s">
        <v>625</v>
      </c>
      <c r="F592" s="59"/>
      <c r="G592" s="59" t="s">
        <v>1578</v>
      </c>
      <c r="H592" s="59" t="s">
        <v>1339</v>
      </c>
      <c r="I592" s="59">
        <v>30</v>
      </c>
      <c r="J592" s="59" t="s">
        <v>1506</v>
      </c>
      <c r="K592" s="59" t="s">
        <v>1555</v>
      </c>
      <c r="L592" s="59" t="s">
        <v>1330</v>
      </c>
      <c r="M592" s="59" t="s">
        <v>1505</v>
      </c>
      <c r="N592" s="59" t="s">
        <v>1554</v>
      </c>
      <c r="O592" s="46">
        <f t="shared" si="405"/>
        <v>60000</v>
      </c>
      <c r="P592" s="46"/>
      <c r="Q592" s="46"/>
      <c r="R592" s="46"/>
      <c r="S592" s="46"/>
      <c r="T592" s="46"/>
      <c r="U592" s="46"/>
      <c r="V592" s="46"/>
      <c r="W592" s="46">
        <v>15000</v>
      </c>
      <c r="X592" s="46">
        <v>15000</v>
      </c>
      <c r="Y592" s="46">
        <v>15000</v>
      </c>
      <c r="Z592" s="46">
        <v>15000</v>
      </c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87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>
        <v>180</v>
      </c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>
        <v>0</v>
      </c>
      <c r="DF592" s="46">
        <f t="shared" si="406"/>
        <v>0</v>
      </c>
      <c r="DG592" s="46">
        <f t="shared" si="407"/>
        <v>0</v>
      </c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>
        <v>0</v>
      </c>
      <c r="FA592" s="59" t="s">
        <v>1704</v>
      </c>
      <c r="FB592" s="59">
        <v>2015</v>
      </c>
      <c r="FC592" s="59">
        <v>7</v>
      </c>
    </row>
    <row r="593" spans="1:159" s="49" customFormat="1" ht="25.5" customHeight="1" x14ac:dyDescent="0.25">
      <c r="A593" s="59" t="s">
        <v>628</v>
      </c>
      <c r="B593" s="59" t="s">
        <v>55</v>
      </c>
      <c r="C593" s="59" t="s">
        <v>623</v>
      </c>
      <c r="D593" s="59" t="s">
        <v>624</v>
      </c>
      <c r="E593" s="59" t="s">
        <v>625</v>
      </c>
      <c r="F593" s="59"/>
      <c r="G593" s="59" t="s">
        <v>1578</v>
      </c>
      <c r="H593" s="59" t="s">
        <v>1339</v>
      </c>
      <c r="I593" s="59">
        <v>30</v>
      </c>
      <c r="J593" s="59" t="s">
        <v>1506</v>
      </c>
      <c r="K593" s="59" t="s">
        <v>1555</v>
      </c>
      <c r="L593" s="59" t="s">
        <v>1330</v>
      </c>
      <c r="M593" s="59" t="s">
        <v>1505</v>
      </c>
      <c r="N593" s="59" t="s">
        <v>1554</v>
      </c>
      <c r="O593" s="46">
        <f t="shared" si="405"/>
        <v>60000</v>
      </c>
      <c r="P593" s="46"/>
      <c r="Q593" s="46"/>
      <c r="R593" s="46"/>
      <c r="S593" s="46"/>
      <c r="T593" s="46"/>
      <c r="U593" s="46"/>
      <c r="V593" s="46"/>
      <c r="W593" s="46">
        <v>15000</v>
      </c>
      <c r="X593" s="46">
        <v>15000</v>
      </c>
      <c r="Y593" s="46">
        <v>15000</v>
      </c>
      <c r="Z593" s="46">
        <v>15000</v>
      </c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87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>
        <v>180</v>
      </c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>
        <v>0</v>
      </c>
      <c r="DF593" s="46">
        <f t="shared" si="406"/>
        <v>0</v>
      </c>
      <c r="DG593" s="46">
        <f t="shared" si="407"/>
        <v>0</v>
      </c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>
        <v>0</v>
      </c>
      <c r="FA593" s="59" t="s">
        <v>1739</v>
      </c>
      <c r="FB593" s="59">
        <v>2015</v>
      </c>
      <c r="FC593" s="59">
        <v>18</v>
      </c>
    </row>
    <row r="594" spans="1:159" s="49" customFormat="1" ht="25.5" customHeight="1" x14ac:dyDescent="0.25">
      <c r="A594" s="59" t="s">
        <v>629</v>
      </c>
      <c r="B594" s="59" t="s">
        <v>55</v>
      </c>
      <c r="C594" s="59" t="s">
        <v>630</v>
      </c>
      <c r="D594" s="59" t="s">
        <v>624</v>
      </c>
      <c r="E594" s="59" t="s">
        <v>631</v>
      </c>
      <c r="F594" s="59"/>
      <c r="G594" s="59" t="s">
        <v>1578</v>
      </c>
      <c r="H594" s="59" t="s">
        <v>1339</v>
      </c>
      <c r="I594" s="59">
        <v>30</v>
      </c>
      <c r="J594" s="59" t="s">
        <v>1569</v>
      </c>
      <c r="K594" s="59" t="s">
        <v>1555</v>
      </c>
      <c r="L594" s="59" t="s">
        <v>1330</v>
      </c>
      <c r="M594" s="59" t="s">
        <v>1505</v>
      </c>
      <c r="N594" s="59" t="s">
        <v>1554</v>
      </c>
      <c r="O594" s="46">
        <f t="shared" si="405"/>
        <v>60000</v>
      </c>
      <c r="P594" s="46"/>
      <c r="Q594" s="46"/>
      <c r="R594" s="46"/>
      <c r="S594" s="46"/>
      <c r="T594" s="46"/>
      <c r="U594" s="46"/>
      <c r="V594" s="46"/>
      <c r="W594" s="46">
        <v>15000</v>
      </c>
      <c r="X594" s="46">
        <v>15000</v>
      </c>
      <c r="Y594" s="46">
        <v>15000</v>
      </c>
      <c r="Z594" s="46">
        <v>15000</v>
      </c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87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>
        <v>180</v>
      </c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>
        <v>0</v>
      </c>
      <c r="DF594" s="46">
        <f t="shared" si="406"/>
        <v>0</v>
      </c>
      <c r="DG594" s="46">
        <f t="shared" si="407"/>
        <v>0</v>
      </c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>
        <v>0</v>
      </c>
      <c r="FA594" s="59" t="s">
        <v>1704</v>
      </c>
      <c r="FB594" s="59" t="s">
        <v>1736</v>
      </c>
      <c r="FC594" s="59" t="s">
        <v>1719</v>
      </c>
    </row>
    <row r="595" spans="1:159" s="49" customFormat="1" ht="25.5" customHeight="1" x14ac:dyDescent="0.25">
      <c r="A595" s="59" t="s">
        <v>632</v>
      </c>
      <c r="B595" s="59" t="s">
        <v>55</v>
      </c>
      <c r="C595" s="59" t="s">
        <v>633</v>
      </c>
      <c r="D595" s="59" t="s">
        <v>634</v>
      </c>
      <c r="E595" s="59" t="s">
        <v>635</v>
      </c>
      <c r="F595" s="59"/>
      <c r="G595" s="59" t="s">
        <v>635</v>
      </c>
      <c r="H595" s="59" t="s">
        <v>1499</v>
      </c>
      <c r="I595" s="59">
        <v>30</v>
      </c>
      <c r="J595" s="59" t="s">
        <v>1500</v>
      </c>
      <c r="K595" s="59" t="s">
        <v>1553</v>
      </c>
      <c r="L595" s="59" t="s">
        <v>1330</v>
      </c>
      <c r="M595" s="59">
        <v>30</v>
      </c>
      <c r="N595" s="59" t="s">
        <v>1579</v>
      </c>
      <c r="O595" s="46">
        <f t="shared" si="405"/>
        <v>530000</v>
      </c>
      <c r="P595" s="46"/>
      <c r="Q595" s="46"/>
      <c r="R595" s="46"/>
      <c r="S595" s="46"/>
      <c r="T595" s="46"/>
      <c r="U595" s="46"/>
      <c r="V595" s="46"/>
      <c r="W595" s="46">
        <v>150000</v>
      </c>
      <c r="X595" s="46">
        <v>120000</v>
      </c>
      <c r="Y595" s="46">
        <v>110000</v>
      </c>
      <c r="Z595" s="46">
        <v>150000</v>
      </c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87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>
        <v>267.5</v>
      </c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>
        <v>0</v>
      </c>
      <c r="DF595" s="46">
        <f t="shared" si="406"/>
        <v>0</v>
      </c>
      <c r="DG595" s="46">
        <f t="shared" si="407"/>
        <v>0</v>
      </c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>
        <v>0</v>
      </c>
      <c r="FA595" s="59" t="s">
        <v>1704</v>
      </c>
      <c r="FB595" s="59">
        <v>2015</v>
      </c>
      <c r="FC595" s="59"/>
    </row>
    <row r="596" spans="1:159" s="49" customFormat="1" ht="25.5" customHeight="1" x14ac:dyDescent="0.25">
      <c r="A596" s="59" t="s">
        <v>636</v>
      </c>
      <c r="B596" s="59" t="s">
        <v>55</v>
      </c>
      <c r="C596" s="59" t="s">
        <v>633</v>
      </c>
      <c r="D596" s="59" t="s">
        <v>634</v>
      </c>
      <c r="E596" s="59" t="s">
        <v>635</v>
      </c>
      <c r="F596" s="59"/>
      <c r="G596" s="59" t="s">
        <v>1580</v>
      </c>
      <c r="H596" s="59" t="s">
        <v>1499</v>
      </c>
      <c r="I596" s="59">
        <v>30</v>
      </c>
      <c r="J596" s="59" t="s">
        <v>1506</v>
      </c>
      <c r="K596" s="59" t="s">
        <v>1555</v>
      </c>
      <c r="L596" s="59" t="s">
        <v>1330</v>
      </c>
      <c r="M596" s="59" t="s">
        <v>1505</v>
      </c>
      <c r="N596" s="59" t="s">
        <v>1579</v>
      </c>
      <c r="O596" s="46">
        <f t="shared" si="405"/>
        <v>40000</v>
      </c>
      <c r="P596" s="46"/>
      <c r="Q596" s="46"/>
      <c r="R596" s="46"/>
      <c r="S596" s="46"/>
      <c r="T596" s="46"/>
      <c r="U596" s="46"/>
      <c r="V596" s="46"/>
      <c r="W596" s="46">
        <v>10000</v>
      </c>
      <c r="X596" s="46">
        <v>10000</v>
      </c>
      <c r="Y596" s="46">
        <v>10000</v>
      </c>
      <c r="Z596" s="46">
        <v>10000</v>
      </c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87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>
        <v>250</v>
      </c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>
        <v>0</v>
      </c>
      <c r="DF596" s="46">
        <f t="shared" si="406"/>
        <v>0</v>
      </c>
      <c r="DG596" s="46">
        <f t="shared" si="407"/>
        <v>0</v>
      </c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>
        <v>0</v>
      </c>
      <c r="FA596" s="59" t="s">
        <v>1704</v>
      </c>
      <c r="FB596" s="59">
        <v>2015</v>
      </c>
      <c r="FC596" s="59" t="s">
        <v>1733</v>
      </c>
    </row>
    <row r="597" spans="1:159" s="49" customFormat="1" ht="25.5" customHeight="1" x14ac:dyDescent="0.25">
      <c r="A597" s="59" t="s">
        <v>637</v>
      </c>
      <c r="B597" s="59" t="s">
        <v>55</v>
      </c>
      <c r="C597" s="59" t="s">
        <v>633</v>
      </c>
      <c r="D597" s="59" t="s">
        <v>634</v>
      </c>
      <c r="E597" s="59" t="s">
        <v>635</v>
      </c>
      <c r="F597" s="59"/>
      <c r="G597" s="59" t="s">
        <v>1580</v>
      </c>
      <c r="H597" s="59" t="s">
        <v>1327</v>
      </c>
      <c r="I597" s="59">
        <v>30</v>
      </c>
      <c r="J597" s="59" t="s">
        <v>1506</v>
      </c>
      <c r="K597" s="59" t="s">
        <v>1555</v>
      </c>
      <c r="L597" s="59" t="s">
        <v>1330</v>
      </c>
      <c r="M597" s="59" t="s">
        <v>1505</v>
      </c>
      <c r="N597" s="59" t="s">
        <v>1579</v>
      </c>
      <c r="O597" s="46">
        <f t="shared" si="405"/>
        <v>40000</v>
      </c>
      <c r="P597" s="46"/>
      <c r="Q597" s="46"/>
      <c r="R597" s="46"/>
      <c r="S597" s="46"/>
      <c r="T597" s="46"/>
      <c r="U597" s="46"/>
      <c r="V597" s="46"/>
      <c r="W597" s="46">
        <v>10000</v>
      </c>
      <c r="X597" s="46">
        <v>10000</v>
      </c>
      <c r="Y597" s="46">
        <v>10000</v>
      </c>
      <c r="Z597" s="46">
        <v>10000</v>
      </c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87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250</v>
      </c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>
        <v>0</v>
      </c>
      <c r="DF597" s="46">
        <f t="shared" si="406"/>
        <v>0</v>
      </c>
      <c r="DG597" s="46">
        <f t="shared" si="407"/>
        <v>0</v>
      </c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>
        <v>0</v>
      </c>
      <c r="FA597" s="59" t="s">
        <v>1704</v>
      </c>
      <c r="FB597" s="59">
        <v>2015</v>
      </c>
      <c r="FC597" s="59">
        <v>7</v>
      </c>
    </row>
    <row r="598" spans="1:159" s="49" customFormat="1" ht="25.5" customHeight="1" x14ac:dyDescent="0.25">
      <c r="A598" s="59" t="s">
        <v>638</v>
      </c>
      <c r="B598" s="59" t="s">
        <v>55</v>
      </c>
      <c r="C598" s="59" t="s">
        <v>633</v>
      </c>
      <c r="D598" s="59" t="s">
        <v>634</v>
      </c>
      <c r="E598" s="59" t="s">
        <v>635</v>
      </c>
      <c r="F598" s="59"/>
      <c r="G598" s="59" t="s">
        <v>1580</v>
      </c>
      <c r="H598" s="59" t="s">
        <v>1327</v>
      </c>
      <c r="I598" s="59">
        <v>30</v>
      </c>
      <c r="J598" s="59" t="s">
        <v>1400</v>
      </c>
      <c r="K598" s="59" t="s">
        <v>1581</v>
      </c>
      <c r="L598" s="59" t="s">
        <v>1330</v>
      </c>
      <c r="M598" s="59" t="s">
        <v>1505</v>
      </c>
      <c r="N598" s="59" t="s">
        <v>1579</v>
      </c>
      <c r="O598" s="46">
        <f t="shared" si="405"/>
        <v>60000</v>
      </c>
      <c r="P598" s="46"/>
      <c r="Q598" s="46"/>
      <c r="R598" s="46"/>
      <c r="S598" s="46"/>
      <c r="T598" s="46"/>
      <c r="U598" s="46"/>
      <c r="V598" s="46"/>
      <c r="W598" s="46">
        <v>15000</v>
      </c>
      <c r="X598" s="46">
        <v>15000</v>
      </c>
      <c r="Y598" s="46">
        <v>15000</v>
      </c>
      <c r="Z598" s="46">
        <v>15000</v>
      </c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87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>
        <v>250</v>
      </c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>
        <v>0</v>
      </c>
      <c r="DF598" s="46">
        <f t="shared" si="406"/>
        <v>0</v>
      </c>
      <c r="DG598" s="46">
        <f t="shared" si="407"/>
        <v>0</v>
      </c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>
        <v>0</v>
      </c>
      <c r="FA598" s="59" t="s">
        <v>1704</v>
      </c>
      <c r="FB598" s="59">
        <v>2015</v>
      </c>
      <c r="FC598" s="59" t="s">
        <v>1742</v>
      </c>
    </row>
    <row r="599" spans="1:159" s="49" customFormat="1" ht="25.5" customHeight="1" x14ac:dyDescent="0.25">
      <c r="A599" s="59" t="s">
        <v>639</v>
      </c>
      <c r="B599" s="59" t="s">
        <v>55</v>
      </c>
      <c r="C599" s="59" t="s">
        <v>640</v>
      </c>
      <c r="D599" s="59" t="s">
        <v>641</v>
      </c>
      <c r="E599" s="59" t="s">
        <v>642</v>
      </c>
      <c r="F599" s="59"/>
      <c r="G599" s="59" t="s">
        <v>1580</v>
      </c>
      <c r="H599" s="59" t="s">
        <v>1327</v>
      </c>
      <c r="I599" s="59">
        <v>30</v>
      </c>
      <c r="J599" s="59" t="s">
        <v>1582</v>
      </c>
      <c r="K599" s="59" t="s">
        <v>1581</v>
      </c>
      <c r="L599" s="59" t="s">
        <v>1330</v>
      </c>
      <c r="M599" s="59" t="s">
        <v>1505</v>
      </c>
      <c r="N599" s="59" t="s">
        <v>1579</v>
      </c>
      <c r="O599" s="46">
        <f t="shared" si="405"/>
        <v>75000</v>
      </c>
      <c r="P599" s="46"/>
      <c r="Q599" s="46"/>
      <c r="R599" s="46"/>
      <c r="S599" s="46"/>
      <c r="T599" s="46"/>
      <c r="U599" s="46"/>
      <c r="V599" s="46"/>
      <c r="W599" s="46">
        <v>30000</v>
      </c>
      <c r="X599" s="46">
        <v>15000</v>
      </c>
      <c r="Y599" s="46">
        <v>15000</v>
      </c>
      <c r="Z599" s="46">
        <v>15000</v>
      </c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87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>
        <v>250</v>
      </c>
      <c r="BK599" s="46"/>
      <c r="BL599" s="46"/>
      <c r="BM599" s="46"/>
      <c r="BN599" s="46"/>
      <c r="BO599" s="46"/>
      <c r="BP599" s="46"/>
      <c r="BQ599" s="46"/>
      <c r="BR599" s="46">
        <v>250</v>
      </c>
      <c r="BS599" s="46">
        <v>250</v>
      </c>
      <c r="BT599" s="46">
        <v>250</v>
      </c>
      <c r="BU599" s="46">
        <v>250</v>
      </c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>
        <v>0</v>
      </c>
      <c r="DF599" s="46">
        <f>P601*BJ601</f>
        <v>0</v>
      </c>
      <c r="DG599" s="46">
        <f>BJ601*Q601</f>
        <v>0</v>
      </c>
      <c r="DH599" s="46">
        <f>R599*BM599</f>
        <v>0</v>
      </c>
      <c r="DI599" s="46">
        <f t="shared" ref="DI599:DQ600" si="433">BN599*S599</f>
        <v>0</v>
      </c>
      <c r="DJ599" s="46">
        <f t="shared" si="433"/>
        <v>0</v>
      </c>
      <c r="DK599" s="46">
        <f t="shared" si="433"/>
        <v>0</v>
      </c>
      <c r="DL599" s="46">
        <f t="shared" si="433"/>
        <v>0</v>
      </c>
      <c r="DM599" s="46">
        <f t="shared" si="433"/>
        <v>7500000</v>
      </c>
      <c r="DN599" s="46">
        <f t="shared" si="433"/>
        <v>3750000</v>
      </c>
      <c r="DO599" s="46">
        <f t="shared" si="433"/>
        <v>3750000</v>
      </c>
      <c r="DP599" s="46">
        <f t="shared" si="433"/>
        <v>3750000</v>
      </c>
      <c r="DQ599" s="46">
        <f t="shared" si="433"/>
        <v>0</v>
      </c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>
        <v>0</v>
      </c>
      <c r="FA599" s="59" t="s">
        <v>1704</v>
      </c>
      <c r="FB599" s="59" t="s">
        <v>1736</v>
      </c>
      <c r="FC599" s="59" t="s">
        <v>1743</v>
      </c>
    </row>
    <row r="600" spans="1:159" s="49" customFormat="1" ht="25.5" customHeight="1" x14ac:dyDescent="0.25">
      <c r="A600" s="59" t="s">
        <v>3835</v>
      </c>
      <c r="B600" s="59" t="s">
        <v>55</v>
      </c>
      <c r="C600" s="59" t="s">
        <v>640</v>
      </c>
      <c r="D600" s="59" t="s">
        <v>641</v>
      </c>
      <c r="E600" s="59" t="s">
        <v>642</v>
      </c>
      <c r="F600" s="59" t="s">
        <v>641</v>
      </c>
      <c r="G600" s="59" t="s">
        <v>1580</v>
      </c>
      <c r="H600" s="59" t="s">
        <v>1327</v>
      </c>
      <c r="I600" s="59">
        <v>30</v>
      </c>
      <c r="J600" s="59" t="s">
        <v>1582</v>
      </c>
      <c r="K600" s="59" t="s">
        <v>1581</v>
      </c>
      <c r="L600" s="59" t="s">
        <v>1330</v>
      </c>
      <c r="M600" s="59" t="s">
        <v>1505</v>
      </c>
      <c r="N600" s="59" t="s">
        <v>1579</v>
      </c>
      <c r="O600" s="46">
        <f>P600+Q600+R600+S600+T600+U600+V600+W600+X600+Y600+Z600+AA600+AB600+AC600+AD600+AE600+AF600+AG600+AH600+AI600+AJ600+AK600+AL600+AM600+AN600+AO600+AP600+AQ600+AR600+AS600+AT600+AU600+AV600+AW600+AX600+AY600+AZ600</f>
        <v>82032</v>
      </c>
      <c r="P600" s="46"/>
      <c r="Q600" s="46"/>
      <c r="R600" s="46"/>
      <c r="S600" s="46"/>
      <c r="T600" s="46"/>
      <c r="U600" s="46"/>
      <c r="V600" s="46"/>
      <c r="W600" s="46">
        <v>30000</v>
      </c>
      <c r="X600" s="46">
        <v>15000</v>
      </c>
      <c r="Y600" s="46">
        <v>22032</v>
      </c>
      <c r="Z600" s="46">
        <v>15000</v>
      </c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87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>
        <v>250</v>
      </c>
      <c r="BK600" s="46"/>
      <c r="BL600" s="46"/>
      <c r="BM600" s="46"/>
      <c r="BN600" s="46"/>
      <c r="BO600" s="46"/>
      <c r="BP600" s="46"/>
      <c r="BQ600" s="46"/>
      <c r="BR600" s="46">
        <v>250</v>
      </c>
      <c r="BS600" s="46">
        <v>250</v>
      </c>
      <c r="BT600" s="46">
        <v>250</v>
      </c>
      <c r="BU600" s="46">
        <v>250</v>
      </c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>
        <f>SUM(DM600:DT600)</f>
        <v>20508000</v>
      </c>
      <c r="DF600" s="46">
        <v>0</v>
      </c>
      <c r="DG600" s="46">
        <v>0</v>
      </c>
      <c r="DH600" s="46">
        <f>R600*BM600</f>
        <v>0</v>
      </c>
      <c r="DI600" s="46">
        <f t="shared" si="433"/>
        <v>0</v>
      </c>
      <c r="DJ600" s="46">
        <f t="shared" si="433"/>
        <v>0</v>
      </c>
      <c r="DK600" s="46">
        <f t="shared" si="433"/>
        <v>0</v>
      </c>
      <c r="DL600" s="46">
        <f t="shared" si="433"/>
        <v>0</v>
      </c>
      <c r="DM600" s="46">
        <f t="shared" si="433"/>
        <v>7500000</v>
      </c>
      <c r="DN600" s="46">
        <f t="shared" si="433"/>
        <v>3750000</v>
      </c>
      <c r="DO600" s="46">
        <f>BT600*Y600</f>
        <v>5508000</v>
      </c>
      <c r="DP600" s="46">
        <f t="shared" si="433"/>
        <v>3750000</v>
      </c>
      <c r="DQ600" s="46">
        <f t="shared" si="433"/>
        <v>0</v>
      </c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>
        <f t="shared" ref="EZ600" si="434">DE600*1.12</f>
        <v>22968960.000000004</v>
      </c>
      <c r="FA600" s="59" t="s">
        <v>1704</v>
      </c>
      <c r="FB600" s="59" t="s">
        <v>3849</v>
      </c>
      <c r="FC600" s="59" t="s">
        <v>3836</v>
      </c>
    </row>
    <row r="601" spans="1:159" s="49" customFormat="1" ht="25.5" customHeight="1" x14ac:dyDescent="0.25">
      <c r="A601" s="59" t="s">
        <v>643</v>
      </c>
      <c r="B601" s="59" t="s">
        <v>55</v>
      </c>
      <c r="C601" s="59" t="s">
        <v>644</v>
      </c>
      <c r="D601" s="59" t="s">
        <v>645</v>
      </c>
      <c r="E601" s="59" t="s">
        <v>646</v>
      </c>
      <c r="F601" s="59"/>
      <c r="G601" s="59" t="s">
        <v>1583</v>
      </c>
      <c r="H601" s="59" t="s">
        <v>1499</v>
      </c>
      <c r="I601" s="59">
        <v>30</v>
      </c>
      <c r="J601" s="59" t="s">
        <v>1500</v>
      </c>
      <c r="K601" s="59" t="s">
        <v>1553</v>
      </c>
      <c r="L601" s="59" t="s">
        <v>1330</v>
      </c>
      <c r="M601" s="59">
        <v>30</v>
      </c>
      <c r="N601" s="59" t="s">
        <v>1584</v>
      </c>
      <c r="O601" s="46">
        <f t="shared" si="405"/>
        <v>77000</v>
      </c>
      <c r="P601" s="46"/>
      <c r="Q601" s="46"/>
      <c r="R601" s="46"/>
      <c r="S601" s="46"/>
      <c r="T601" s="46"/>
      <c r="U601" s="46"/>
      <c r="V601" s="46"/>
      <c r="W601" s="46">
        <v>20000</v>
      </c>
      <c r="X601" s="46">
        <v>19000</v>
      </c>
      <c r="Y601" s="46">
        <v>18000</v>
      </c>
      <c r="Z601" s="46">
        <v>20000</v>
      </c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87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>
        <v>706.2</v>
      </c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>
        <v>0</v>
      </c>
      <c r="DF601" s="46">
        <f t="shared" si="406"/>
        <v>0</v>
      </c>
      <c r="DG601" s="46">
        <f t="shared" si="407"/>
        <v>0</v>
      </c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>
        <v>0</v>
      </c>
      <c r="FA601" s="59" t="s">
        <v>1704</v>
      </c>
      <c r="FB601" s="59">
        <v>2015</v>
      </c>
      <c r="FC601" s="59"/>
    </row>
    <row r="602" spans="1:159" s="49" customFormat="1" ht="25.5" customHeight="1" x14ac:dyDescent="0.25">
      <c r="A602" s="59" t="s">
        <v>647</v>
      </c>
      <c r="B602" s="59" t="s">
        <v>55</v>
      </c>
      <c r="C602" s="59" t="s">
        <v>644</v>
      </c>
      <c r="D602" s="59" t="s">
        <v>645</v>
      </c>
      <c r="E602" s="59" t="s">
        <v>646</v>
      </c>
      <c r="F602" s="59"/>
      <c r="G602" s="59" t="s">
        <v>1583</v>
      </c>
      <c r="H602" s="59" t="s">
        <v>1499</v>
      </c>
      <c r="I602" s="59">
        <v>30</v>
      </c>
      <c r="J602" s="59" t="s">
        <v>1506</v>
      </c>
      <c r="K602" s="59" t="s">
        <v>1555</v>
      </c>
      <c r="L602" s="59" t="s">
        <v>1330</v>
      </c>
      <c r="M602" s="59" t="s">
        <v>1505</v>
      </c>
      <c r="N602" s="59" t="s">
        <v>1584</v>
      </c>
      <c r="O602" s="46">
        <f t="shared" si="405"/>
        <v>8340</v>
      </c>
      <c r="P602" s="46"/>
      <c r="Q602" s="46"/>
      <c r="R602" s="46"/>
      <c r="S602" s="46"/>
      <c r="T602" s="46"/>
      <c r="U602" s="46"/>
      <c r="V602" s="46"/>
      <c r="W602" s="46">
        <v>2085</v>
      </c>
      <c r="X602" s="46">
        <v>2085</v>
      </c>
      <c r="Y602" s="46">
        <v>2085</v>
      </c>
      <c r="Z602" s="46">
        <v>2085</v>
      </c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87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>
        <v>635</v>
      </c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>
        <v>0</v>
      </c>
      <c r="DF602" s="46">
        <f t="shared" si="406"/>
        <v>0</v>
      </c>
      <c r="DG602" s="46">
        <f t="shared" si="407"/>
        <v>0</v>
      </c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>
        <v>0</v>
      </c>
      <c r="FA602" s="59" t="s">
        <v>1704</v>
      </c>
      <c r="FB602" s="59">
        <v>2015</v>
      </c>
      <c r="FC602" s="59" t="s">
        <v>1733</v>
      </c>
    </row>
    <row r="603" spans="1:159" s="49" customFormat="1" ht="25.5" customHeight="1" x14ac:dyDescent="0.25">
      <c r="A603" s="59" t="s">
        <v>648</v>
      </c>
      <c r="B603" s="59" t="s">
        <v>55</v>
      </c>
      <c r="C603" s="59" t="s">
        <v>644</v>
      </c>
      <c r="D603" s="59" t="s">
        <v>645</v>
      </c>
      <c r="E603" s="59" t="s">
        <v>646</v>
      </c>
      <c r="F603" s="59"/>
      <c r="G603" s="59" t="s">
        <v>1583</v>
      </c>
      <c r="H603" s="59" t="s">
        <v>1339</v>
      </c>
      <c r="I603" s="59">
        <v>30</v>
      </c>
      <c r="J603" s="59" t="s">
        <v>1506</v>
      </c>
      <c r="K603" s="59" t="s">
        <v>1555</v>
      </c>
      <c r="L603" s="59" t="s">
        <v>1330</v>
      </c>
      <c r="M603" s="59" t="s">
        <v>1505</v>
      </c>
      <c r="N603" s="59" t="s">
        <v>1584</v>
      </c>
      <c r="O603" s="46">
        <f t="shared" si="405"/>
        <v>8340</v>
      </c>
      <c r="P603" s="46"/>
      <c r="Q603" s="46"/>
      <c r="R603" s="46"/>
      <c r="S603" s="46"/>
      <c r="T603" s="46"/>
      <c r="U603" s="46"/>
      <c r="V603" s="46"/>
      <c r="W603" s="46">
        <v>2085</v>
      </c>
      <c r="X603" s="46">
        <v>2085</v>
      </c>
      <c r="Y603" s="46">
        <v>2085</v>
      </c>
      <c r="Z603" s="46">
        <v>2085</v>
      </c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87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>
        <v>635</v>
      </c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>
        <v>0</v>
      </c>
      <c r="DF603" s="46">
        <f t="shared" si="406"/>
        <v>0</v>
      </c>
      <c r="DG603" s="46">
        <f t="shared" si="407"/>
        <v>0</v>
      </c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>
        <v>0</v>
      </c>
      <c r="FA603" s="59" t="s">
        <v>1704</v>
      </c>
      <c r="FB603" s="59">
        <v>2015</v>
      </c>
      <c r="FC603" s="59">
        <v>7</v>
      </c>
    </row>
    <row r="604" spans="1:159" s="49" customFormat="1" ht="25.5" customHeight="1" x14ac:dyDescent="0.25">
      <c r="A604" s="59" t="s">
        <v>649</v>
      </c>
      <c r="B604" s="59" t="s">
        <v>55</v>
      </c>
      <c r="C604" s="59" t="s">
        <v>650</v>
      </c>
      <c r="D604" s="59" t="s">
        <v>651</v>
      </c>
      <c r="E604" s="59" t="s">
        <v>652</v>
      </c>
      <c r="F604" s="59"/>
      <c r="G604" s="59" t="s">
        <v>1583</v>
      </c>
      <c r="H604" s="59" t="s">
        <v>1339</v>
      </c>
      <c r="I604" s="59">
        <v>30</v>
      </c>
      <c r="J604" s="59" t="s">
        <v>1569</v>
      </c>
      <c r="K604" s="59" t="s">
        <v>1555</v>
      </c>
      <c r="L604" s="59" t="s">
        <v>1330</v>
      </c>
      <c r="M604" s="59" t="s">
        <v>1505</v>
      </c>
      <c r="N604" s="59" t="s">
        <v>1584</v>
      </c>
      <c r="O604" s="46">
        <f t="shared" si="405"/>
        <v>6650</v>
      </c>
      <c r="P604" s="46"/>
      <c r="Q604" s="46"/>
      <c r="R604" s="46"/>
      <c r="S604" s="46"/>
      <c r="T604" s="46"/>
      <c r="U604" s="46"/>
      <c r="V604" s="46"/>
      <c r="W604" s="46">
        <v>2050</v>
      </c>
      <c r="X604" s="46">
        <v>2000</v>
      </c>
      <c r="Y604" s="46">
        <v>2000</v>
      </c>
      <c r="Z604" s="46">
        <v>600</v>
      </c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87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>
        <v>0</v>
      </c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>
        <f t="shared" si="406"/>
        <v>0</v>
      </c>
      <c r="DG604" s="46">
        <f t="shared" si="407"/>
        <v>0</v>
      </c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59" t="s">
        <v>1704</v>
      </c>
      <c r="FB604" s="59" t="s">
        <v>1736</v>
      </c>
      <c r="FC604" s="59" t="s">
        <v>1744</v>
      </c>
    </row>
    <row r="605" spans="1:159" s="49" customFormat="1" ht="25.5" customHeight="1" x14ac:dyDescent="0.25">
      <c r="A605" s="59" t="s">
        <v>653</v>
      </c>
      <c r="B605" s="59" t="s">
        <v>55</v>
      </c>
      <c r="C605" s="59" t="s">
        <v>650</v>
      </c>
      <c r="D605" s="59" t="s">
        <v>651</v>
      </c>
      <c r="E605" s="59" t="s">
        <v>652</v>
      </c>
      <c r="F605" s="59"/>
      <c r="G605" s="59" t="s">
        <v>1583</v>
      </c>
      <c r="H605" s="59" t="s">
        <v>1339</v>
      </c>
      <c r="I605" s="59">
        <v>30</v>
      </c>
      <c r="J605" s="59" t="s">
        <v>1569</v>
      </c>
      <c r="K605" s="59" t="s">
        <v>1555</v>
      </c>
      <c r="L605" s="59" t="s">
        <v>1330</v>
      </c>
      <c r="M605" s="59" t="s">
        <v>1505</v>
      </c>
      <c r="N605" s="59" t="s">
        <v>1584</v>
      </c>
      <c r="O605" s="46">
        <f t="shared" si="405"/>
        <v>6650</v>
      </c>
      <c r="P605" s="46"/>
      <c r="Q605" s="46"/>
      <c r="R605" s="46"/>
      <c r="S605" s="46"/>
      <c r="T605" s="46"/>
      <c r="U605" s="46"/>
      <c r="V605" s="46"/>
      <c r="W605" s="46">
        <v>2050</v>
      </c>
      <c r="X605" s="46">
        <v>2000</v>
      </c>
      <c r="Y605" s="46">
        <v>2000</v>
      </c>
      <c r="Z605" s="46">
        <v>600</v>
      </c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87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>
        <v>0</v>
      </c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>
        <v>0</v>
      </c>
      <c r="DF605" s="46">
        <f t="shared" si="406"/>
        <v>0</v>
      </c>
      <c r="DG605" s="46">
        <f t="shared" si="407"/>
        <v>0</v>
      </c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>
        <v>0</v>
      </c>
      <c r="FA605" s="59" t="s">
        <v>1704</v>
      </c>
      <c r="FB605" s="59" t="s">
        <v>1736</v>
      </c>
      <c r="FC605" s="59" t="s">
        <v>1719</v>
      </c>
    </row>
    <row r="606" spans="1:159" s="49" customFormat="1" ht="25.5" customHeight="1" x14ac:dyDescent="0.25">
      <c r="A606" s="59" t="s">
        <v>654</v>
      </c>
      <c r="B606" s="59" t="s">
        <v>55</v>
      </c>
      <c r="C606" s="59" t="s">
        <v>507</v>
      </c>
      <c r="D606" s="59" t="s">
        <v>508</v>
      </c>
      <c r="E606" s="59" t="s">
        <v>509</v>
      </c>
      <c r="F606" s="59"/>
      <c r="G606" s="59" t="s">
        <v>1552</v>
      </c>
      <c r="H606" s="59" t="s">
        <v>1339</v>
      </c>
      <c r="I606" s="59">
        <v>82</v>
      </c>
      <c r="J606" s="59" t="s">
        <v>1506</v>
      </c>
      <c r="K606" s="59" t="s">
        <v>1585</v>
      </c>
      <c r="L606" s="59" t="s">
        <v>1330</v>
      </c>
      <c r="M606" s="59" t="s">
        <v>1505</v>
      </c>
      <c r="N606" s="59" t="s">
        <v>1554</v>
      </c>
      <c r="O606" s="46">
        <f t="shared" si="405"/>
        <v>7600</v>
      </c>
      <c r="P606" s="46"/>
      <c r="Q606" s="46"/>
      <c r="R606" s="46"/>
      <c r="S606" s="46"/>
      <c r="T606" s="46"/>
      <c r="U606" s="46"/>
      <c r="V606" s="46"/>
      <c r="W606" s="46">
        <v>1900</v>
      </c>
      <c r="X606" s="46">
        <v>1900</v>
      </c>
      <c r="Y606" s="46">
        <v>1900</v>
      </c>
      <c r="Z606" s="46">
        <v>1900</v>
      </c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87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>
        <v>460</v>
      </c>
      <c r="BK606" s="46"/>
      <c r="BL606" s="46"/>
      <c r="BM606" s="46"/>
      <c r="BN606" s="46"/>
      <c r="BO606" s="46"/>
      <c r="BP606" s="46"/>
      <c r="BQ606" s="46"/>
      <c r="BR606" s="46">
        <v>460</v>
      </c>
      <c r="BS606" s="46">
        <v>460</v>
      </c>
      <c r="BT606" s="46">
        <v>460</v>
      </c>
      <c r="BU606" s="46">
        <v>460</v>
      </c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>
        <v>3496000</v>
      </c>
      <c r="DF606" s="46">
        <f t="shared" si="406"/>
        <v>0</v>
      </c>
      <c r="DG606" s="46">
        <f t="shared" si="407"/>
        <v>0</v>
      </c>
      <c r="DH606" s="46">
        <f>R606*BM606</f>
        <v>0</v>
      </c>
      <c r="DI606" s="46">
        <f t="shared" ref="DI606:DQ606" si="435">BN606*S606</f>
        <v>0</v>
      </c>
      <c r="DJ606" s="46">
        <f t="shared" si="435"/>
        <v>0</v>
      </c>
      <c r="DK606" s="46">
        <f t="shared" si="435"/>
        <v>0</v>
      </c>
      <c r="DL606" s="46">
        <f t="shared" si="435"/>
        <v>0</v>
      </c>
      <c r="DM606" s="46">
        <f t="shared" si="435"/>
        <v>874000</v>
      </c>
      <c r="DN606" s="46">
        <f t="shared" si="435"/>
        <v>874000</v>
      </c>
      <c r="DO606" s="46">
        <f t="shared" si="435"/>
        <v>874000</v>
      </c>
      <c r="DP606" s="46">
        <f t="shared" si="435"/>
        <v>874000</v>
      </c>
      <c r="DQ606" s="46">
        <f t="shared" si="435"/>
        <v>0</v>
      </c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>
        <v>3915520.0000000005</v>
      </c>
      <c r="FA606" s="59" t="s">
        <v>1704</v>
      </c>
      <c r="FB606" s="59">
        <v>2015</v>
      </c>
      <c r="FC606" s="59">
        <v>7</v>
      </c>
    </row>
    <row r="607" spans="1:159" s="49" customFormat="1" ht="25.5" customHeight="1" x14ac:dyDescent="0.25">
      <c r="A607" s="59" t="s">
        <v>655</v>
      </c>
      <c r="B607" s="59" t="s">
        <v>55</v>
      </c>
      <c r="C607" s="59" t="s">
        <v>507</v>
      </c>
      <c r="D607" s="59" t="s">
        <v>508</v>
      </c>
      <c r="E607" s="59" t="s">
        <v>509</v>
      </c>
      <c r="F607" s="59"/>
      <c r="G607" s="59" t="s">
        <v>1552</v>
      </c>
      <c r="H607" s="59" t="s">
        <v>1499</v>
      </c>
      <c r="I607" s="59">
        <v>82</v>
      </c>
      <c r="J607" s="59" t="s">
        <v>1506</v>
      </c>
      <c r="K607" s="59" t="s">
        <v>1586</v>
      </c>
      <c r="L607" s="59" t="s">
        <v>1330</v>
      </c>
      <c r="M607" s="59" t="s">
        <v>1505</v>
      </c>
      <c r="N607" s="59" t="s">
        <v>1554</v>
      </c>
      <c r="O607" s="46">
        <f t="shared" si="405"/>
        <v>4800</v>
      </c>
      <c r="P607" s="46"/>
      <c r="Q607" s="46"/>
      <c r="R607" s="46"/>
      <c r="S607" s="46"/>
      <c r="T607" s="46"/>
      <c r="U607" s="46"/>
      <c r="V607" s="46"/>
      <c r="W607" s="46">
        <v>1200</v>
      </c>
      <c r="X607" s="46">
        <v>1200</v>
      </c>
      <c r="Y607" s="46">
        <v>1200</v>
      </c>
      <c r="Z607" s="46">
        <v>1200</v>
      </c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87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>
        <v>460</v>
      </c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>
        <v>0</v>
      </c>
      <c r="DF607" s="46">
        <f t="shared" si="406"/>
        <v>0</v>
      </c>
      <c r="DG607" s="46">
        <f t="shared" si="407"/>
        <v>0</v>
      </c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>
        <v>0</v>
      </c>
      <c r="FA607" s="59" t="s">
        <v>1704</v>
      </c>
      <c r="FB607" s="59">
        <v>2015</v>
      </c>
      <c r="FC607" s="59"/>
    </row>
    <row r="608" spans="1:159" s="49" customFormat="1" ht="25.5" customHeight="1" x14ac:dyDescent="0.25">
      <c r="A608" s="59" t="s">
        <v>656</v>
      </c>
      <c r="B608" s="59" t="s">
        <v>55</v>
      </c>
      <c r="C608" s="59" t="s">
        <v>507</v>
      </c>
      <c r="D608" s="59" t="s">
        <v>508</v>
      </c>
      <c r="E608" s="59" t="s">
        <v>509</v>
      </c>
      <c r="F608" s="59"/>
      <c r="G608" s="59" t="s">
        <v>1552</v>
      </c>
      <c r="H608" s="59" t="s">
        <v>1339</v>
      </c>
      <c r="I608" s="59">
        <v>82</v>
      </c>
      <c r="J608" s="59" t="s">
        <v>1506</v>
      </c>
      <c r="K608" s="59" t="s">
        <v>1586</v>
      </c>
      <c r="L608" s="59" t="s">
        <v>1330</v>
      </c>
      <c r="M608" s="59" t="s">
        <v>1505</v>
      </c>
      <c r="N608" s="59" t="s">
        <v>1554</v>
      </c>
      <c r="O608" s="46">
        <f t="shared" si="405"/>
        <v>4800</v>
      </c>
      <c r="P608" s="46"/>
      <c r="Q608" s="46"/>
      <c r="R608" s="46"/>
      <c r="S608" s="46"/>
      <c r="T608" s="46"/>
      <c r="U608" s="46"/>
      <c r="V608" s="46"/>
      <c r="W608" s="46">
        <v>1200</v>
      </c>
      <c r="X608" s="46">
        <v>1200</v>
      </c>
      <c r="Y608" s="46">
        <v>1200</v>
      </c>
      <c r="Z608" s="46">
        <v>1200</v>
      </c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87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>
        <v>460</v>
      </c>
      <c r="BK608" s="46"/>
      <c r="BL608" s="46"/>
      <c r="BM608" s="46"/>
      <c r="BN608" s="46"/>
      <c r="BO608" s="46"/>
      <c r="BP608" s="46"/>
      <c r="BQ608" s="46"/>
      <c r="BR608" s="46">
        <v>460</v>
      </c>
      <c r="BS608" s="46">
        <v>460</v>
      </c>
      <c r="BT608" s="46">
        <v>460</v>
      </c>
      <c r="BU608" s="46">
        <v>460</v>
      </c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>
        <v>0</v>
      </c>
      <c r="DF608" s="46">
        <f>P610*BJ610</f>
        <v>0</v>
      </c>
      <c r="DG608" s="46">
        <f>BJ610*Q610</f>
        <v>0</v>
      </c>
      <c r="DH608" s="46">
        <f>R608*BM608</f>
        <v>0</v>
      </c>
      <c r="DI608" s="46">
        <f t="shared" ref="DI608:DQ609" si="436">BN608*S608</f>
        <v>0</v>
      </c>
      <c r="DJ608" s="46">
        <f t="shared" si="436"/>
        <v>0</v>
      </c>
      <c r="DK608" s="46">
        <f t="shared" si="436"/>
        <v>0</v>
      </c>
      <c r="DL608" s="46">
        <f t="shared" si="436"/>
        <v>0</v>
      </c>
      <c r="DM608" s="46">
        <f t="shared" si="436"/>
        <v>552000</v>
      </c>
      <c r="DN608" s="46">
        <f t="shared" si="436"/>
        <v>552000</v>
      </c>
      <c r="DO608" s="46">
        <f t="shared" si="436"/>
        <v>552000</v>
      </c>
      <c r="DP608" s="46">
        <f t="shared" si="436"/>
        <v>552000</v>
      </c>
      <c r="DQ608" s="46">
        <f t="shared" si="436"/>
        <v>0</v>
      </c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>
        <v>0</v>
      </c>
      <c r="FA608" s="59" t="s">
        <v>1704</v>
      </c>
      <c r="FB608" s="59">
        <v>2015</v>
      </c>
      <c r="FC608" s="59">
        <v>7</v>
      </c>
    </row>
    <row r="609" spans="1:159" s="49" customFormat="1" ht="25.5" customHeight="1" x14ac:dyDescent="0.25">
      <c r="A609" s="59" t="s">
        <v>3843</v>
      </c>
      <c r="B609" s="59" t="s">
        <v>55</v>
      </c>
      <c r="C609" s="59" t="s">
        <v>507</v>
      </c>
      <c r="D609" s="59" t="s">
        <v>508</v>
      </c>
      <c r="E609" s="59" t="s">
        <v>509</v>
      </c>
      <c r="F609" s="59" t="s">
        <v>508</v>
      </c>
      <c r="G609" s="59" t="s">
        <v>1552</v>
      </c>
      <c r="H609" s="59" t="s">
        <v>1339</v>
      </c>
      <c r="I609" s="59">
        <v>82</v>
      </c>
      <c r="J609" s="59" t="s">
        <v>1506</v>
      </c>
      <c r="K609" s="59" t="s">
        <v>1586</v>
      </c>
      <c r="L609" s="59" t="s">
        <v>1330</v>
      </c>
      <c r="M609" s="59" t="s">
        <v>1505</v>
      </c>
      <c r="N609" s="59" t="s">
        <v>1554</v>
      </c>
      <c r="O609" s="46">
        <f>P609+Q609+R609+S609+T609+U609+V609+W609+X609+Y609+Z609+AA609+AB609+AC609+AD609+AE609+AF609+AG609+AH609+AI609+AJ609+AK609+AL609+AM609+AN609+AO609+AP609+AQ609+AR609+AS609+AT609+AU609+AV609+AW609+AX609+AY609+AZ609</f>
        <v>5160</v>
      </c>
      <c r="P609" s="46"/>
      <c r="Q609" s="46"/>
      <c r="R609" s="46"/>
      <c r="S609" s="46"/>
      <c r="T609" s="46"/>
      <c r="U609" s="46"/>
      <c r="V609" s="46"/>
      <c r="W609" s="46">
        <v>1200</v>
      </c>
      <c r="X609" s="46">
        <v>1200</v>
      </c>
      <c r="Y609" s="46">
        <v>1560</v>
      </c>
      <c r="Z609" s="46">
        <v>1200</v>
      </c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87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>
        <v>460</v>
      </c>
      <c r="BK609" s="46"/>
      <c r="BL609" s="46"/>
      <c r="BM609" s="46"/>
      <c r="BN609" s="46"/>
      <c r="BO609" s="46"/>
      <c r="BP609" s="46"/>
      <c r="BQ609" s="46"/>
      <c r="BR609" s="46">
        <v>460</v>
      </c>
      <c r="BS609" s="46">
        <v>460</v>
      </c>
      <c r="BT609" s="46">
        <v>460</v>
      </c>
      <c r="BU609" s="46">
        <v>460</v>
      </c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>
        <f>SUM(DF609:EP609)</f>
        <v>2373600</v>
      </c>
      <c r="DF609" s="46">
        <v>0</v>
      </c>
      <c r="DG609" s="46">
        <v>0</v>
      </c>
      <c r="DH609" s="46">
        <f>R609*BM609</f>
        <v>0</v>
      </c>
      <c r="DI609" s="46">
        <f t="shared" si="436"/>
        <v>0</v>
      </c>
      <c r="DJ609" s="46">
        <f t="shared" si="436"/>
        <v>0</v>
      </c>
      <c r="DK609" s="46">
        <f t="shared" si="436"/>
        <v>0</v>
      </c>
      <c r="DL609" s="46">
        <f t="shared" si="436"/>
        <v>0</v>
      </c>
      <c r="DM609" s="46">
        <f t="shared" si="436"/>
        <v>552000</v>
      </c>
      <c r="DN609" s="46">
        <f t="shared" si="436"/>
        <v>552000</v>
      </c>
      <c r="DO609" s="46">
        <f t="shared" si="436"/>
        <v>717600</v>
      </c>
      <c r="DP609" s="46">
        <f t="shared" si="436"/>
        <v>552000</v>
      </c>
      <c r="DQ609" s="46">
        <f t="shared" si="436"/>
        <v>0</v>
      </c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>
        <f t="shared" ref="EZ609" si="437">DE609*1.12</f>
        <v>2658432.0000000005</v>
      </c>
      <c r="FA609" s="59" t="s">
        <v>1704</v>
      </c>
      <c r="FB609" s="93" t="s">
        <v>3635</v>
      </c>
      <c r="FC609" s="59" t="s">
        <v>3836</v>
      </c>
    </row>
    <row r="610" spans="1:159" s="49" customFormat="1" ht="25.5" customHeight="1" x14ac:dyDescent="0.25">
      <c r="A610" s="59" t="s">
        <v>657</v>
      </c>
      <c r="B610" s="59" t="s">
        <v>55</v>
      </c>
      <c r="C610" s="59" t="s">
        <v>507</v>
      </c>
      <c r="D610" s="59" t="s">
        <v>508</v>
      </c>
      <c r="E610" s="59" t="s">
        <v>509</v>
      </c>
      <c r="F610" s="59"/>
      <c r="G610" s="59" t="s">
        <v>1552</v>
      </c>
      <c r="H610" s="59" t="s">
        <v>1499</v>
      </c>
      <c r="I610" s="59">
        <v>82</v>
      </c>
      <c r="J610" s="59" t="s">
        <v>1506</v>
      </c>
      <c r="K610" s="59" t="s">
        <v>1587</v>
      </c>
      <c r="L610" s="59" t="s">
        <v>1330</v>
      </c>
      <c r="M610" s="59" t="s">
        <v>1505</v>
      </c>
      <c r="N610" s="59" t="s">
        <v>1554</v>
      </c>
      <c r="O610" s="46">
        <f t="shared" si="405"/>
        <v>8000</v>
      </c>
      <c r="P610" s="46"/>
      <c r="Q610" s="46"/>
      <c r="R610" s="46"/>
      <c r="S610" s="46"/>
      <c r="T610" s="46"/>
      <c r="U610" s="46"/>
      <c r="V610" s="46"/>
      <c r="W610" s="46">
        <v>2000</v>
      </c>
      <c r="X610" s="46">
        <v>2000</v>
      </c>
      <c r="Y610" s="46">
        <v>2000</v>
      </c>
      <c r="Z610" s="46">
        <v>2000</v>
      </c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87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>
        <v>460</v>
      </c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>
        <v>0</v>
      </c>
      <c r="DF610" s="46">
        <f t="shared" si="406"/>
        <v>0</v>
      </c>
      <c r="DG610" s="46">
        <f t="shared" si="407"/>
        <v>0</v>
      </c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>
        <v>0</v>
      </c>
      <c r="FA610" s="59" t="s">
        <v>1704</v>
      </c>
      <c r="FB610" s="59">
        <v>2015</v>
      </c>
      <c r="FC610" s="59"/>
    </row>
    <row r="611" spans="1:159" s="49" customFormat="1" ht="25.5" customHeight="1" x14ac:dyDescent="0.25">
      <c r="A611" s="59" t="s">
        <v>658</v>
      </c>
      <c r="B611" s="59" t="s">
        <v>55</v>
      </c>
      <c r="C611" s="59" t="s">
        <v>507</v>
      </c>
      <c r="D611" s="59" t="s">
        <v>508</v>
      </c>
      <c r="E611" s="59" t="s">
        <v>509</v>
      </c>
      <c r="F611" s="59"/>
      <c r="G611" s="59" t="s">
        <v>1552</v>
      </c>
      <c r="H611" s="59" t="s">
        <v>1339</v>
      </c>
      <c r="I611" s="59">
        <v>82</v>
      </c>
      <c r="J611" s="59" t="s">
        <v>1506</v>
      </c>
      <c r="K611" s="59" t="s">
        <v>1587</v>
      </c>
      <c r="L611" s="59" t="s">
        <v>1330</v>
      </c>
      <c r="M611" s="59" t="s">
        <v>1505</v>
      </c>
      <c r="N611" s="59" t="s">
        <v>1554</v>
      </c>
      <c r="O611" s="46">
        <f t="shared" si="405"/>
        <v>8000</v>
      </c>
      <c r="P611" s="46"/>
      <c r="Q611" s="46"/>
      <c r="R611" s="46"/>
      <c r="S611" s="46"/>
      <c r="T611" s="46"/>
      <c r="U611" s="46"/>
      <c r="V611" s="46"/>
      <c r="W611" s="46">
        <v>2000</v>
      </c>
      <c r="X611" s="46">
        <v>2000</v>
      </c>
      <c r="Y611" s="46">
        <v>2000</v>
      </c>
      <c r="Z611" s="46">
        <v>2000</v>
      </c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87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>
        <v>460</v>
      </c>
      <c r="BK611" s="46"/>
      <c r="BL611" s="46"/>
      <c r="BM611" s="46"/>
      <c r="BN611" s="46"/>
      <c r="BO611" s="46"/>
      <c r="BP611" s="46"/>
      <c r="BQ611" s="46"/>
      <c r="BR611" s="46">
        <v>460</v>
      </c>
      <c r="BS611" s="46">
        <v>460</v>
      </c>
      <c r="BT611" s="46">
        <v>460</v>
      </c>
      <c r="BU611" s="46">
        <v>460</v>
      </c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>
        <v>0</v>
      </c>
      <c r="DF611" s="46">
        <f>P613*BJ613</f>
        <v>0</v>
      </c>
      <c r="DG611" s="46">
        <f>BJ613*Q613</f>
        <v>0</v>
      </c>
      <c r="DH611" s="46">
        <f>R611*BM611</f>
        <v>0</v>
      </c>
      <c r="DI611" s="46">
        <f t="shared" ref="DI611:DQ612" si="438">BN611*S611</f>
        <v>0</v>
      </c>
      <c r="DJ611" s="46">
        <f t="shared" si="438"/>
        <v>0</v>
      </c>
      <c r="DK611" s="46">
        <f t="shared" si="438"/>
        <v>0</v>
      </c>
      <c r="DL611" s="46">
        <f t="shared" si="438"/>
        <v>0</v>
      </c>
      <c r="DM611" s="46">
        <f t="shared" si="438"/>
        <v>920000</v>
      </c>
      <c r="DN611" s="46">
        <f t="shared" si="438"/>
        <v>920000</v>
      </c>
      <c r="DO611" s="46">
        <f t="shared" si="438"/>
        <v>920000</v>
      </c>
      <c r="DP611" s="46">
        <f t="shared" si="438"/>
        <v>920000</v>
      </c>
      <c r="DQ611" s="46">
        <f t="shared" si="438"/>
        <v>0</v>
      </c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>
        <v>0</v>
      </c>
      <c r="FA611" s="59" t="s">
        <v>1704</v>
      </c>
      <c r="FB611" s="59">
        <v>2015</v>
      </c>
      <c r="FC611" s="59">
        <v>7</v>
      </c>
    </row>
    <row r="612" spans="1:159" s="49" customFormat="1" ht="25.5" customHeight="1" x14ac:dyDescent="0.25">
      <c r="A612" s="59" t="s">
        <v>3844</v>
      </c>
      <c r="B612" s="59" t="s">
        <v>55</v>
      </c>
      <c r="C612" s="59" t="s">
        <v>507</v>
      </c>
      <c r="D612" s="59" t="s">
        <v>508</v>
      </c>
      <c r="E612" s="59" t="s">
        <v>509</v>
      </c>
      <c r="F612" s="59"/>
      <c r="G612" s="59" t="s">
        <v>1552</v>
      </c>
      <c r="H612" s="59" t="s">
        <v>1339</v>
      </c>
      <c r="I612" s="59">
        <v>82</v>
      </c>
      <c r="J612" s="59" t="s">
        <v>1506</v>
      </c>
      <c r="K612" s="59" t="s">
        <v>1587</v>
      </c>
      <c r="L612" s="59" t="s">
        <v>1330</v>
      </c>
      <c r="M612" s="59" t="s">
        <v>1505</v>
      </c>
      <c r="N612" s="59" t="s">
        <v>1554</v>
      </c>
      <c r="O612" s="46">
        <f>P612+Q612+R612+S612+T612+U612+V612+W612+X612+Y612+Z612+AA612+AB612+AC612+AD612+AE612+AF612+AG612+AH612+AI612+AJ612+AK612+AL612+AM612+AN612+AO612+AP612+AQ612+AR612+AS612+AT612+AU612+AV612+AW612+AX612+AY612+AZ612</f>
        <v>8600</v>
      </c>
      <c r="P612" s="46"/>
      <c r="Q612" s="46"/>
      <c r="R612" s="46"/>
      <c r="S612" s="46"/>
      <c r="T612" s="46"/>
      <c r="U612" s="46"/>
      <c r="V612" s="46"/>
      <c r="W612" s="46">
        <v>2000</v>
      </c>
      <c r="X612" s="46">
        <v>2000</v>
      </c>
      <c r="Y612" s="46">
        <v>2600</v>
      </c>
      <c r="Z612" s="46">
        <v>2000</v>
      </c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87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>
        <v>460</v>
      </c>
      <c r="BK612" s="46"/>
      <c r="BL612" s="46"/>
      <c r="BM612" s="46"/>
      <c r="BN612" s="46"/>
      <c r="BO612" s="46"/>
      <c r="BP612" s="46"/>
      <c r="BQ612" s="46"/>
      <c r="BR612" s="46">
        <v>460</v>
      </c>
      <c r="BS612" s="46">
        <v>460</v>
      </c>
      <c r="BT612" s="46">
        <v>460</v>
      </c>
      <c r="BU612" s="46">
        <v>460</v>
      </c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>
        <f>SUM(DF612:EP612)</f>
        <v>3956000</v>
      </c>
      <c r="DF612" s="46">
        <v>0</v>
      </c>
      <c r="DG612" s="46">
        <v>0</v>
      </c>
      <c r="DH612" s="46">
        <f>R612*BM612</f>
        <v>0</v>
      </c>
      <c r="DI612" s="46">
        <f t="shared" si="438"/>
        <v>0</v>
      </c>
      <c r="DJ612" s="46">
        <f t="shared" si="438"/>
        <v>0</v>
      </c>
      <c r="DK612" s="46">
        <f t="shared" si="438"/>
        <v>0</v>
      </c>
      <c r="DL612" s="46">
        <f t="shared" si="438"/>
        <v>0</v>
      </c>
      <c r="DM612" s="46">
        <f t="shared" si="438"/>
        <v>920000</v>
      </c>
      <c r="DN612" s="46">
        <f t="shared" si="438"/>
        <v>920000</v>
      </c>
      <c r="DO612" s="46">
        <f t="shared" si="438"/>
        <v>1196000</v>
      </c>
      <c r="DP612" s="46">
        <f t="shared" si="438"/>
        <v>920000</v>
      </c>
      <c r="DQ612" s="46">
        <f t="shared" si="438"/>
        <v>0</v>
      </c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>
        <f t="shared" ref="EZ612" si="439">DE612*1.12</f>
        <v>4430720</v>
      </c>
      <c r="FA612" s="59" t="s">
        <v>1704</v>
      </c>
      <c r="FB612" s="93" t="s">
        <v>3635</v>
      </c>
      <c r="FC612" s="59" t="s">
        <v>3836</v>
      </c>
    </row>
    <row r="613" spans="1:159" s="49" customFormat="1" ht="25.5" customHeight="1" x14ac:dyDescent="0.25">
      <c r="A613" s="59" t="s">
        <v>659</v>
      </c>
      <c r="B613" s="59" t="s">
        <v>55</v>
      </c>
      <c r="C613" s="59" t="s">
        <v>507</v>
      </c>
      <c r="D613" s="59" t="s">
        <v>508</v>
      </c>
      <c r="E613" s="59" t="s">
        <v>509</v>
      </c>
      <c r="F613" s="59"/>
      <c r="G613" s="59" t="s">
        <v>1552</v>
      </c>
      <c r="H613" s="59" t="s">
        <v>1499</v>
      </c>
      <c r="I613" s="59">
        <v>82</v>
      </c>
      <c r="J613" s="59" t="s">
        <v>1506</v>
      </c>
      <c r="K613" s="59" t="s">
        <v>1588</v>
      </c>
      <c r="L613" s="59" t="s">
        <v>1330</v>
      </c>
      <c r="M613" s="59" t="s">
        <v>1505</v>
      </c>
      <c r="N613" s="59" t="s">
        <v>1554</v>
      </c>
      <c r="O613" s="46">
        <f t="shared" si="405"/>
        <v>400</v>
      </c>
      <c r="P613" s="46"/>
      <c r="Q613" s="46"/>
      <c r="R613" s="46"/>
      <c r="S613" s="46"/>
      <c r="T613" s="46"/>
      <c r="U613" s="46"/>
      <c r="V613" s="46"/>
      <c r="W613" s="46">
        <v>100</v>
      </c>
      <c r="X613" s="46">
        <v>100</v>
      </c>
      <c r="Y613" s="46">
        <v>100</v>
      </c>
      <c r="Z613" s="46">
        <v>100</v>
      </c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87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>
        <v>460</v>
      </c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>
        <v>0</v>
      </c>
      <c r="DF613" s="46">
        <f t="shared" si="406"/>
        <v>0</v>
      </c>
      <c r="DG613" s="46">
        <f t="shared" si="407"/>
        <v>0</v>
      </c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>
        <v>0</v>
      </c>
      <c r="FA613" s="59" t="s">
        <v>1704</v>
      </c>
      <c r="FB613" s="59">
        <v>2015</v>
      </c>
      <c r="FC613" s="59"/>
    </row>
    <row r="614" spans="1:159" s="49" customFormat="1" ht="25.5" customHeight="1" x14ac:dyDescent="0.25">
      <c r="A614" s="59" t="s">
        <v>660</v>
      </c>
      <c r="B614" s="59" t="s">
        <v>55</v>
      </c>
      <c r="C614" s="59" t="s">
        <v>507</v>
      </c>
      <c r="D614" s="59" t="s">
        <v>508</v>
      </c>
      <c r="E614" s="59" t="s">
        <v>509</v>
      </c>
      <c r="F614" s="59"/>
      <c r="G614" s="59" t="s">
        <v>1552</v>
      </c>
      <c r="H614" s="59" t="s">
        <v>1339</v>
      </c>
      <c r="I614" s="59">
        <v>82</v>
      </c>
      <c r="J614" s="59" t="s">
        <v>1506</v>
      </c>
      <c r="K614" s="59" t="s">
        <v>1588</v>
      </c>
      <c r="L614" s="59" t="s">
        <v>1330</v>
      </c>
      <c r="M614" s="59" t="s">
        <v>1505</v>
      </c>
      <c r="N614" s="59" t="s">
        <v>1554</v>
      </c>
      <c r="O614" s="46">
        <f t="shared" si="405"/>
        <v>400</v>
      </c>
      <c r="P614" s="46"/>
      <c r="Q614" s="46"/>
      <c r="R614" s="46"/>
      <c r="S614" s="46"/>
      <c r="T614" s="46"/>
      <c r="U614" s="46"/>
      <c r="V614" s="46"/>
      <c r="W614" s="46">
        <v>100</v>
      </c>
      <c r="X614" s="46">
        <v>100</v>
      </c>
      <c r="Y614" s="46">
        <v>100</v>
      </c>
      <c r="Z614" s="46">
        <v>100</v>
      </c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87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>
        <v>460</v>
      </c>
      <c r="BK614" s="46"/>
      <c r="BL614" s="46"/>
      <c r="BM614" s="46"/>
      <c r="BN614" s="46"/>
      <c r="BO614" s="46"/>
      <c r="BP614" s="46"/>
      <c r="BQ614" s="46"/>
      <c r="BR614" s="46">
        <v>460</v>
      </c>
      <c r="BS614" s="46">
        <v>460</v>
      </c>
      <c r="BT614" s="46">
        <v>460</v>
      </c>
      <c r="BU614" s="46">
        <v>460</v>
      </c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>
        <v>0</v>
      </c>
      <c r="DF614" s="46">
        <f>P616*BJ616</f>
        <v>0</v>
      </c>
      <c r="DG614" s="46">
        <f>BJ616*Q616</f>
        <v>0</v>
      </c>
      <c r="DH614" s="46">
        <f>R614*BM614</f>
        <v>0</v>
      </c>
      <c r="DI614" s="46">
        <f t="shared" ref="DI614:DQ615" si="440">BN614*S614</f>
        <v>0</v>
      </c>
      <c r="DJ614" s="46">
        <f t="shared" si="440"/>
        <v>0</v>
      </c>
      <c r="DK614" s="46">
        <f t="shared" si="440"/>
        <v>0</v>
      </c>
      <c r="DL614" s="46">
        <f t="shared" si="440"/>
        <v>0</v>
      </c>
      <c r="DM614" s="46">
        <f t="shared" si="440"/>
        <v>46000</v>
      </c>
      <c r="DN614" s="46">
        <f t="shared" si="440"/>
        <v>46000</v>
      </c>
      <c r="DO614" s="46">
        <f t="shared" si="440"/>
        <v>46000</v>
      </c>
      <c r="DP614" s="46">
        <f t="shared" si="440"/>
        <v>46000</v>
      </c>
      <c r="DQ614" s="46">
        <f t="shared" si="440"/>
        <v>0</v>
      </c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>
        <v>0</v>
      </c>
      <c r="FA614" s="59" t="s">
        <v>1704</v>
      </c>
      <c r="FB614" s="59">
        <v>2015</v>
      </c>
      <c r="FC614" s="59">
        <v>7</v>
      </c>
    </row>
    <row r="615" spans="1:159" s="49" customFormat="1" ht="25.5" customHeight="1" x14ac:dyDescent="0.25">
      <c r="A615" s="59" t="s">
        <v>3138</v>
      </c>
      <c r="B615" s="59" t="s">
        <v>55</v>
      </c>
      <c r="C615" s="59" t="s">
        <v>507</v>
      </c>
      <c r="D615" s="59" t="s">
        <v>508</v>
      </c>
      <c r="E615" s="59" t="s">
        <v>509</v>
      </c>
      <c r="F615" s="59"/>
      <c r="G615" s="59" t="s">
        <v>1552</v>
      </c>
      <c r="H615" s="59" t="s">
        <v>1339</v>
      </c>
      <c r="I615" s="59">
        <v>82</v>
      </c>
      <c r="J615" s="59" t="s">
        <v>3133</v>
      </c>
      <c r="K615" s="59" t="s">
        <v>1588</v>
      </c>
      <c r="L615" s="59" t="s">
        <v>1330</v>
      </c>
      <c r="M615" s="59" t="s">
        <v>1505</v>
      </c>
      <c r="N615" s="59" t="s">
        <v>1554</v>
      </c>
      <c r="O615" s="46">
        <f t="shared" si="405"/>
        <v>470</v>
      </c>
      <c r="P615" s="46"/>
      <c r="Q615" s="46"/>
      <c r="R615" s="46"/>
      <c r="S615" s="46"/>
      <c r="T615" s="46"/>
      <c r="U615" s="46"/>
      <c r="V615" s="46"/>
      <c r="W615" s="46">
        <v>100</v>
      </c>
      <c r="X615" s="46">
        <v>170</v>
      </c>
      <c r="Y615" s="46">
        <v>100</v>
      </c>
      <c r="Z615" s="46">
        <v>100</v>
      </c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87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>
        <v>460</v>
      </c>
      <c r="BK615" s="46"/>
      <c r="BL615" s="46"/>
      <c r="BM615" s="46"/>
      <c r="BN615" s="46"/>
      <c r="BO615" s="46"/>
      <c r="BP615" s="46"/>
      <c r="BQ615" s="46"/>
      <c r="BR615" s="46">
        <v>460</v>
      </c>
      <c r="BS615" s="46">
        <v>460</v>
      </c>
      <c r="BT615" s="46">
        <v>460</v>
      </c>
      <c r="BU615" s="46">
        <v>460</v>
      </c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>
        <f>SUM(DF615:EP615)</f>
        <v>216200</v>
      </c>
      <c r="DF615" s="46">
        <f>P617*BJ617</f>
        <v>0</v>
      </c>
      <c r="DG615" s="46">
        <f>BJ617*Q617</f>
        <v>0</v>
      </c>
      <c r="DH615" s="46">
        <f>R615*BM615</f>
        <v>0</v>
      </c>
      <c r="DI615" s="46">
        <f t="shared" si="440"/>
        <v>0</v>
      </c>
      <c r="DJ615" s="46">
        <f t="shared" si="440"/>
        <v>0</v>
      </c>
      <c r="DK615" s="46">
        <f t="shared" si="440"/>
        <v>0</v>
      </c>
      <c r="DL615" s="46">
        <f t="shared" si="440"/>
        <v>0</v>
      </c>
      <c r="DM615" s="46">
        <f t="shared" si="440"/>
        <v>46000</v>
      </c>
      <c r="DN615" s="46">
        <f t="shared" si="440"/>
        <v>78200</v>
      </c>
      <c r="DO615" s="46">
        <f t="shared" si="440"/>
        <v>46000</v>
      </c>
      <c r="DP615" s="46">
        <f t="shared" si="440"/>
        <v>46000</v>
      </c>
      <c r="DQ615" s="46">
        <f t="shared" si="440"/>
        <v>0</v>
      </c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>
        <f>DE615*1.12</f>
        <v>242144.00000000003</v>
      </c>
      <c r="FA615" s="59" t="s">
        <v>1704</v>
      </c>
      <c r="FB615" s="59" t="s">
        <v>3131</v>
      </c>
      <c r="FC615" s="59" t="s">
        <v>1714</v>
      </c>
    </row>
    <row r="616" spans="1:159" s="49" customFormat="1" ht="25.5" customHeight="1" x14ac:dyDescent="0.25">
      <c r="A616" s="59" t="s">
        <v>661</v>
      </c>
      <c r="B616" s="59" t="s">
        <v>55</v>
      </c>
      <c r="C616" s="59" t="s">
        <v>507</v>
      </c>
      <c r="D616" s="59" t="s">
        <v>508</v>
      </c>
      <c r="E616" s="59" t="s">
        <v>509</v>
      </c>
      <c r="F616" s="59"/>
      <c r="G616" s="59" t="s">
        <v>1552</v>
      </c>
      <c r="H616" s="59" t="s">
        <v>1499</v>
      </c>
      <c r="I616" s="59">
        <v>82</v>
      </c>
      <c r="J616" s="59" t="s">
        <v>1506</v>
      </c>
      <c r="K616" s="59" t="s">
        <v>1589</v>
      </c>
      <c r="L616" s="59" t="s">
        <v>1330</v>
      </c>
      <c r="M616" s="59" t="s">
        <v>1505</v>
      </c>
      <c r="N616" s="59" t="s">
        <v>1554</v>
      </c>
      <c r="O616" s="46">
        <f t="shared" si="405"/>
        <v>9200</v>
      </c>
      <c r="P616" s="46"/>
      <c r="Q616" s="46"/>
      <c r="R616" s="46"/>
      <c r="S616" s="46"/>
      <c r="T616" s="46"/>
      <c r="U616" s="46"/>
      <c r="V616" s="46"/>
      <c r="W616" s="46">
        <v>2300</v>
      </c>
      <c r="X616" s="46">
        <v>2300</v>
      </c>
      <c r="Y616" s="46">
        <v>2300</v>
      </c>
      <c r="Z616" s="46">
        <v>2300</v>
      </c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87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>
        <v>460</v>
      </c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>
        <v>0</v>
      </c>
      <c r="DF616" s="46">
        <f>P617*BJ617</f>
        <v>0</v>
      </c>
      <c r="DG616" s="46">
        <f>BJ617*Q617</f>
        <v>0</v>
      </c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>
        <v>0</v>
      </c>
      <c r="FA616" s="59" t="s">
        <v>1704</v>
      </c>
      <c r="FB616" s="59">
        <v>2015</v>
      </c>
      <c r="FC616" s="59"/>
    </row>
    <row r="617" spans="1:159" s="49" customFormat="1" ht="25.5" customHeight="1" x14ac:dyDescent="0.25">
      <c r="A617" s="59" t="s">
        <v>662</v>
      </c>
      <c r="B617" s="59" t="s">
        <v>55</v>
      </c>
      <c r="C617" s="59" t="s">
        <v>507</v>
      </c>
      <c r="D617" s="59" t="s">
        <v>508</v>
      </c>
      <c r="E617" s="59" t="s">
        <v>509</v>
      </c>
      <c r="F617" s="59"/>
      <c r="G617" s="59" t="s">
        <v>1552</v>
      </c>
      <c r="H617" s="59" t="s">
        <v>1339</v>
      </c>
      <c r="I617" s="59">
        <v>82</v>
      </c>
      <c r="J617" s="59" t="s">
        <v>1506</v>
      </c>
      <c r="K617" s="59" t="s">
        <v>1589</v>
      </c>
      <c r="L617" s="59" t="s">
        <v>1330</v>
      </c>
      <c r="M617" s="59" t="s">
        <v>1505</v>
      </c>
      <c r="N617" s="59" t="s">
        <v>1554</v>
      </c>
      <c r="O617" s="46">
        <f t="shared" si="405"/>
        <v>9200</v>
      </c>
      <c r="P617" s="46"/>
      <c r="Q617" s="46"/>
      <c r="R617" s="46"/>
      <c r="S617" s="46"/>
      <c r="T617" s="46"/>
      <c r="U617" s="46"/>
      <c r="V617" s="46"/>
      <c r="W617" s="46">
        <v>2300</v>
      </c>
      <c r="X617" s="46">
        <v>2300</v>
      </c>
      <c r="Y617" s="46">
        <v>2300</v>
      </c>
      <c r="Z617" s="46">
        <v>2300</v>
      </c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87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>
        <v>460</v>
      </c>
      <c r="BK617" s="46"/>
      <c r="BL617" s="46"/>
      <c r="BM617" s="46"/>
      <c r="BN617" s="46"/>
      <c r="BO617" s="46"/>
      <c r="BP617" s="46"/>
      <c r="BQ617" s="46"/>
      <c r="BR617" s="46">
        <v>460</v>
      </c>
      <c r="BS617" s="46">
        <v>460</v>
      </c>
      <c r="BT617" s="46">
        <v>460</v>
      </c>
      <c r="BU617" s="46">
        <v>460</v>
      </c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>
        <v>0</v>
      </c>
      <c r="DF617" s="46">
        <f>P620*BJ620</f>
        <v>0</v>
      </c>
      <c r="DG617" s="46">
        <f>BJ620*Q620</f>
        <v>0</v>
      </c>
      <c r="DH617" s="46">
        <f>R617*BM617</f>
        <v>0</v>
      </c>
      <c r="DI617" s="46">
        <f t="shared" ref="DI617:DQ618" si="441">BN617*S617</f>
        <v>0</v>
      </c>
      <c r="DJ617" s="46">
        <f t="shared" si="441"/>
        <v>0</v>
      </c>
      <c r="DK617" s="46">
        <f t="shared" si="441"/>
        <v>0</v>
      </c>
      <c r="DL617" s="46">
        <f t="shared" si="441"/>
        <v>0</v>
      </c>
      <c r="DM617" s="46">
        <f t="shared" si="441"/>
        <v>1058000</v>
      </c>
      <c r="DN617" s="46">
        <f t="shared" si="441"/>
        <v>1058000</v>
      </c>
      <c r="DO617" s="46">
        <f t="shared" si="441"/>
        <v>1058000</v>
      </c>
      <c r="DP617" s="46">
        <f t="shared" si="441"/>
        <v>1058000</v>
      </c>
      <c r="DQ617" s="46">
        <f t="shared" si="441"/>
        <v>0</v>
      </c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>
        <v>0</v>
      </c>
      <c r="FA617" s="59" t="s">
        <v>1704</v>
      </c>
      <c r="FB617" s="59">
        <v>2015</v>
      </c>
      <c r="FC617" s="59">
        <v>7</v>
      </c>
    </row>
    <row r="618" spans="1:159" s="49" customFormat="1" ht="25.5" customHeight="1" x14ac:dyDescent="0.25">
      <c r="A618" s="59" t="s">
        <v>3195</v>
      </c>
      <c r="B618" s="59" t="s">
        <v>55</v>
      </c>
      <c r="C618" s="59" t="s">
        <v>507</v>
      </c>
      <c r="D618" s="59" t="s">
        <v>508</v>
      </c>
      <c r="E618" s="59" t="s">
        <v>509</v>
      </c>
      <c r="F618" s="59"/>
      <c r="G618" s="59" t="s">
        <v>1552</v>
      </c>
      <c r="H618" s="59" t="s">
        <v>1339</v>
      </c>
      <c r="I618" s="59">
        <v>82</v>
      </c>
      <c r="J618" s="59" t="s">
        <v>3133</v>
      </c>
      <c r="K618" s="59" t="s">
        <v>1589</v>
      </c>
      <c r="L618" s="59" t="s">
        <v>1330</v>
      </c>
      <c r="M618" s="59" t="s">
        <v>1505</v>
      </c>
      <c r="N618" s="59" t="s">
        <v>1554</v>
      </c>
      <c r="O618" s="46">
        <f t="shared" si="405"/>
        <v>9410</v>
      </c>
      <c r="P618" s="46"/>
      <c r="Q618" s="46"/>
      <c r="R618" s="46"/>
      <c r="S618" s="46"/>
      <c r="T618" s="46"/>
      <c r="U618" s="46"/>
      <c r="V618" s="46"/>
      <c r="W618" s="46">
        <v>2300</v>
      </c>
      <c r="X618" s="46">
        <v>2510</v>
      </c>
      <c r="Y618" s="46">
        <v>2300</v>
      </c>
      <c r="Z618" s="46">
        <v>2300</v>
      </c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87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>
        <v>460</v>
      </c>
      <c r="BK618" s="46"/>
      <c r="BL618" s="46"/>
      <c r="BM618" s="46"/>
      <c r="BN618" s="46"/>
      <c r="BO618" s="46"/>
      <c r="BP618" s="46"/>
      <c r="BQ618" s="46"/>
      <c r="BR618" s="46">
        <v>460</v>
      </c>
      <c r="BS618" s="46">
        <v>460</v>
      </c>
      <c r="BT618" s="46">
        <v>460</v>
      </c>
      <c r="BU618" s="46">
        <v>460</v>
      </c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>
        <v>0</v>
      </c>
      <c r="DF618" s="46">
        <f>P621*BJ621</f>
        <v>0</v>
      </c>
      <c r="DG618" s="46">
        <f>BJ621*Q621</f>
        <v>0</v>
      </c>
      <c r="DH618" s="46">
        <f>R618*BM618</f>
        <v>0</v>
      </c>
      <c r="DI618" s="46">
        <f t="shared" si="441"/>
        <v>0</v>
      </c>
      <c r="DJ618" s="46">
        <f t="shared" si="441"/>
        <v>0</v>
      </c>
      <c r="DK618" s="46">
        <f t="shared" si="441"/>
        <v>0</v>
      </c>
      <c r="DL618" s="46">
        <f t="shared" si="441"/>
        <v>0</v>
      </c>
      <c r="DM618" s="46">
        <f t="shared" si="441"/>
        <v>1058000</v>
      </c>
      <c r="DN618" s="46">
        <f t="shared" si="441"/>
        <v>1154600</v>
      </c>
      <c r="DO618" s="46">
        <f t="shared" si="441"/>
        <v>1058000</v>
      </c>
      <c r="DP618" s="46">
        <f t="shared" si="441"/>
        <v>1058000</v>
      </c>
      <c r="DQ618" s="46">
        <f t="shared" si="441"/>
        <v>0</v>
      </c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>
        <f>DE618*1.12</f>
        <v>0</v>
      </c>
      <c r="FA618" s="59" t="s">
        <v>1704</v>
      </c>
      <c r="FB618" s="59" t="s">
        <v>3131</v>
      </c>
      <c r="FC618" s="59" t="s">
        <v>1714</v>
      </c>
    </row>
    <row r="619" spans="1:159" s="49" customFormat="1" ht="25.5" customHeight="1" x14ac:dyDescent="0.25">
      <c r="A619" s="59" t="s">
        <v>3638</v>
      </c>
      <c r="B619" s="59" t="s">
        <v>55</v>
      </c>
      <c r="C619" s="59" t="s">
        <v>507</v>
      </c>
      <c r="D619" s="59" t="s">
        <v>508</v>
      </c>
      <c r="E619" s="59" t="s">
        <v>509</v>
      </c>
      <c r="F619" s="59"/>
      <c r="G619" s="59" t="s">
        <v>1552</v>
      </c>
      <c r="H619" s="59" t="s">
        <v>1339</v>
      </c>
      <c r="I619" s="59">
        <v>82</v>
      </c>
      <c r="J619" s="59" t="s">
        <v>3629</v>
      </c>
      <c r="K619" s="59" t="s">
        <v>1589</v>
      </c>
      <c r="L619" s="59" t="s">
        <v>1330</v>
      </c>
      <c r="M619" s="59" t="s">
        <v>1505</v>
      </c>
      <c r="N619" s="59" t="s">
        <v>1554</v>
      </c>
      <c r="O619" s="46">
        <f>P619+Q619+R619+S619+T619+U619+V619+W619+X619+Y619+Z619+AA619+AB619+AC619+AD619+AE619+AF619+AG619+AH619+AI619+AJ619+AK619+AL619+AM619+AN619+AO619+AP619+AQ619+AR619+AS619+AT619+AU619+AV619+AW619+AX619+AY619+AZ619</f>
        <v>11020</v>
      </c>
      <c r="P619" s="46"/>
      <c r="Q619" s="46"/>
      <c r="R619" s="46"/>
      <c r="S619" s="46"/>
      <c r="T619" s="46"/>
      <c r="U619" s="46"/>
      <c r="V619" s="46"/>
      <c r="W619" s="46">
        <v>2300</v>
      </c>
      <c r="X619" s="46">
        <v>2510</v>
      </c>
      <c r="Y619" s="46">
        <v>3910</v>
      </c>
      <c r="Z619" s="46">
        <v>2300</v>
      </c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87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>
        <v>460</v>
      </c>
      <c r="BK619" s="46"/>
      <c r="BL619" s="46"/>
      <c r="BM619" s="46"/>
      <c r="BN619" s="46"/>
      <c r="BO619" s="46"/>
      <c r="BP619" s="46"/>
      <c r="BQ619" s="46"/>
      <c r="BR619" s="46">
        <v>460</v>
      </c>
      <c r="BS619" s="46">
        <v>460</v>
      </c>
      <c r="BT619" s="46">
        <v>460</v>
      </c>
      <c r="BU619" s="46">
        <v>460</v>
      </c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>
        <f>SUM(DF619:EP619)</f>
        <v>5069200</v>
      </c>
      <c r="DF619" s="46">
        <f>P623*BJ623</f>
        <v>0</v>
      </c>
      <c r="DG619" s="46">
        <f>BJ623*Q623</f>
        <v>0</v>
      </c>
      <c r="DH619" s="46">
        <f>R619*BM619</f>
        <v>0</v>
      </c>
      <c r="DI619" s="46">
        <f t="shared" ref="DI619:DQ619" si="442">BN619*S619</f>
        <v>0</v>
      </c>
      <c r="DJ619" s="46">
        <f t="shared" si="442"/>
        <v>0</v>
      </c>
      <c r="DK619" s="46">
        <f t="shared" si="442"/>
        <v>0</v>
      </c>
      <c r="DL619" s="46">
        <f t="shared" si="442"/>
        <v>0</v>
      </c>
      <c r="DM619" s="46">
        <f t="shared" si="442"/>
        <v>1058000</v>
      </c>
      <c r="DN619" s="46">
        <f t="shared" si="442"/>
        <v>1154600</v>
      </c>
      <c r="DO619" s="46">
        <f t="shared" si="442"/>
        <v>1798600</v>
      </c>
      <c r="DP619" s="46">
        <f t="shared" si="442"/>
        <v>1058000</v>
      </c>
      <c r="DQ619" s="46">
        <f t="shared" si="442"/>
        <v>0</v>
      </c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>
        <f>DE619*1.12</f>
        <v>5677504.0000000009</v>
      </c>
      <c r="FA619" s="59" t="s">
        <v>1704</v>
      </c>
      <c r="FB619" s="59" t="s">
        <v>3630</v>
      </c>
      <c r="FC619" s="59" t="s">
        <v>1714</v>
      </c>
    </row>
    <row r="620" spans="1:159" s="49" customFormat="1" ht="25.5" customHeight="1" x14ac:dyDescent="0.25">
      <c r="A620" s="59" t="s">
        <v>663</v>
      </c>
      <c r="B620" s="59" t="s">
        <v>55</v>
      </c>
      <c r="C620" s="59" t="s">
        <v>507</v>
      </c>
      <c r="D620" s="59" t="s">
        <v>508</v>
      </c>
      <c r="E620" s="59" t="s">
        <v>509</v>
      </c>
      <c r="F620" s="59"/>
      <c r="G620" s="59" t="s">
        <v>1552</v>
      </c>
      <c r="H620" s="59" t="s">
        <v>1499</v>
      </c>
      <c r="I620" s="59">
        <v>82</v>
      </c>
      <c r="J620" s="59" t="s">
        <v>1506</v>
      </c>
      <c r="K620" s="59" t="s">
        <v>1590</v>
      </c>
      <c r="L620" s="59" t="s">
        <v>1330</v>
      </c>
      <c r="M620" s="59" t="s">
        <v>1505</v>
      </c>
      <c r="N620" s="59" t="s">
        <v>1554</v>
      </c>
      <c r="O620" s="46">
        <f t="shared" si="405"/>
        <v>4800</v>
      </c>
      <c r="P620" s="46"/>
      <c r="Q620" s="46"/>
      <c r="R620" s="46"/>
      <c r="S620" s="46"/>
      <c r="T620" s="46"/>
      <c r="U620" s="46"/>
      <c r="V620" s="46"/>
      <c r="W620" s="46">
        <v>1200</v>
      </c>
      <c r="X620" s="46">
        <v>1200</v>
      </c>
      <c r="Y620" s="46">
        <v>1200</v>
      </c>
      <c r="Z620" s="46">
        <v>1200</v>
      </c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87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>
        <v>460</v>
      </c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>
        <v>0</v>
      </c>
      <c r="DF620" s="46">
        <f t="shared" ref="DF620:DF631" si="443">P621*BJ621</f>
        <v>0</v>
      </c>
      <c r="DG620" s="46">
        <f t="shared" ref="DG620:DG631" si="444">BJ621*Q621</f>
        <v>0</v>
      </c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>
        <v>0</v>
      </c>
      <c r="FA620" s="59" t="s">
        <v>1704</v>
      </c>
      <c r="FB620" s="59">
        <v>2015</v>
      </c>
      <c r="FC620" s="59"/>
    </row>
    <row r="621" spans="1:159" s="49" customFormat="1" ht="25.5" customHeight="1" x14ac:dyDescent="0.25">
      <c r="A621" s="59" t="s">
        <v>664</v>
      </c>
      <c r="B621" s="59" t="s">
        <v>55</v>
      </c>
      <c r="C621" s="59" t="s">
        <v>507</v>
      </c>
      <c r="D621" s="59" t="s">
        <v>508</v>
      </c>
      <c r="E621" s="59" t="s">
        <v>509</v>
      </c>
      <c r="F621" s="59"/>
      <c r="G621" s="59" t="s">
        <v>1552</v>
      </c>
      <c r="H621" s="59" t="s">
        <v>1339</v>
      </c>
      <c r="I621" s="59">
        <v>82</v>
      </c>
      <c r="J621" s="59" t="s">
        <v>1506</v>
      </c>
      <c r="K621" s="59" t="s">
        <v>1590</v>
      </c>
      <c r="L621" s="59" t="s">
        <v>1330</v>
      </c>
      <c r="M621" s="59" t="s">
        <v>1505</v>
      </c>
      <c r="N621" s="59" t="s">
        <v>1554</v>
      </c>
      <c r="O621" s="46">
        <f t="shared" si="405"/>
        <v>4800</v>
      </c>
      <c r="P621" s="46"/>
      <c r="Q621" s="46"/>
      <c r="R621" s="46"/>
      <c r="S621" s="46"/>
      <c r="T621" s="46"/>
      <c r="U621" s="46"/>
      <c r="V621" s="46"/>
      <c r="W621" s="46">
        <v>1200</v>
      </c>
      <c r="X621" s="46">
        <v>1200</v>
      </c>
      <c r="Y621" s="46">
        <v>1200</v>
      </c>
      <c r="Z621" s="46">
        <v>1200</v>
      </c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87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>
        <v>460</v>
      </c>
      <c r="BK621" s="46"/>
      <c r="BL621" s="46"/>
      <c r="BM621" s="46"/>
      <c r="BN621" s="46"/>
      <c r="BO621" s="46"/>
      <c r="BP621" s="46"/>
      <c r="BQ621" s="46"/>
      <c r="BR621" s="46">
        <v>460</v>
      </c>
      <c r="BS621" s="46">
        <v>460</v>
      </c>
      <c r="BT621" s="46">
        <v>460</v>
      </c>
      <c r="BU621" s="46">
        <v>460</v>
      </c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>
        <v>0</v>
      </c>
      <c r="DF621" s="46">
        <f>P623*BJ623</f>
        <v>0</v>
      </c>
      <c r="DG621" s="46">
        <f>BJ623*Q623</f>
        <v>0</v>
      </c>
      <c r="DH621" s="46">
        <f>R621*BM621</f>
        <v>0</v>
      </c>
      <c r="DI621" s="46">
        <f t="shared" ref="DI621:DQ622" si="445">BN621*S621</f>
        <v>0</v>
      </c>
      <c r="DJ621" s="46">
        <f t="shared" si="445"/>
        <v>0</v>
      </c>
      <c r="DK621" s="46">
        <f t="shared" si="445"/>
        <v>0</v>
      </c>
      <c r="DL621" s="46">
        <f t="shared" si="445"/>
        <v>0</v>
      </c>
      <c r="DM621" s="46">
        <f t="shared" si="445"/>
        <v>552000</v>
      </c>
      <c r="DN621" s="46">
        <f t="shared" si="445"/>
        <v>552000</v>
      </c>
      <c r="DO621" s="46">
        <f t="shared" si="445"/>
        <v>552000</v>
      </c>
      <c r="DP621" s="46">
        <f t="shared" si="445"/>
        <v>552000</v>
      </c>
      <c r="DQ621" s="46">
        <f t="shared" si="445"/>
        <v>0</v>
      </c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>
        <v>0</v>
      </c>
      <c r="FA621" s="59" t="s">
        <v>1704</v>
      </c>
      <c r="FB621" s="59">
        <v>2015</v>
      </c>
      <c r="FC621" s="59">
        <v>7</v>
      </c>
    </row>
    <row r="622" spans="1:159" s="49" customFormat="1" ht="25.5" customHeight="1" x14ac:dyDescent="0.25">
      <c r="A622" s="59" t="s">
        <v>3639</v>
      </c>
      <c r="B622" s="59" t="s">
        <v>55</v>
      </c>
      <c r="C622" s="59" t="s">
        <v>507</v>
      </c>
      <c r="D622" s="59" t="s">
        <v>508</v>
      </c>
      <c r="E622" s="59" t="s">
        <v>509</v>
      </c>
      <c r="F622" s="59"/>
      <c r="G622" s="59" t="s">
        <v>1552</v>
      </c>
      <c r="H622" s="59" t="s">
        <v>1339</v>
      </c>
      <c r="I622" s="59">
        <v>82</v>
      </c>
      <c r="J622" s="59" t="s">
        <v>3640</v>
      </c>
      <c r="K622" s="59" t="s">
        <v>1590</v>
      </c>
      <c r="L622" s="59" t="s">
        <v>1330</v>
      </c>
      <c r="M622" s="59" t="s">
        <v>1505</v>
      </c>
      <c r="N622" s="59" t="s">
        <v>1554</v>
      </c>
      <c r="O622" s="46">
        <f>P622+Q622+R622+S622+T622+U622+V622+W622+X622+Y622+Z622+AA622+AB622+AC622+AD622+AE622+AF622+AG622+AH622+AI622+AJ622+AK622+AL622+AM622+AN622+AO622+AP622+AQ622+AR622+AS622+AT622+AU622+AV622+AW622+AX622+AY622+AZ622</f>
        <v>5640</v>
      </c>
      <c r="P622" s="46"/>
      <c r="Q622" s="46"/>
      <c r="R622" s="46"/>
      <c r="S622" s="46"/>
      <c r="T622" s="46"/>
      <c r="U622" s="46"/>
      <c r="V622" s="46"/>
      <c r="W622" s="46">
        <v>1200</v>
      </c>
      <c r="X622" s="46">
        <v>1200</v>
      </c>
      <c r="Y622" s="46">
        <v>2040</v>
      </c>
      <c r="Z622" s="46">
        <v>1200</v>
      </c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87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>
        <v>460</v>
      </c>
      <c r="BK622" s="46"/>
      <c r="BL622" s="46"/>
      <c r="BM622" s="46"/>
      <c r="BN622" s="46"/>
      <c r="BO622" s="46"/>
      <c r="BP622" s="46"/>
      <c r="BQ622" s="46"/>
      <c r="BR622" s="46">
        <v>460</v>
      </c>
      <c r="BS622" s="46">
        <v>460</v>
      </c>
      <c r="BT622" s="46">
        <v>460</v>
      </c>
      <c r="BU622" s="46">
        <v>460</v>
      </c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>
        <f>SUM(DF622:EP622)</f>
        <v>2594400</v>
      </c>
      <c r="DF622" s="46">
        <f>P624*BJ624</f>
        <v>0</v>
      </c>
      <c r="DG622" s="46">
        <f>BJ624*Q624</f>
        <v>0</v>
      </c>
      <c r="DH622" s="46">
        <f>R622*BM622</f>
        <v>0</v>
      </c>
      <c r="DI622" s="46">
        <f>BN622*S622</f>
        <v>0</v>
      </c>
      <c r="DJ622" s="46">
        <f>BO622*T622</f>
        <v>0</v>
      </c>
      <c r="DK622" s="46">
        <f>BP622*U622</f>
        <v>0</v>
      </c>
      <c r="DL622" s="46">
        <f>BQ622*V622</f>
        <v>0</v>
      </c>
      <c r="DM622" s="46">
        <f t="shared" si="445"/>
        <v>552000</v>
      </c>
      <c r="DN622" s="46">
        <f t="shared" si="445"/>
        <v>552000</v>
      </c>
      <c r="DO622" s="46">
        <f t="shared" si="445"/>
        <v>938400</v>
      </c>
      <c r="DP622" s="46">
        <f t="shared" si="445"/>
        <v>552000</v>
      </c>
      <c r="DQ622" s="46">
        <f>BV622*AA622</f>
        <v>0</v>
      </c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>
        <f>DE622*1.12</f>
        <v>2905728.0000000005</v>
      </c>
      <c r="FA622" s="59" t="s">
        <v>1704</v>
      </c>
      <c r="FB622" s="59" t="s">
        <v>3635</v>
      </c>
      <c r="FC622" s="59" t="s">
        <v>1714</v>
      </c>
    </row>
    <row r="623" spans="1:159" s="49" customFormat="1" ht="25.5" customHeight="1" x14ac:dyDescent="0.25">
      <c r="A623" s="59" t="s">
        <v>665</v>
      </c>
      <c r="B623" s="59" t="s">
        <v>55</v>
      </c>
      <c r="C623" s="59" t="s">
        <v>507</v>
      </c>
      <c r="D623" s="59" t="s">
        <v>508</v>
      </c>
      <c r="E623" s="59" t="s">
        <v>509</v>
      </c>
      <c r="F623" s="59"/>
      <c r="G623" s="59" t="s">
        <v>1552</v>
      </c>
      <c r="H623" s="59" t="s">
        <v>1499</v>
      </c>
      <c r="I623" s="59">
        <v>82</v>
      </c>
      <c r="J623" s="59" t="s">
        <v>1506</v>
      </c>
      <c r="K623" s="59" t="s">
        <v>1591</v>
      </c>
      <c r="L623" s="59" t="s">
        <v>1330</v>
      </c>
      <c r="M623" s="59" t="s">
        <v>1505</v>
      </c>
      <c r="N623" s="59" t="s">
        <v>1554</v>
      </c>
      <c r="O623" s="46">
        <f t="shared" si="405"/>
        <v>1200</v>
      </c>
      <c r="P623" s="46"/>
      <c r="Q623" s="46"/>
      <c r="R623" s="46"/>
      <c r="S623" s="46"/>
      <c r="T623" s="46"/>
      <c r="U623" s="46"/>
      <c r="V623" s="46"/>
      <c r="W623" s="46">
        <v>300</v>
      </c>
      <c r="X623" s="46">
        <v>300</v>
      </c>
      <c r="Y623" s="46">
        <v>300</v>
      </c>
      <c r="Z623" s="46">
        <v>300</v>
      </c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87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>
        <v>460</v>
      </c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>
        <v>0</v>
      </c>
      <c r="DF623" s="46">
        <f t="shared" si="443"/>
        <v>0</v>
      </c>
      <c r="DG623" s="46">
        <f t="shared" si="444"/>
        <v>0</v>
      </c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>
        <v>0</v>
      </c>
      <c r="FA623" s="59" t="s">
        <v>1704</v>
      </c>
      <c r="FB623" s="59">
        <v>2015</v>
      </c>
      <c r="FC623" s="59"/>
    </row>
    <row r="624" spans="1:159" s="49" customFormat="1" ht="25.5" customHeight="1" x14ac:dyDescent="0.25">
      <c r="A624" s="59" t="s">
        <v>666</v>
      </c>
      <c r="B624" s="59" t="s">
        <v>55</v>
      </c>
      <c r="C624" s="59" t="s">
        <v>507</v>
      </c>
      <c r="D624" s="59" t="s">
        <v>508</v>
      </c>
      <c r="E624" s="59" t="s">
        <v>509</v>
      </c>
      <c r="F624" s="59"/>
      <c r="G624" s="59" t="s">
        <v>1552</v>
      </c>
      <c r="H624" s="59" t="s">
        <v>1339</v>
      </c>
      <c r="I624" s="59">
        <v>82</v>
      </c>
      <c r="J624" s="59" t="s">
        <v>1506</v>
      </c>
      <c r="K624" s="59" t="s">
        <v>1591</v>
      </c>
      <c r="L624" s="59" t="s">
        <v>1330</v>
      </c>
      <c r="M624" s="59" t="s">
        <v>1505</v>
      </c>
      <c r="N624" s="59" t="s">
        <v>1554</v>
      </c>
      <c r="O624" s="46">
        <f t="shared" si="405"/>
        <v>1200</v>
      </c>
      <c r="P624" s="46"/>
      <c r="Q624" s="46"/>
      <c r="R624" s="46"/>
      <c r="S624" s="46"/>
      <c r="T624" s="46"/>
      <c r="U624" s="46"/>
      <c r="V624" s="46"/>
      <c r="W624" s="46">
        <v>300</v>
      </c>
      <c r="X624" s="46">
        <v>300</v>
      </c>
      <c r="Y624" s="46">
        <v>300</v>
      </c>
      <c r="Z624" s="46">
        <v>300</v>
      </c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87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460</v>
      </c>
      <c r="BK624" s="46"/>
      <c r="BL624" s="46"/>
      <c r="BM624" s="46"/>
      <c r="BN624" s="46"/>
      <c r="BO624" s="46"/>
      <c r="BP624" s="46"/>
      <c r="BQ624" s="46"/>
      <c r="BR624" s="46">
        <v>460</v>
      </c>
      <c r="BS624" s="46">
        <v>460</v>
      </c>
      <c r="BT624" s="46">
        <v>460</v>
      </c>
      <c r="BU624" s="46">
        <v>460</v>
      </c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>
        <v>0</v>
      </c>
      <c r="DF624" s="46">
        <f>P626*BJ626</f>
        <v>0</v>
      </c>
      <c r="DG624" s="46">
        <f>BJ626*Q626</f>
        <v>0</v>
      </c>
      <c r="DH624" s="46">
        <f>R624*BM624</f>
        <v>0</v>
      </c>
      <c r="DI624" s="46">
        <f t="shared" ref="DI624:DQ625" si="446">BN624*S624</f>
        <v>0</v>
      </c>
      <c r="DJ624" s="46">
        <f t="shared" si="446"/>
        <v>0</v>
      </c>
      <c r="DK624" s="46">
        <f t="shared" si="446"/>
        <v>0</v>
      </c>
      <c r="DL624" s="46">
        <f t="shared" si="446"/>
        <v>0</v>
      </c>
      <c r="DM624" s="46">
        <f t="shared" si="446"/>
        <v>138000</v>
      </c>
      <c r="DN624" s="46">
        <f t="shared" si="446"/>
        <v>138000</v>
      </c>
      <c r="DO624" s="46">
        <f t="shared" si="446"/>
        <v>138000</v>
      </c>
      <c r="DP624" s="46">
        <f t="shared" si="446"/>
        <v>138000</v>
      </c>
      <c r="DQ624" s="46">
        <f t="shared" si="446"/>
        <v>0</v>
      </c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>
        <v>0</v>
      </c>
      <c r="FA624" s="59" t="s">
        <v>1704</v>
      </c>
      <c r="FB624" s="59">
        <v>2015</v>
      </c>
      <c r="FC624" s="59">
        <v>7</v>
      </c>
    </row>
    <row r="625" spans="1:159" s="49" customFormat="1" ht="25.5" customHeight="1" x14ac:dyDescent="0.25">
      <c r="A625" s="59" t="s">
        <v>3845</v>
      </c>
      <c r="B625" s="59" t="s">
        <v>55</v>
      </c>
      <c r="C625" s="59" t="s">
        <v>507</v>
      </c>
      <c r="D625" s="59" t="s">
        <v>508</v>
      </c>
      <c r="E625" s="59" t="s">
        <v>509</v>
      </c>
      <c r="F625" s="59"/>
      <c r="G625" s="59" t="s">
        <v>1552</v>
      </c>
      <c r="H625" s="59" t="s">
        <v>1339</v>
      </c>
      <c r="I625" s="59">
        <v>82</v>
      </c>
      <c r="J625" s="59" t="s">
        <v>1506</v>
      </c>
      <c r="K625" s="59" t="s">
        <v>1591</v>
      </c>
      <c r="L625" s="59" t="s">
        <v>1330</v>
      </c>
      <c r="M625" s="59" t="s">
        <v>1505</v>
      </c>
      <c r="N625" s="59" t="s">
        <v>1554</v>
      </c>
      <c r="O625" s="46">
        <f>P625+Q625+R625+S625+T625+U625+V625+W625+X625+Y625+Z625+AA625+AB625+AC625+AD625+AE625+AF625+AG625+AH625+AI625+AJ625+AK625+AL625+AM625+AN625+AO625+AP625+AQ625+AR625+AS625+AT625+AU625+AV625+AW625+AX625+AY625+AZ625</f>
        <v>1257</v>
      </c>
      <c r="P625" s="46"/>
      <c r="Q625" s="46"/>
      <c r="R625" s="46"/>
      <c r="S625" s="46"/>
      <c r="T625" s="46"/>
      <c r="U625" s="46"/>
      <c r="V625" s="46"/>
      <c r="W625" s="46">
        <v>300</v>
      </c>
      <c r="X625" s="46">
        <v>300</v>
      </c>
      <c r="Y625" s="46">
        <v>357</v>
      </c>
      <c r="Z625" s="46">
        <v>300</v>
      </c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87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>
        <v>460</v>
      </c>
      <c r="BK625" s="46"/>
      <c r="BL625" s="46"/>
      <c r="BM625" s="46"/>
      <c r="BN625" s="46"/>
      <c r="BO625" s="46"/>
      <c r="BP625" s="46"/>
      <c r="BQ625" s="46"/>
      <c r="BR625" s="46">
        <v>460</v>
      </c>
      <c r="BS625" s="46">
        <v>460</v>
      </c>
      <c r="BT625" s="46">
        <v>460</v>
      </c>
      <c r="BU625" s="46">
        <v>460</v>
      </c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>
        <f>SUM(DF625:EP625)</f>
        <v>578220</v>
      </c>
      <c r="DF625" s="46">
        <f>P626*BJ626</f>
        <v>0</v>
      </c>
      <c r="DG625" s="46">
        <f>BJ626*Q626</f>
        <v>0</v>
      </c>
      <c r="DH625" s="46">
        <f>R625*BM625</f>
        <v>0</v>
      </c>
      <c r="DI625" s="46">
        <f t="shared" si="446"/>
        <v>0</v>
      </c>
      <c r="DJ625" s="46">
        <f t="shared" si="446"/>
        <v>0</v>
      </c>
      <c r="DK625" s="46">
        <f t="shared" si="446"/>
        <v>0</v>
      </c>
      <c r="DL625" s="46">
        <f t="shared" si="446"/>
        <v>0</v>
      </c>
      <c r="DM625" s="46">
        <f t="shared" si="446"/>
        <v>138000</v>
      </c>
      <c r="DN625" s="46">
        <f t="shared" si="446"/>
        <v>138000</v>
      </c>
      <c r="DO625" s="46">
        <f t="shared" si="446"/>
        <v>164220</v>
      </c>
      <c r="DP625" s="46">
        <f t="shared" si="446"/>
        <v>138000</v>
      </c>
      <c r="DQ625" s="46">
        <f t="shared" si="446"/>
        <v>0</v>
      </c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>
        <f t="shared" ref="EZ625" si="447">DE625*1.12</f>
        <v>647606.4</v>
      </c>
      <c r="FA625" s="59" t="s">
        <v>1704</v>
      </c>
      <c r="FB625" s="93" t="s">
        <v>3635</v>
      </c>
      <c r="FC625" s="59" t="s">
        <v>3836</v>
      </c>
    </row>
    <row r="626" spans="1:159" s="49" customFormat="1" ht="25.5" customHeight="1" x14ac:dyDescent="0.25">
      <c r="A626" s="59" t="s">
        <v>667</v>
      </c>
      <c r="B626" s="59" t="s">
        <v>55</v>
      </c>
      <c r="C626" s="59" t="s">
        <v>507</v>
      </c>
      <c r="D626" s="59" t="s">
        <v>508</v>
      </c>
      <c r="E626" s="59" t="s">
        <v>509</v>
      </c>
      <c r="F626" s="59"/>
      <c r="G626" s="59" t="s">
        <v>1552</v>
      </c>
      <c r="H626" s="59" t="s">
        <v>1499</v>
      </c>
      <c r="I626" s="59">
        <v>82</v>
      </c>
      <c r="J626" s="59" t="s">
        <v>1506</v>
      </c>
      <c r="K626" s="59" t="s">
        <v>1592</v>
      </c>
      <c r="L626" s="59" t="s">
        <v>1330</v>
      </c>
      <c r="M626" s="59" t="s">
        <v>1505</v>
      </c>
      <c r="N626" s="59" t="s">
        <v>1554</v>
      </c>
      <c r="O626" s="46">
        <f t="shared" si="405"/>
        <v>3092</v>
      </c>
      <c r="P626" s="46"/>
      <c r="Q626" s="46"/>
      <c r="R626" s="46"/>
      <c r="S626" s="46"/>
      <c r="T626" s="46"/>
      <c r="U626" s="46"/>
      <c r="V626" s="46"/>
      <c r="W626" s="46">
        <v>773</v>
      </c>
      <c r="X626" s="46">
        <v>773</v>
      </c>
      <c r="Y626" s="46">
        <v>773</v>
      </c>
      <c r="Z626" s="46">
        <v>773</v>
      </c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87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>
        <v>460</v>
      </c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>
        <v>0</v>
      </c>
      <c r="DF626" s="46">
        <f t="shared" si="443"/>
        <v>0</v>
      </c>
      <c r="DG626" s="46">
        <f t="shared" si="444"/>
        <v>0</v>
      </c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>
        <v>0</v>
      </c>
      <c r="FA626" s="59" t="s">
        <v>1704</v>
      </c>
      <c r="FB626" s="59">
        <v>2015</v>
      </c>
      <c r="FC626" s="59"/>
    </row>
    <row r="627" spans="1:159" s="49" customFormat="1" ht="25.5" customHeight="1" x14ac:dyDescent="0.25">
      <c r="A627" s="59" t="s">
        <v>668</v>
      </c>
      <c r="B627" s="59" t="s">
        <v>55</v>
      </c>
      <c r="C627" s="59" t="s">
        <v>507</v>
      </c>
      <c r="D627" s="59" t="s">
        <v>508</v>
      </c>
      <c r="E627" s="59" t="s">
        <v>509</v>
      </c>
      <c r="F627" s="59"/>
      <c r="G627" s="59" t="s">
        <v>1552</v>
      </c>
      <c r="H627" s="59" t="s">
        <v>1339</v>
      </c>
      <c r="I627" s="59">
        <v>82</v>
      </c>
      <c r="J627" s="59" t="s">
        <v>1506</v>
      </c>
      <c r="K627" s="59" t="s">
        <v>1592</v>
      </c>
      <c r="L627" s="59" t="s">
        <v>1330</v>
      </c>
      <c r="M627" s="59" t="s">
        <v>1505</v>
      </c>
      <c r="N627" s="59" t="s">
        <v>1554</v>
      </c>
      <c r="O627" s="46">
        <f t="shared" si="405"/>
        <v>3092</v>
      </c>
      <c r="P627" s="46"/>
      <c r="Q627" s="46"/>
      <c r="R627" s="46"/>
      <c r="S627" s="46"/>
      <c r="T627" s="46"/>
      <c r="U627" s="46"/>
      <c r="V627" s="46"/>
      <c r="W627" s="46">
        <v>773</v>
      </c>
      <c r="X627" s="46">
        <v>773</v>
      </c>
      <c r="Y627" s="46">
        <v>773</v>
      </c>
      <c r="Z627" s="46">
        <v>773</v>
      </c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87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>
        <v>460</v>
      </c>
      <c r="BK627" s="46"/>
      <c r="BL627" s="46"/>
      <c r="BM627" s="46"/>
      <c r="BN627" s="46"/>
      <c r="BO627" s="46"/>
      <c r="BP627" s="46"/>
      <c r="BQ627" s="46"/>
      <c r="BR627" s="46">
        <v>460</v>
      </c>
      <c r="BS627" s="46">
        <v>460</v>
      </c>
      <c r="BT627" s="46">
        <v>460</v>
      </c>
      <c r="BU627" s="46">
        <v>460</v>
      </c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>
        <v>1422320</v>
      </c>
      <c r="DF627" s="46">
        <f t="shared" si="443"/>
        <v>0</v>
      </c>
      <c r="DG627" s="46">
        <f t="shared" si="444"/>
        <v>0</v>
      </c>
      <c r="DH627" s="46">
        <f>R627*BM627</f>
        <v>0</v>
      </c>
      <c r="DI627" s="46">
        <f t="shared" ref="DI627:DQ627" si="448">BN627*S627</f>
        <v>0</v>
      </c>
      <c r="DJ627" s="46">
        <f t="shared" si="448"/>
        <v>0</v>
      </c>
      <c r="DK627" s="46">
        <f t="shared" si="448"/>
        <v>0</v>
      </c>
      <c r="DL627" s="46">
        <f t="shared" si="448"/>
        <v>0</v>
      </c>
      <c r="DM627" s="46">
        <f t="shared" si="448"/>
        <v>355580</v>
      </c>
      <c r="DN627" s="46">
        <f t="shared" si="448"/>
        <v>355580</v>
      </c>
      <c r="DO627" s="46">
        <f t="shared" si="448"/>
        <v>355580</v>
      </c>
      <c r="DP627" s="46">
        <f t="shared" si="448"/>
        <v>355580</v>
      </c>
      <c r="DQ627" s="46">
        <f t="shared" si="448"/>
        <v>0</v>
      </c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>
        <v>1592998.4000000001</v>
      </c>
      <c r="FA627" s="59" t="s">
        <v>1704</v>
      </c>
      <c r="FB627" s="59">
        <v>2015</v>
      </c>
      <c r="FC627" s="59">
        <v>7</v>
      </c>
    </row>
    <row r="628" spans="1:159" s="49" customFormat="1" ht="25.5" customHeight="1" x14ac:dyDescent="0.25">
      <c r="A628" s="59" t="s">
        <v>669</v>
      </c>
      <c r="B628" s="59" t="s">
        <v>55</v>
      </c>
      <c r="C628" s="59" t="s">
        <v>507</v>
      </c>
      <c r="D628" s="59" t="s">
        <v>508</v>
      </c>
      <c r="E628" s="59" t="s">
        <v>509</v>
      </c>
      <c r="F628" s="59"/>
      <c r="G628" s="59" t="s">
        <v>1552</v>
      </c>
      <c r="H628" s="59" t="s">
        <v>1499</v>
      </c>
      <c r="I628" s="59">
        <v>82</v>
      </c>
      <c r="J628" s="59" t="s">
        <v>1506</v>
      </c>
      <c r="K628" s="59" t="s">
        <v>1593</v>
      </c>
      <c r="L628" s="59" t="s">
        <v>1330</v>
      </c>
      <c r="M628" s="59" t="s">
        <v>1505</v>
      </c>
      <c r="N628" s="59" t="s">
        <v>1554</v>
      </c>
      <c r="O628" s="46">
        <f t="shared" si="405"/>
        <v>5200</v>
      </c>
      <c r="P628" s="46"/>
      <c r="Q628" s="46"/>
      <c r="R628" s="46"/>
      <c r="S628" s="46"/>
      <c r="T628" s="46"/>
      <c r="U628" s="46"/>
      <c r="V628" s="46"/>
      <c r="W628" s="46">
        <v>1300</v>
      </c>
      <c r="X628" s="46">
        <v>1300</v>
      </c>
      <c r="Y628" s="46">
        <v>1300</v>
      </c>
      <c r="Z628" s="46">
        <v>1300</v>
      </c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87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>
        <v>460</v>
      </c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>
        <v>0</v>
      </c>
      <c r="DF628" s="46">
        <f t="shared" si="443"/>
        <v>0</v>
      </c>
      <c r="DG628" s="46">
        <f t="shared" si="444"/>
        <v>0</v>
      </c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>
        <v>0</v>
      </c>
      <c r="FA628" s="59" t="s">
        <v>1704</v>
      </c>
      <c r="FB628" s="59">
        <v>2015</v>
      </c>
      <c r="FC628" s="59"/>
    </row>
    <row r="629" spans="1:159" s="49" customFormat="1" ht="25.5" customHeight="1" x14ac:dyDescent="0.25">
      <c r="A629" s="59" t="s">
        <v>670</v>
      </c>
      <c r="B629" s="59" t="s">
        <v>55</v>
      </c>
      <c r="C629" s="59" t="s">
        <v>507</v>
      </c>
      <c r="D629" s="59" t="s">
        <v>508</v>
      </c>
      <c r="E629" s="59" t="s">
        <v>509</v>
      </c>
      <c r="F629" s="59"/>
      <c r="G629" s="59" t="s">
        <v>1552</v>
      </c>
      <c r="H629" s="59" t="s">
        <v>1339</v>
      </c>
      <c r="I629" s="59">
        <v>82</v>
      </c>
      <c r="J629" s="59" t="s">
        <v>1506</v>
      </c>
      <c r="K629" s="59" t="s">
        <v>1593</v>
      </c>
      <c r="L629" s="59" t="s">
        <v>1330</v>
      </c>
      <c r="M629" s="59" t="s">
        <v>1505</v>
      </c>
      <c r="N629" s="59" t="s">
        <v>1554</v>
      </c>
      <c r="O629" s="46">
        <f t="shared" si="405"/>
        <v>5200</v>
      </c>
      <c r="P629" s="46"/>
      <c r="Q629" s="46"/>
      <c r="R629" s="46"/>
      <c r="S629" s="46"/>
      <c r="T629" s="46"/>
      <c r="U629" s="46"/>
      <c r="V629" s="46"/>
      <c r="W629" s="46">
        <v>1300</v>
      </c>
      <c r="X629" s="46">
        <v>1300</v>
      </c>
      <c r="Y629" s="46">
        <v>1300</v>
      </c>
      <c r="Z629" s="46">
        <v>1300</v>
      </c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87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>
        <v>460</v>
      </c>
      <c r="BK629" s="46"/>
      <c r="BL629" s="46"/>
      <c r="BM629" s="46"/>
      <c r="BN629" s="46"/>
      <c r="BO629" s="46"/>
      <c r="BP629" s="46"/>
      <c r="BQ629" s="46"/>
      <c r="BR629" s="46">
        <v>460</v>
      </c>
      <c r="BS629" s="46">
        <v>460</v>
      </c>
      <c r="BT629" s="46">
        <v>460</v>
      </c>
      <c r="BU629" s="46">
        <v>460</v>
      </c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>
        <v>0</v>
      </c>
      <c r="DF629" s="46">
        <f>P631*BJ631</f>
        <v>0</v>
      </c>
      <c r="DG629" s="46">
        <f>BJ631*Q631</f>
        <v>0</v>
      </c>
      <c r="DH629" s="46">
        <f>R629*BM629</f>
        <v>0</v>
      </c>
      <c r="DI629" s="46">
        <f t="shared" ref="DI629:DQ629" si="449">BN629*S629</f>
        <v>0</v>
      </c>
      <c r="DJ629" s="46">
        <f t="shared" si="449"/>
        <v>0</v>
      </c>
      <c r="DK629" s="46">
        <f t="shared" si="449"/>
        <v>0</v>
      </c>
      <c r="DL629" s="46">
        <f t="shared" si="449"/>
        <v>0</v>
      </c>
      <c r="DM629" s="46">
        <f t="shared" si="449"/>
        <v>598000</v>
      </c>
      <c r="DN629" s="46">
        <f t="shared" si="449"/>
        <v>598000</v>
      </c>
      <c r="DO629" s="46">
        <f t="shared" si="449"/>
        <v>598000</v>
      </c>
      <c r="DP629" s="46">
        <f t="shared" si="449"/>
        <v>598000</v>
      </c>
      <c r="DQ629" s="46">
        <f t="shared" si="449"/>
        <v>0</v>
      </c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>
        <v>0</v>
      </c>
      <c r="FA629" s="59" t="s">
        <v>1704</v>
      </c>
      <c r="FB629" s="59">
        <v>2015</v>
      </c>
      <c r="FC629" s="59">
        <v>7</v>
      </c>
    </row>
    <row r="630" spans="1:159" s="49" customFormat="1" ht="25.5" customHeight="1" x14ac:dyDescent="0.25">
      <c r="A630" s="59" t="s">
        <v>3641</v>
      </c>
      <c r="B630" s="59" t="s">
        <v>55</v>
      </c>
      <c r="C630" s="59" t="s">
        <v>507</v>
      </c>
      <c r="D630" s="59" t="s">
        <v>508</v>
      </c>
      <c r="E630" s="59" t="s">
        <v>509</v>
      </c>
      <c r="F630" s="59"/>
      <c r="G630" s="59" t="s">
        <v>1552</v>
      </c>
      <c r="H630" s="59" t="s">
        <v>1339</v>
      </c>
      <c r="I630" s="59">
        <v>82</v>
      </c>
      <c r="J630" s="59" t="s">
        <v>3640</v>
      </c>
      <c r="K630" s="59" t="s">
        <v>1593</v>
      </c>
      <c r="L630" s="59" t="s">
        <v>1330</v>
      </c>
      <c r="M630" s="59" t="s">
        <v>1505</v>
      </c>
      <c r="N630" s="59" t="s">
        <v>1554</v>
      </c>
      <c r="O630" s="46">
        <f>P630+Q630+R630+S630+T630+U630+V630+W630+X630+Y630+Z630+AA630+AB630+AC630+AD630+AE630+AF630+AG630+AH630+AI630+AJ630+AK630+AL630+AM630+AN630+AO630+AP630+AQ630+AR630+AS630+AT630+AU630+AV630+AW630+AX630+AY630+AZ630</f>
        <v>6110</v>
      </c>
      <c r="P630" s="46"/>
      <c r="Q630" s="46"/>
      <c r="R630" s="46"/>
      <c r="S630" s="46"/>
      <c r="T630" s="46"/>
      <c r="U630" s="46"/>
      <c r="V630" s="46"/>
      <c r="W630" s="46">
        <v>1300</v>
      </c>
      <c r="X630" s="46">
        <v>1300</v>
      </c>
      <c r="Y630" s="46">
        <v>2210</v>
      </c>
      <c r="Z630" s="46">
        <v>1300</v>
      </c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87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>
        <v>460</v>
      </c>
      <c r="BK630" s="46"/>
      <c r="BL630" s="46"/>
      <c r="BM630" s="46"/>
      <c r="BN630" s="46"/>
      <c r="BO630" s="46"/>
      <c r="BP630" s="46"/>
      <c r="BQ630" s="46"/>
      <c r="BR630" s="46">
        <v>460</v>
      </c>
      <c r="BS630" s="46">
        <v>460</v>
      </c>
      <c r="BT630" s="46">
        <v>460</v>
      </c>
      <c r="BU630" s="46">
        <v>460</v>
      </c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>
        <f>SUM(DF630:EP630)</f>
        <v>2810600</v>
      </c>
      <c r="DF630" s="46">
        <f>P632*BJ632</f>
        <v>0</v>
      </c>
      <c r="DG630" s="46">
        <f>BJ632*Q632</f>
        <v>0</v>
      </c>
      <c r="DH630" s="46">
        <f>R630*BM630</f>
        <v>0</v>
      </c>
      <c r="DI630" s="46">
        <f t="shared" ref="DI630:DQ630" si="450">BN630*S630</f>
        <v>0</v>
      </c>
      <c r="DJ630" s="46">
        <f t="shared" si="450"/>
        <v>0</v>
      </c>
      <c r="DK630" s="46">
        <f t="shared" si="450"/>
        <v>0</v>
      </c>
      <c r="DL630" s="46">
        <f t="shared" si="450"/>
        <v>0</v>
      </c>
      <c r="DM630" s="46">
        <f t="shared" si="450"/>
        <v>598000</v>
      </c>
      <c r="DN630" s="46">
        <f t="shared" si="450"/>
        <v>598000</v>
      </c>
      <c r="DO630" s="46">
        <f t="shared" si="450"/>
        <v>1016600</v>
      </c>
      <c r="DP630" s="46">
        <f t="shared" si="450"/>
        <v>598000</v>
      </c>
      <c r="DQ630" s="46">
        <f t="shared" si="450"/>
        <v>0</v>
      </c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>
        <f>DE630*1.12</f>
        <v>3147872.0000000005</v>
      </c>
      <c r="FA630" s="59" t="s">
        <v>1704</v>
      </c>
      <c r="FB630" s="59" t="s">
        <v>3635</v>
      </c>
      <c r="FC630" s="59" t="s">
        <v>1714</v>
      </c>
    </row>
    <row r="631" spans="1:159" s="49" customFormat="1" ht="25.5" customHeight="1" x14ac:dyDescent="0.25">
      <c r="A631" s="59" t="s">
        <v>671</v>
      </c>
      <c r="B631" s="59" t="s">
        <v>55</v>
      </c>
      <c r="C631" s="59" t="s">
        <v>507</v>
      </c>
      <c r="D631" s="59" t="s">
        <v>508</v>
      </c>
      <c r="E631" s="59" t="s">
        <v>509</v>
      </c>
      <c r="F631" s="59"/>
      <c r="G631" s="59" t="s">
        <v>1552</v>
      </c>
      <c r="H631" s="59" t="s">
        <v>1499</v>
      </c>
      <c r="I631" s="59">
        <v>82</v>
      </c>
      <c r="J631" s="59" t="s">
        <v>1506</v>
      </c>
      <c r="K631" s="59" t="s">
        <v>1581</v>
      </c>
      <c r="L631" s="59" t="s">
        <v>1330</v>
      </c>
      <c r="M631" s="59" t="s">
        <v>1505</v>
      </c>
      <c r="N631" s="59" t="s">
        <v>1554</v>
      </c>
      <c r="O631" s="46">
        <f t="shared" si="405"/>
        <v>6000</v>
      </c>
      <c r="P631" s="46"/>
      <c r="Q631" s="46"/>
      <c r="R631" s="46"/>
      <c r="S631" s="46"/>
      <c r="T631" s="46"/>
      <c r="U631" s="46"/>
      <c r="V631" s="46"/>
      <c r="W631" s="46">
        <v>1500</v>
      </c>
      <c r="X631" s="46">
        <v>1500</v>
      </c>
      <c r="Y631" s="46">
        <v>1500</v>
      </c>
      <c r="Z631" s="46">
        <v>1500</v>
      </c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87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>
        <v>460</v>
      </c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>
        <v>0</v>
      </c>
      <c r="DF631" s="46">
        <f t="shared" si="443"/>
        <v>0</v>
      </c>
      <c r="DG631" s="46">
        <f t="shared" si="444"/>
        <v>0</v>
      </c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>
        <v>0</v>
      </c>
      <c r="FA631" s="59" t="s">
        <v>1704</v>
      </c>
      <c r="FB631" s="59">
        <v>2015</v>
      </c>
      <c r="FC631" s="59"/>
    </row>
    <row r="632" spans="1:159" s="49" customFormat="1" ht="25.5" customHeight="1" x14ac:dyDescent="0.25">
      <c r="A632" s="59" t="s">
        <v>672</v>
      </c>
      <c r="B632" s="59" t="s">
        <v>55</v>
      </c>
      <c r="C632" s="59" t="s">
        <v>507</v>
      </c>
      <c r="D632" s="59" t="s">
        <v>508</v>
      </c>
      <c r="E632" s="59" t="s">
        <v>509</v>
      </c>
      <c r="F632" s="59"/>
      <c r="G632" s="59" t="s">
        <v>1552</v>
      </c>
      <c r="H632" s="59" t="s">
        <v>1339</v>
      </c>
      <c r="I632" s="59">
        <v>82</v>
      </c>
      <c r="J632" s="59" t="s">
        <v>1506</v>
      </c>
      <c r="K632" s="59" t="s">
        <v>1581</v>
      </c>
      <c r="L632" s="59" t="s">
        <v>1330</v>
      </c>
      <c r="M632" s="59" t="s">
        <v>1505</v>
      </c>
      <c r="N632" s="59" t="s">
        <v>1554</v>
      </c>
      <c r="O632" s="46">
        <f t="shared" si="405"/>
        <v>6000</v>
      </c>
      <c r="P632" s="46"/>
      <c r="Q632" s="46"/>
      <c r="R632" s="46"/>
      <c r="S632" s="46"/>
      <c r="T632" s="46"/>
      <c r="U632" s="46"/>
      <c r="V632" s="46"/>
      <c r="W632" s="46">
        <v>1500</v>
      </c>
      <c r="X632" s="46">
        <v>1500</v>
      </c>
      <c r="Y632" s="46">
        <v>1500</v>
      </c>
      <c r="Z632" s="46">
        <v>1500</v>
      </c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87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>
        <v>460</v>
      </c>
      <c r="BK632" s="46"/>
      <c r="BL632" s="46"/>
      <c r="BM632" s="46"/>
      <c r="BN632" s="46"/>
      <c r="BO632" s="46"/>
      <c r="BP632" s="46"/>
      <c r="BQ632" s="46"/>
      <c r="BR632" s="46">
        <v>460</v>
      </c>
      <c r="BS632" s="46">
        <v>460</v>
      </c>
      <c r="BT632" s="46">
        <v>460</v>
      </c>
      <c r="BU632" s="46">
        <v>460</v>
      </c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>
        <v>0</v>
      </c>
      <c r="DF632" s="46">
        <f>P635*BJ635</f>
        <v>0</v>
      </c>
      <c r="DG632" s="46">
        <f>BJ635*Q635</f>
        <v>0</v>
      </c>
      <c r="DH632" s="46">
        <f>R632*BM632</f>
        <v>0</v>
      </c>
      <c r="DI632" s="46">
        <f t="shared" ref="DI632:DQ633" si="451">BN632*S632</f>
        <v>0</v>
      </c>
      <c r="DJ632" s="46">
        <f t="shared" si="451"/>
        <v>0</v>
      </c>
      <c r="DK632" s="46">
        <f t="shared" si="451"/>
        <v>0</v>
      </c>
      <c r="DL632" s="46">
        <f t="shared" si="451"/>
        <v>0</v>
      </c>
      <c r="DM632" s="46">
        <f t="shared" si="451"/>
        <v>690000</v>
      </c>
      <c r="DN632" s="46">
        <f t="shared" si="451"/>
        <v>690000</v>
      </c>
      <c r="DO632" s="46">
        <f t="shared" si="451"/>
        <v>690000</v>
      </c>
      <c r="DP632" s="46">
        <f t="shared" si="451"/>
        <v>690000</v>
      </c>
      <c r="DQ632" s="46">
        <f t="shared" si="451"/>
        <v>0</v>
      </c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>
        <v>0</v>
      </c>
      <c r="FA632" s="59" t="s">
        <v>1704</v>
      </c>
      <c r="FB632" s="59">
        <v>2015</v>
      </c>
      <c r="FC632" s="59">
        <v>7</v>
      </c>
    </row>
    <row r="633" spans="1:159" s="49" customFormat="1" ht="25.5" customHeight="1" x14ac:dyDescent="0.25">
      <c r="A633" s="59" t="s">
        <v>3139</v>
      </c>
      <c r="B633" s="59" t="s">
        <v>55</v>
      </c>
      <c r="C633" s="59" t="s">
        <v>507</v>
      </c>
      <c r="D633" s="59" t="s">
        <v>508</v>
      </c>
      <c r="E633" s="59" t="s">
        <v>509</v>
      </c>
      <c r="F633" s="59"/>
      <c r="G633" s="59" t="s">
        <v>1552</v>
      </c>
      <c r="H633" s="59" t="s">
        <v>1339</v>
      </c>
      <c r="I633" s="59">
        <v>82</v>
      </c>
      <c r="J633" s="59" t="s">
        <v>3133</v>
      </c>
      <c r="K633" s="59" t="s">
        <v>1581</v>
      </c>
      <c r="L633" s="59" t="s">
        <v>1330</v>
      </c>
      <c r="M633" s="59" t="s">
        <v>1505</v>
      </c>
      <c r="N633" s="59" t="s">
        <v>1554</v>
      </c>
      <c r="O633" s="46">
        <f t="shared" si="405"/>
        <v>7050</v>
      </c>
      <c r="P633" s="46"/>
      <c r="Q633" s="46"/>
      <c r="R633" s="46"/>
      <c r="S633" s="46"/>
      <c r="T633" s="46"/>
      <c r="U633" s="46"/>
      <c r="V633" s="46"/>
      <c r="W633" s="46">
        <v>1500</v>
      </c>
      <c r="X633" s="46">
        <v>2550</v>
      </c>
      <c r="Y633" s="46">
        <v>1500</v>
      </c>
      <c r="Z633" s="46">
        <v>1500</v>
      </c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87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>
        <v>460</v>
      </c>
      <c r="BK633" s="46"/>
      <c r="BL633" s="46"/>
      <c r="BM633" s="46"/>
      <c r="BN633" s="46"/>
      <c r="BO633" s="46"/>
      <c r="BP633" s="46"/>
      <c r="BQ633" s="46"/>
      <c r="BR633" s="46">
        <v>460</v>
      </c>
      <c r="BS633" s="46">
        <v>460</v>
      </c>
      <c r="BT633" s="46">
        <v>460</v>
      </c>
      <c r="BU633" s="46">
        <v>460</v>
      </c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>
        <v>0</v>
      </c>
      <c r="DF633" s="46">
        <f>P636*BJ636</f>
        <v>0</v>
      </c>
      <c r="DG633" s="46">
        <f>BJ636*Q636</f>
        <v>0</v>
      </c>
      <c r="DH633" s="46">
        <f>R633*BM633</f>
        <v>0</v>
      </c>
      <c r="DI633" s="46">
        <f t="shared" si="451"/>
        <v>0</v>
      </c>
      <c r="DJ633" s="46">
        <f t="shared" si="451"/>
        <v>0</v>
      </c>
      <c r="DK633" s="46">
        <f t="shared" si="451"/>
        <v>0</v>
      </c>
      <c r="DL633" s="46">
        <f t="shared" si="451"/>
        <v>0</v>
      </c>
      <c r="DM633" s="46">
        <f t="shared" si="451"/>
        <v>690000</v>
      </c>
      <c r="DN633" s="46">
        <f t="shared" si="451"/>
        <v>1173000</v>
      </c>
      <c r="DO633" s="46">
        <f t="shared" si="451"/>
        <v>690000</v>
      </c>
      <c r="DP633" s="46">
        <f t="shared" si="451"/>
        <v>690000</v>
      </c>
      <c r="DQ633" s="46">
        <f t="shared" si="451"/>
        <v>0</v>
      </c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>
        <f>DE633*1.12</f>
        <v>0</v>
      </c>
      <c r="FA633" s="59" t="s">
        <v>1704</v>
      </c>
      <c r="FB633" s="59" t="s">
        <v>3131</v>
      </c>
      <c r="FC633" s="59" t="s">
        <v>1714</v>
      </c>
    </row>
    <row r="634" spans="1:159" s="49" customFormat="1" ht="25.5" customHeight="1" x14ac:dyDescent="0.25">
      <c r="A634" s="59" t="s">
        <v>3642</v>
      </c>
      <c r="B634" s="59" t="s">
        <v>55</v>
      </c>
      <c r="C634" s="59" t="s">
        <v>507</v>
      </c>
      <c r="D634" s="59" t="s">
        <v>508</v>
      </c>
      <c r="E634" s="59" t="s">
        <v>509</v>
      </c>
      <c r="F634" s="59"/>
      <c r="G634" s="59" t="s">
        <v>1552</v>
      </c>
      <c r="H634" s="59" t="s">
        <v>1339</v>
      </c>
      <c r="I634" s="59">
        <v>82</v>
      </c>
      <c r="J634" s="59" t="s">
        <v>3629</v>
      </c>
      <c r="K634" s="59" t="s">
        <v>1581</v>
      </c>
      <c r="L634" s="59" t="s">
        <v>1330</v>
      </c>
      <c r="M634" s="59" t="s">
        <v>1505</v>
      </c>
      <c r="N634" s="59" t="s">
        <v>1554</v>
      </c>
      <c r="O634" s="46">
        <f>P634+Q634+R634+S634+T634+U634+V634+W634+X634+Y634+Z634+AA634+AB634+AC634+AD634+AE634+AF634+AG634+AH634+AI634+AJ634+AK634+AL634+AM634+AN634+AO634+AP634+AQ634+AR634+AS634+AT634+AU634+AV634+AW634+AX634+AY634+AZ634</f>
        <v>8100</v>
      </c>
      <c r="P634" s="46"/>
      <c r="Q634" s="46"/>
      <c r="R634" s="46"/>
      <c r="S634" s="46"/>
      <c r="T634" s="46"/>
      <c r="U634" s="46"/>
      <c r="V634" s="46"/>
      <c r="W634" s="46">
        <v>1500</v>
      </c>
      <c r="X634" s="46">
        <v>2550</v>
      </c>
      <c r="Y634" s="46">
        <v>2550</v>
      </c>
      <c r="Z634" s="46">
        <v>1500</v>
      </c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87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>
        <v>460</v>
      </c>
      <c r="BK634" s="46"/>
      <c r="BL634" s="46"/>
      <c r="BM634" s="46"/>
      <c r="BN634" s="46"/>
      <c r="BO634" s="46"/>
      <c r="BP634" s="46"/>
      <c r="BQ634" s="46"/>
      <c r="BR634" s="46">
        <v>460</v>
      </c>
      <c r="BS634" s="46">
        <v>460</v>
      </c>
      <c r="BT634" s="46">
        <v>460</v>
      </c>
      <c r="BU634" s="46">
        <v>460</v>
      </c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>
        <f>SUM(DF634:EP634)</f>
        <v>3726000</v>
      </c>
      <c r="DF634" s="46">
        <f>P637*BJ637</f>
        <v>0</v>
      </c>
      <c r="DG634" s="46">
        <f>BJ637*Q637</f>
        <v>0</v>
      </c>
      <c r="DH634" s="46">
        <f>R634*BM634</f>
        <v>0</v>
      </c>
      <c r="DI634" s="46">
        <f t="shared" ref="DI634:DQ634" si="452">BN634*S634</f>
        <v>0</v>
      </c>
      <c r="DJ634" s="46">
        <f t="shared" si="452"/>
        <v>0</v>
      </c>
      <c r="DK634" s="46">
        <f t="shared" si="452"/>
        <v>0</v>
      </c>
      <c r="DL634" s="46">
        <f t="shared" si="452"/>
        <v>0</v>
      </c>
      <c r="DM634" s="46">
        <f t="shared" si="452"/>
        <v>690000</v>
      </c>
      <c r="DN634" s="46">
        <f t="shared" si="452"/>
        <v>1173000</v>
      </c>
      <c r="DO634" s="46">
        <f t="shared" si="452"/>
        <v>1173000</v>
      </c>
      <c r="DP634" s="46">
        <f t="shared" si="452"/>
        <v>690000</v>
      </c>
      <c r="DQ634" s="46">
        <f t="shared" si="452"/>
        <v>0</v>
      </c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>
        <f>DE634*1.12</f>
        <v>4173120.0000000005</v>
      </c>
      <c r="FA634" s="59" t="s">
        <v>1704</v>
      </c>
      <c r="FB634" s="59" t="s">
        <v>3630</v>
      </c>
      <c r="FC634" s="59" t="s">
        <v>1714</v>
      </c>
    </row>
    <row r="635" spans="1:159" s="49" customFormat="1" ht="25.5" customHeight="1" x14ac:dyDescent="0.25">
      <c r="A635" s="59" t="s">
        <v>673</v>
      </c>
      <c r="B635" s="59" t="s">
        <v>55</v>
      </c>
      <c r="C635" s="59" t="s">
        <v>507</v>
      </c>
      <c r="D635" s="59" t="s">
        <v>508</v>
      </c>
      <c r="E635" s="59" t="s">
        <v>509</v>
      </c>
      <c r="F635" s="59"/>
      <c r="G635" s="59" t="s">
        <v>1552</v>
      </c>
      <c r="H635" s="59" t="s">
        <v>1499</v>
      </c>
      <c r="I635" s="59">
        <v>82</v>
      </c>
      <c r="J635" s="59" t="s">
        <v>1506</v>
      </c>
      <c r="K635" s="59" t="s">
        <v>1594</v>
      </c>
      <c r="L635" s="59" t="s">
        <v>1330</v>
      </c>
      <c r="M635" s="59" t="s">
        <v>1505</v>
      </c>
      <c r="N635" s="59" t="s">
        <v>1554</v>
      </c>
      <c r="O635" s="46">
        <f t="shared" si="405"/>
        <v>6000</v>
      </c>
      <c r="P635" s="46"/>
      <c r="Q635" s="46"/>
      <c r="R635" s="46"/>
      <c r="S635" s="46"/>
      <c r="T635" s="46"/>
      <c r="U635" s="46"/>
      <c r="V635" s="46"/>
      <c r="W635" s="46">
        <v>1500</v>
      </c>
      <c r="X635" s="46">
        <v>1500</v>
      </c>
      <c r="Y635" s="46">
        <v>1500</v>
      </c>
      <c r="Z635" s="46">
        <v>1500</v>
      </c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87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>
        <v>460</v>
      </c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>
        <v>0</v>
      </c>
      <c r="DF635" s="46">
        <f>P636*BJ636</f>
        <v>0</v>
      </c>
      <c r="DG635" s="46">
        <f>BJ636*Q636</f>
        <v>0</v>
      </c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>
        <v>0</v>
      </c>
      <c r="FA635" s="59" t="s">
        <v>1704</v>
      </c>
      <c r="FB635" s="59">
        <v>2015</v>
      </c>
      <c r="FC635" s="59"/>
    </row>
    <row r="636" spans="1:159" s="49" customFormat="1" ht="25.5" customHeight="1" x14ac:dyDescent="0.25">
      <c r="A636" s="59" t="s">
        <v>674</v>
      </c>
      <c r="B636" s="59" t="s">
        <v>55</v>
      </c>
      <c r="C636" s="59" t="s">
        <v>507</v>
      </c>
      <c r="D636" s="59" t="s">
        <v>508</v>
      </c>
      <c r="E636" s="59" t="s">
        <v>509</v>
      </c>
      <c r="F636" s="59"/>
      <c r="G636" s="59" t="s">
        <v>1552</v>
      </c>
      <c r="H636" s="59" t="s">
        <v>1339</v>
      </c>
      <c r="I636" s="59">
        <v>82</v>
      </c>
      <c r="J636" s="59" t="s">
        <v>1506</v>
      </c>
      <c r="K636" s="59" t="s">
        <v>1594</v>
      </c>
      <c r="L636" s="59" t="s">
        <v>1330</v>
      </c>
      <c r="M636" s="59" t="s">
        <v>1505</v>
      </c>
      <c r="N636" s="59" t="s">
        <v>1554</v>
      </c>
      <c r="O636" s="46">
        <f t="shared" si="405"/>
        <v>6000</v>
      </c>
      <c r="P636" s="46"/>
      <c r="Q636" s="46"/>
      <c r="R636" s="46"/>
      <c r="S636" s="46"/>
      <c r="T636" s="46"/>
      <c r="U636" s="46"/>
      <c r="V636" s="46"/>
      <c r="W636" s="46">
        <v>1500</v>
      </c>
      <c r="X636" s="46">
        <v>1500</v>
      </c>
      <c r="Y636" s="46">
        <v>1500</v>
      </c>
      <c r="Z636" s="46">
        <v>1500</v>
      </c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87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>
        <v>460</v>
      </c>
      <c r="BK636" s="46"/>
      <c r="BL636" s="46"/>
      <c r="BM636" s="46"/>
      <c r="BN636" s="46"/>
      <c r="BO636" s="46"/>
      <c r="BP636" s="46"/>
      <c r="BQ636" s="46"/>
      <c r="BR636" s="46">
        <v>460</v>
      </c>
      <c r="BS636" s="46">
        <v>460</v>
      </c>
      <c r="BT636" s="46">
        <v>460</v>
      </c>
      <c r="BU636" s="46">
        <v>460</v>
      </c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>
        <v>0</v>
      </c>
      <c r="DF636" s="46">
        <f>P639*BJ639</f>
        <v>0</v>
      </c>
      <c r="DG636" s="46">
        <f>BJ639*Q639</f>
        <v>0</v>
      </c>
      <c r="DH636" s="46">
        <f>R636*BM636</f>
        <v>0</v>
      </c>
      <c r="DI636" s="46">
        <f t="shared" ref="DI636:DQ637" si="453">BN636*S636</f>
        <v>0</v>
      </c>
      <c r="DJ636" s="46">
        <f t="shared" si="453"/>
        <v>0</v>
      </c>
      <c r="DK636" s="46">
        <f t="shared" si="453"/>
        <v>0</v>
      </c>
      <c r="DL636" s="46">
        <f t="shared" si="453"/>
        <v>0</v>
      </c>
      <c r="DM636" s="46">
        <f t="shared" si="453"/>
        <v>690000</v>
      </c>
      <c r="DN636" s="46">
        <f t="shared" si="453"/>
        <v>690000</v>
      </c>
      <c r="DO636" s="46">
        <f t="shared" si="453"/>
        <v>690000</v>
      </c>
      <c r="DP636" s="46">
        <f t="shared" si="453"/>
        <v>690000</v>
      </c>
      <c r="DQ636" s="46">
        <f t="shared" si="453"/>
        <v>0</v>
      </c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>
        <v>0</v>
      </c>
      <c r="FA636" s="59" t="s">
        <v>1704</v>
      </c>
      <c r="FB636" s="59">
        <v>2015</v>
      </c>
      <c r="FC636" s="59">
        <v>7</v>
      </c>
    </row>
    <row r="637" spans="1:159" s="49" customFormat="1" ht="25.5" customHeight="1" x14ac:dyDescent="0.25">
      <c r="A637" s="59" t="s">
        <v>3140</v>
      </c>
      <c r="B637" s="59" t="s">
        <v>55</v>
      </c>
      <c r="C637" s="59" t="s">
        <v>507</v>
      </c>
      <c r="D637" s="59" t="s">
        <v>508</v>
      </c>
      <c r="E637" s="59" t="s">
        <v>509</v>
      </c>
      <c r="F637" s="59"/>
      <c r="G637" s="59" t="s">
        <v>1552</v>
      </c>
      <c r="H637" s="59" t="s">
        <v>1339</v>
      </c>
      <c r="I637" s="59">
        <v>82</v>
      </c>
      <c r="J637" s="59" t="s">
        <v>3133</v>
      </c>
      <c r="K637" s="59" t="s">
        <v>1594</v>
      </c>
      <c r="L637" s="59" t="s">
        <v>1330</v>
      </c>
      <c r="M637" s="59" t="s">
        <v>1505</v>
      </c>
      <c r="N637" s="59" t="s">
        <v>1554</v>
      </c>
      <c r="O637" s="46">
        <f t="shared" si="405"/>
        <v>6681.8</v>
      </c>
      <c r="P637" s="46"/>
      <c r="Q637" s="46"/>
      <c r="R637" s="46"/>
      <c r="S637" s="46"/>
      <c r="T637" s="46"/>
      <c r="U637" s="46"/>
      <c r="V637" s="46"/>
      <c r="W637" s="46">
        <v>1500</v>
      </c>
      <c r="X637" s="46">
        <v>2181.8000000000002</v>
      </c>
      <c r="Y637" s="46">
        <v>1500</v>
      </c>
      <c r="Z637" s="46">
        <v>1500</v>
      </c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87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>
        <v>460</v>
      </c>
      <c r="BK637" s="46"/>
      <c r="BL637" s="46"/>
      <c r="BM637" s="46"/>
      <c r="BN637" s="46"/>
      <c r="BO637" s="46"/>
      <c r="BP637" s="46"/>
      <c r="BQ637" s="46"/>
      <c r="BR637" s="46">
        <v>460</v>
      </c>
      <c r="BS637" s="46">
        <v>460</v>
      </c>
      <c r="BT637" s="46">
        <v>460</v>
      </c>
      <c r="BU637" s="46">
        <v>460</v>
      </c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>
        <v>0</v>
      </c>
      <c r="DF637" s="46">
        <f>P640*BJ640</f>
        <v>0</v>
      </c>
      <c r="DG637" s="46">
        <f>BJ640*Q640</f>
        <v>0</v>
      </c>
      <c r="DH637" s="46">
        <f>R637*BM637</f>
        <v>0</v>
      </c>
      <c r="DI637" s="46">
        <f t="shared" si="453"/>
        <v>0</v>
      </c>
      <c r="DJ637" s="46">
        <f t="shared" si="453"/>
        <v>0</v>
      </c>
      <c r="DK637" s="46">
        <f t="shared" si="453"/>
        <v>0</v>
      </c>
      <c r="DL637" s="46">
        <f t="shared" si="453"/>
        <v>0</v>
      </c>
      <c r="DM637" s="46">
        <f t="shared" si="453"/>
        <v>690000</v>
      </c>
      <c r="DN637" s="46">
        <f t="shared" si="453"/>
        <v>1003628.0000000001</v>
      </c>
      <c r="DO637" s="46">
        <f t="shared" si="453"/>
        <v>690000</v>
      </c>
      <c r="DP637" s="46">
        <f t="shared" si="453"/>
        <v>690000</v>
      </c>
      <c r="DQ637" s="46">
        <f t="shared" si="453"/>
        <v>0</v>
      </c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>
        <f>DE637*1.12</f>
        <v>0</v>
      </c>
      <c r="FA637" s="59" t="s">
        <v>1704</v>
      </c>
      <c r="FB637" s="59" t="s">
        <v>3131</v>
      </c>
      <c r="FC637" s="59" t="s">
        <v>1714</v>
      </c>
    </row>
    <row r="638" spans="1:159" s="49" customFormat="1" ht="25.5" customHeight="1" x14ac:dyDescent="0.25">
      <c r="A638" s="59" t="s">
        <v>3644</v>
      </c>
      <c r="B638" s="59" t="s">
        <v>55</v>
      </c>
      <c r="C638" s="59" t="s">
        <v>507</v>
      </c>
      <c r="D638" s="59" t="s">
        <v>508</v>
      </c>
      <c r="E638" s="59" t="s">
        <v>509</v>
      </c>
      <c r="F638" s="59"/>
      <c r="G638" s="59" t="s">
        <v>1552</v>
      </c>
      <c r="H638" s="59" t="s">
        <v>1339</v>
      </c>
      <c r="I638" s="59">
        <v>82</v>
      </c>
      <c r="J638" s="59" t="s">
        <v>3629</v>
      </c>
      <c r="K638" s="59" t="s">
        <v>1594</v>
      </c>
      <c r="L638" s="59" t="s">
        <v>1330</v>
      </c>
      <c r="M638" s="59" t="s">
        <v>1505</v>
      </c>
      <c r="N638" s="59" t="s">
        <v>1554</v>
      </c>
      <c r="O638" s="46">
        <f>P638+Q638+R638+S638+T638+U638+V638+W638+X638+Y638+Z638+AA638+AB638+AC638+AD638+AE638+AF638+AG638+AH638+AI638+AJ638+AK638+AL638+AM638+AN638+AO638+AP638+AQ638+AR638+AS638+AT638+AU638+AV638+AW638+AX638+AY638+AZ638</f>
        <v>7731.8</v>
      </c>
      <c r="P638" s="46"/>
      <c r="Q638" s="46"/>
      <c r="R638" s="46"/>
      <c r="S638" s="46"/>
      <c r="T638" s="46"/>
      <c r="U638" s="46"/>
      <c r="V638" s="46"/>
      <c r="W638" s="46">
        <v>1500</v>
      </c>
      <c r="X638" s="46">
        <v>2181.8000000000002</v>
      </c>
      <c r="Y638" s="46">
        <v>2550</v>
      </c>
      <c r="Z638" s="46">
        <v>1500</v>
      </c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87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>
        <v>460</v>
      </c>
      <c r="BK638" s="46"/>
      <c r="BL638" s="46"/>
      <c r="BM638" s="46"/>
      <c r="BN638" s="46"/>
      <c r="BO638" s="46"/>
      <c r="BP638" s="46"/>
      <c r="BQ638" s="46"/>
      <c r="BR638" s="46">
        <v>460</v>
      </c>
      <c r="BS638" s="46">
        <v>460</v>
      </c>
      <c r="BT638" s="46">
        <v>460</v>
      </c>
      <c r="BU638" s="46">
        <v>460</v>
      </c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>
        <f>SUM(DF638:EP638)</f>
        <v>3556628</v>
      </c>
      <c r="DF638" s="46">
        <f>P641*BJ641</f>
        <v>0</v>
      </c>
      <c r="DG638" s="46">
        <f>BJ641*Q641</f>
        <v>0</v>
      </c>
      <c r="DH638" s="46">
        <f>R638*BM638</f>
        <v>0</v>
      </c>
      <c r="DI638" s="46">
        <f t="shared" ref="DI638:DQ638" si="454">BN638*S638</f>
        <v>0</v>
      </c>
      <c r="DJ638" s="46">
        <f t="shared" si="454"/>
        <v>0</v>
      </c>
      <c r="DK638" s="46">
        <f t="shared" si="454"/>
        <v>0</v>
      </c>
      <c r="DL638" s="46">
        <f t="shared" si="454"/>
        <v>0</v>
      </c>
      <c r="DM638" s="46">
        <f t="shared" si="454"/>
        <v>690000</v>
      </c>
      <c r="DN638" s="46">
        <f t="shared" si="454"/>
        <v>1003628.0000000001</v>
      </c>
      <c r="DO638" s="46">
        <f t="shared" si="454"/>
        <v>1173000</v>
      </c>
      <c r="DP638" s="46">
        <f t="shared" si="454"/>
        <v>690000</v>
      </c>
      <c r="DQ638" s="46">
        <f t="shared" si="454"/>
        <v>0</v>
      </c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>
        <f>DE638*1.12</f>
        <v>3983423.3600000003</v>
      </c>
      <c r="FA638" s="59" t="s">
        <v>1704</v>
      </c>
      <c r="FB638" s="59" t="s">
        <v>3630</v>
      </c>
      <c r="FC638" s="59" t="s">
        <v>1714</v>
      </c>
    </row>
    <row r="639" spans="1:159" s="49" customFormat="1" ht="25.5" customHeight="1" x14ac:dyDescent="0.25">
      <c r="A639" s="59" t="s">
        <v>675</v>
      </c>
      <c r="B639" s="59" t="s">
        <v>55</v>
      </c>
      <c r="C639" s="59" t="s">
        <v>513</v>
      </c>
      <c r="D639" s="59" t="s">
        <v>514</v>
      </c>
      <c r="E639" s="59" t="s">
        <v>515</v>
      </c>
      <c r="F639" s="59"/>
      <c r="G639" s="59" t="s">
        <v>1556</v>
      </c>
      <c r="H639" s="59" t="s">
        <v>1499</v>
      </c>
      <c r="I639" s="59">
        <v>82</v>
      </c>
      <c r="J639" s="59" t="s">
        <v>1506</v>
      </c>
      <c r="K639" s="59" t="s">
        <v>1585</v>
      </c>
      <c r="L639" s="59" t="s">
        <v>1330</v>
      </c>
      <c r="M639" s="59" t="s">
        <v>1505</v>
      </c>
      <c r="N639" s="59" t="s">
        <v>1554</v>
      </c>
      <c r="O639" s="46">
        <f t="shared" si="405"/>
        <v>240</v>
      </c>
      <c r="P639" s="46"/>
      <c r="Q639" s="46"/>
      <c r="R639" s="46"/>
      <c r="S639" s="46"/>
      <c r="T639" s="46"/>
      <c r="U639" s="46"/>
      <c r="V639" s="46"/>
      <c r="W639" s="46">
        <v>60</v>
      </c>
      <c r="X639" s="46">
        <v>60</v>
      </c>
      <c r="Y639" s="46">
        <v>60</v>
      </c>
      <c r="Z639" s="46">
        <v>60</v>
      </c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87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>
        <v>441</v>
      </c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>
        <v>0</v>
      </c>
      <c r="DF639" s="46">
        <f>P640*BJ640</f>
        <v>0</v>
      </c>
      <c r="DG639" s="46">
        <f>BJ640*Q640</f>
        <v>0</v>
      </c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>
        <v>0</v>
      </c>
      <c r="FA639" s="59" t="s">
        <v>1704</v>
      </c>
      <c r="FB639" s="59">
        <v>2015</v>
      </c>
      <c r="FC639" s="59"/>
    </row>
    <row r="640" spans="1:159" s="49" customFormat="1" ht="25.5" customHeight="1" x14ac:dyDescent="0.25">
      <c r="A640" s="59" t="s">
        <v>676</v>
      </c>
      <c r="B640" s="59" t="s">
        <v>55</v>
      </c>
      <c r="C640" s="59" t="s">
        <v>513</v>
      </c>
      <c r="D640" s="59" t="s">
        <v>514</v>
      </c>
      <c r="E640" s="59" t="s">
        <v>515</v>
      </c>
      <c r="F640" s="59"/>
      <c r="G640" s="59" t="s">
        <v>1556</v>
      </c>
      <c r="H640" s="59" t="s">
        <v>1339</v>
      </c>
      <c r="I640" s="59">
        <v>82</v>
      </c>
      <c r="J640" s="59" t="s">
        <v>1506</v>
      </c>
      <c r="K640" s="59" t="s">
        <v>1585</v>
      </c>
      <c r="L640" s="59" t="s">
        <v>1330</v>
      </c>
      <c r="M640" s="59" t="s">
        <v>1505</v>
      </c>
      <c r="N640" s="59" t="s">
        <v>1554</v>
      </c>
      <c r="O640" s="46">
        <f t="shared" ref="O640:O724" si="455">P640+Q640+R640+S640+T640+U640+V640+W640+X640+Y640+Z640+AA640+AB640+AC640+AD640+AE640+AF640+AG640+AH640+AI640+AJ640+AK640+AL640+AM640+AN640+AO640+AP640+AQ640+AR640+AS640+AT640+AU640+AV640+AW640+AX640+AY640+AZ640</f>
        <v>240</v>
      </c>
      <c r="P640" s="46"/>
      <c r="Q640" s="46"/>
      <c r="R640" s="46"/>
      <c r="S640" s="46"/>
      <c r="T640" s="46"/>
      <c r="U640" s="46"/>
      <c r="V640" s="46"/>
      <c r="W640" s="46">
        <v>60</v>
      </c>
      <c r="X640" s="46">
        <v>60</v>
      </c>
      <c r="Y640" s="46">
        <v>60</v>
      </c>
      <c r="Z640" s="46">
        <v>60</v>
      </c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87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>
        <v>441</v>
      </c>
      <c r="BK640" s="46"/>
      <c r="BL640" s="46"/>
      <c r="BM640" s="46"/>
      <c r="BN640" s="46"/>
      <c r="BO640" s="46"/>
      <c r="BP640" s="46"/>
      <c r="BQ640" s="46"/>
      <c r="BR640" s="46">
        <v>441</v>
      </c>
      <c r="BS640" s="46">
        <v>441</v>
      </c>
      <c r="BT640" s="46">
        <v>441</v>
      </c>
      <c r="BU640" s="46">
        <v>441</v>
      </c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>
        <v>0</v>
      </c>
      <c r="DF640" s="46">
        <f>P643*BJ643</f>
        <v>0</v>
      </c>
      <c r="DG640" s="46">
        <f>BJ643*Q643</f>
        <v>0</v>
      </c>
      <c r="DH640" s="46">
        <f>R640*BM640</f>
        <v>0</v>
      </c>
      <c r="DI640" s="46">
        <f t="shared" ref="DI640:DQ641" si="456">BN640*S640</f>
        <v>0</v>
      </c>
      <c r="DJ640" s="46">
        <f t="shared" si="456"/>
        <v>0</v>
      </c>
      <c r="DK640" s="46">
        <f t="shared" si="456"/>
        <v>0</v>
      </c>
      <c r="DL640" s="46">
        <f t="shared" si="456"/>
        <v>0</v>
      </c>
      <c r="DM640" s="46">
        <f t="shared" si="456"/>
        <v>26460</v>
      </c>
      <c r="DN640" s="46">
        <f t="shared" si="456"/>
        <v>26460</v>
      </c>
      <c r="DO640" s="46">
        <f t="shared" si="456"/>
        <v>26460</v>
      </c>
      <c r="DP640" s="46">
        <f t="shared" si="456"/>
        <v>26460</v>
      </c>
      <c r="DQ640" s="46">
        <f t="shared" si="456"/>
        <v>0</v>
      </c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>
        <v>0</v>
      </c>
      <c r="FA640" s="59" t="s">
        <v>1704</v>
      </c>
      <c r="FB640" s="59">
        <v>2015</v>
      </c>
      <c r="FC640" s="59">
        <v>7</v>
      </c>
    </row>
    <row r="641" spans="1:159" s="49" customFormat="1" ht="25.5" customHeight="1" x14ac:dyDescent="0.25">
      <c r="A641" s="59" t="s">
        <v>3141</v>
      </c>
      <c r="B641" s="59" t="s">
        <v>55</v>
      </c>
      <c r="C641" s="59" t="s">
        <v>513</v>
      </c>
      <c r="D641" s="59" t="s">
        <v>514</v>
      </c>
      <c r="E641" s="59" t="s">
        <v>515</v>
      </c>
      <c r="F641" s="59"/>
      <c r="G641" s="59" t="s">
        <v>1556</v>
      </c>
      <c r="H641" s="59" t="s">
        <v>1339</v>
      </c>
      <c r="I641" s="59">
        <v>82</v>
      </c>
      <c r="J641" s="59" t="s">
        <v>3133</v>
      </c>
      <c r="K641" s="59" t="s">
        <v>1585</v>
      </c>
      <c r="L641" s="59" t="s">
        <v>1330</v>
      </c>
      <c r="M641" s="59" t="s">
        <v>1505</v>
      </c>
      <c r="N641" s="59" t="s">
        <v>1554</v>
      </c>
      <c r="O641" s="46">
        <f t="shared" si="455"/>
        <v>282</v>
      </c>
      <c r="P641" s="46"/>
      <c r="Q641" s="46"/>
      <c r="R641" s="46"/>
      <c r="S641" s="46"/>
      <c r="T641" s="46"/>
      <c r="U641" s="46"/>
      <c r="V641" s="46"/>
      <c r="W641" s="46">
        <v>60</v>
      </c>
      <c r="X641" s="46">
        <v>102</v>
      </c>
      <c r="Y641" s="46">
        <v>60</v>
      </c>
      <c r="Z641" s="46">
        <v>60</v>
      </c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87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>
        <v>441</v>
      </c>
      <c r="BK641" s="46"/>
      <c r="BL641" s="46"/>
      <c r="BM641" s="46"/>
      <c r="BN641" s="46"/>
      <c r="BO641" s="46"/>
      <c r="BP641" s="46"/>
      <c r="BQ641" s="46"/>
      <c r="BR641" s="46">
        <v>441</v>
      </c>
      <c r="BS641" s="46">
        <v>441</v>
      </c>
      <c r="BT641" s="46">
        <v>441</v>
      </c>
      <c r="BU641" s="46">
        <v>441</v>
      </c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>
        <v>0</v>
      </c>
      <c r="DF641" s="46">
        <f>P644*BJ644</f>
        <v>0</v>
      </c>
      <c r="DG641" s="46">
        <f>BJ644*Q644</f>
        <v>0</v>
      </c>
      <c r="DH641" s="46">
        <f>R641*BM641</f>
        <v>0</v>
      </c>
      <c r="DI641" s="46">
        <f t="shared" si="456"/>
        <v>0</v>
      </c>
      <c r="DJ641" s="46">
        <f t="shared" si="456"/>
        <v>0</v>
      </c>
      <c r="DK641" s="46">
        <f t="shared" si="456"/>
        <v>0</v>
      </c>
      <c r="DL641" s="46">
        <f t="shared" si="456"/>
        <v>0</v>
      </c>
      <c r="DM641" s="46">
        <f t="shared" si="456"/>
        <v>26460</v>
      </c>
      <c r="DN641" s="46">
        <f t="shared" si="456"/>
        <v>44982</v>
      </c>
      <c r="DO641" s="46">
        <f t="shared" si="456"/>
        <v>26460</v>
      </c>
      <c r="DP641" s="46">
        <f t="shared" si="456"/>
        <v>26460</v>
      </c>
      <c r="DQ641" s="46">
        <f t="shared" si="456"/>
        <v>0</v>
      </c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>
        <f>DE641*1.12</f>
        <v>0</v>
      </c>
      <c r="FA641" s="59" t="s">
        <v>1704</v>
      </c>
      <c r="FB641" s="59" t="s">
        <v>3131</v>
      </c>
      <c r="FC641" s="59" t="s">
        <v>1714</v>
      </c>
    </row>
    <row r="642" spans="1:159" s="49" customFormat="1" ht="25.5" customHeight="1" x14ac:dyDescent="0.25">
      <c r="A642" s="59" t="s">
        <v>3643</v>
      </c>
      <c r="B642" s="59" t="s">
        <v>55</v>
      </c>
      <c r="C642" s="59" t="s">
        <v>513</v>
      </c>
      <c r="D642" s="59" t="s">
        <v>514</v>
      </c>
      <c r="E642" s="59" t="s">
        <v>515</v>
      </c>
      <c r="F642" s="59"/>
      <c r="G642" s="59" t="s">
        <v>1556</v>
      </c>
      <c r="H642" s="59" t="s">
        <v>1339</v>
      </c>
      <c r="I642" s="59">
        <v>82</v>
      </c>
      <c r="J642" s="59" t="s">
        <v>3629</v>
      </c>
      <c r="K642" s="59" t="s">
        <v>1585</v>
      </c>
      <c r="L642" s="59" t="s">
        <v>1330</v>
      </c>
      <c r="M642" s="59" t="s">
        <v>1505</v>
      </c>
      <c r="N642" s="59" t="s">
        <v>1554</v>
      </c>
      <c r="O642" s="46">
        <f>P642+Q642+R642+S642+T642+U642+V642+W642+X642+Y642+Z642+AA642+AB642+AC642+AD642+AE642+AF642+AG642+AH642+AI642+AJ642+AK642+AL642+AM642+AN642+AO642+AP642+AQ642+AR642+AS642+AT642+AU642+AV642+AW642+AX642+AY642+AZ642</f>
        <v>342</v>
      </c>
      <c r="P642" s="46"/>
      <c r="Q642" s="46"/>
      <c r="R642" s="46"/>
      <c r="S642" s="46"/>
      <c r="T642" s="46"/>
      <c r="U642" s="46"/>
      <c r="V642" s="46"/>
      <c r="W642" s="46">
        <v>60</v>
      </c>
      <c r="X642" s="46">
        <v>102</v>
      </c>
      <c r="Y642" s="46">
        <v>120</v>
      </c>
      <c r="Z642" s="46">
        <v>60</v>
      </c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87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>
        <v>441</v>
      </c>
      <c r="BK642" s="46"/>
      <c r="BL642" s="46"/>
      <c r="BM642" s="46"/>
      <c r="BN642" s="46"/>
      <c r="BO642" s="46"/>
      <c r="BP642" s="46"/>
      <c r="BQ642" s="46"/>
      <c r="BR642" s="46">
        <v>441</v>
      </c>
      <c r="BS642" s="46">
        <v>441</v>
      </c>
      <c r="BT642" s="46">
        <v>441</v>
      </c>
      <c r="BU642" s="46">
        <v>441</v>
      </c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>
        <f>SUM(DF642:EP642)</f>
        <v>150822</v>
      </c>
      <c r="DF642" s="46">
        <f>P645*BJ645</f>
        <v>0</v>
      </c>
      <c r="DG642" s="46">
        <f>BJ645*Q645</f>
        <v>0</v>
      </c>
      <c r="DH642" s="46">
        <f>R642*BM642</f>
        <v>0</v>
      </c>
      <c r="DI642" s="46">
        <f t="shared" ref="DI642:DQ642" si="457">BN642*S642</f>
        <v>0</v>
      </c>
      <c r="DJ642" s="46">
        <f t="shared" si="457"/>
        <v>0</v>
      </c>
      <c r="DK642" s="46">
        <f t="shared" si="457"/>
        <v>0</v>
      </c>
      <c r="DL642" s="46">
        <f t="shared" si="457"/>
        <v>0</v>
      </c>
      <c r="DM642" s="46">
        <f t="shared" si="457"/>
        <v>26460</v>
      </c>
      <c r="DN642" s="46">
        <f t="shared" si="457"/>
        <v>44982</v>
      </c>
      <c r="DO642" s="46">
        <f t="shared" si="457"/>
        <v>52920</v>
      </c>
      <c r="DP642" s="46">
        <f t="shared" si="457"/>
        <v>26460</v>
      </c>
      <c r="DQ642" s="46">
        <f t="shared" si="457"/>
        <v>0</v>
      </c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>
        <f>DE642*1.12</f>
        <v>168920.64</v>
      </c>
      <c r="FA642" s="59" t="s">
        <v>1704</v>
      </c>
      <c r="FB642" s="59" t="s">
        <v>3630</v>
      </c>
      <c r="FC642" s="59" t="s">
        <v>1714</v>
      </c>
    </row>
    <row r="643" spans="1:159" s="49" customFormat="1" ht="25.5" customHeight="1" x14ac:dyDescent="0.25">
      <c r="A643" s="59" t="s">
        <v>677</v>
      </c>
      <c r="B643" s="59" t="s">
        <v>55</v>
      </c>
      <c r="C643" s="59" t="s">
        <v>513</v>
      </c>
      <c r="D643" s="59" t="s">
        <v>514</v>
      </c>
      <c r="E643" s="59" t="s">
        <v>515</v>
      </c>
      <c r="F643" s="59"/>
      <c r="G643" s="59" t="s">
        <v>1556</v>
      </c>
      <c r="H643" s="59" t="s">
        <v>1499</v>
      </c>
      <c r="I643" s="59">
        <v>82</v>
      </c>
      <c r="J643" s="59" t="s">
        <v>1506</v>
      </c>
      <c r="K643" s="59" t="s">
        <v>1589</v>
      </c>
      <c r="L643" s="59" t="s">
        <v>1330</v>
      </c>
      <c r="M643" s="59" t="s">
        <v>1505</v>
      </c>
      <c r="N643" s="59" t="s">
        <v>1554</v>
      </c>
      <c r="O643" s="46">
        <f t="shared" si="455"/>
        <v>4000</v>
      </c>
      <c r="P643" s="46"/>
      <c r="Q643" s="46"/>
      <c r="R643" s="46"/>
      <c r="S643" s="46"/>
      <c r="T643" s="46"/>
      <c r="U643" s="46"/>
      <c r="V643" s="46"/>
      <c r="W643" s="46">
        <v>1000</v>
      </c>
      <c r="X643" s="46">
        <v>1000</v>
      </c>
      <c r="Y643" s="46">
        <v>1000</v>
      </c>
      <c r="Z643" s="46">
        <v>1000</v>
      </c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87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441</v>
      </c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>
        <v>0</v>
      </c>
      <c r="DF643" s="46">
        <f>P644*BJ644</f>
        <v>0</v>
      </c>
      <c r="DG643" s="46">
        <f>BJ644*Q644</f>
        <v>0</v>
      </c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>
        <v>0</v>
      </c>
      <c r="FA643" s="59" t="s">
        <v>1704</v>
      </c>
      <c r="FB643" s="59">
        <v>2015</v>
      </c>
      <c r="FC643" s="59"/>
    </row>
    <row r="644" spans="1:159" s="49" customFormat="1" ht="25.5" customHeight="1" x14ac:dyDescent="0.25">
      <c r="A644" s="59" t="s">
        <v>678</v>
      </c>
      <c r="B644" s="59" t="s">
        <v>55</v>
      </c>
      <c r="C644" s="59" t="s">
        <v>513</v>
      </c>
      <c r="D644" s="59" t="s">
        <v>514</v>
      </c>
      <c r="E644" s="59" t="s">
        <v>515</v>
      </c>
      <c r="F644" s="59"/>
      <c r="G644" s="59" t="s">
        <v>1556</v>
      </c>
      <c r="H644" s="59" t="s">
        <v>1339</v>
      </c>
      <c r="I644" s="59">
        <v>82</v>
      </c>
      <c r="J644" s="59" t="s">
        <v>1506</v>
      </c>
      <c r="K644" s="59" t="s">
        <v>1589</v>
      </c>
      <c r="L644" s="59" t="s">
        <v>1330</v>
      </c>
      <c r="M644" s="59" t="s">
        <v>1505</v>
      </c>
      <c r="N644" s="59" t="s">
        <v>1554</v>
      </c>
      <c r="O644" s="46">
        <f t="shared" si="455"/>
        <v>4000</v>
      </c>
      <c r="P644" s="46"/>
      <c r="Q644" s="46"/>
      <c r="R644" s="46"/>
      <c r="S644" s="46"/>
      <c r="T644" s="46"/>
      <c r="U644" s="46"/>
      <c r="V644" s="46"/>
      <c r="W644" s="46">
        <v>1000</v>
      </c>
      <c r="X644" s="46">
        <v>1000</v>
      </c>
      <c r="Y644" s="46">
        <v>1000</v>
      </c>
      <c r="Z644" s="46">
        <v>1000</v>
      </c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87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>
        <v>441</v>
      </c>
      <c r="BK644" s="46"/>
      <c r="BL644" s="46"/>
      <c r="BM644" s="46"/>
      <c r="BN644" s="46"/>
      <c r="BO644" s="46"/>
      <c r="BP644" s="46"/>
      <c r="BQ644" s="46"/>
      <c r="BR644" s="46">
        <v>441</v>
      </c>
      <c r="BS644" s="46">
        <v>441</v>
      </c>
      <c r="BT644" s="46">
        <v>441</v>
      </c>
      <c r="BU644" s="46">
        <v>441</v>
      </c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>
        <v>0</v>
      </c>
      <c r="DF644" s="46">
        <f>P647*BJ647</f>
        <v>0</v>
      </c>
      <c r="DG644" s="46">
        <f>BJ647*Q647</f>
        <v>0</v>
      </c>
      <c r="DH644" s="46">
        <f>R644*BM644</f>
        <v>0</v>
      </c>
      <c r="DI644" s="46">
        <f t="shared" ref="DI644:DQ645" si="458">BN644*S644</f>
        <v>0</v>
      </c>
      <c r="DJ644" s="46">
        <f t="shared" si="458"/>
        <v>0</v>
      </c>
      <c r="DK644" s="46">
        <f t="shared" si="458"/>
        <v>0</v>
      </c>
      <c r="DL644" s="46">
        <f t="shared" si="458"/>
        <v>0</v>
      </c>
      <c r="DM644" s="46">
        <f t="shared" si="458"/>
        <v>441000</v>
      </c>
      <c r="DN644" s="46">
        <f t="shared" si="458"/>
        <v>441000</v>
      </c>
      <c r="DO644" s="46">
        <f t="shared" si="458"/>
        <v>441000</v>
      </c>
      <c r="DP644" s="46">
        <f t="shared" si="458"/>
        <v>441000</v>
      </c>
      <c r="DQ644" s="46">
        <f t="shared" si="458"/>
        <v>0</v>
      </c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>
        <v>0</v>
      </c>
      <c r="FA644" s="59" t="s">
        <v>1704</v>
      </c>
      <c r="FB644" s="59">
        <v>2015</v>
      </c>
      <c r="FC644" s="59">
        <v>7</v>
      </c>
    </row>
    <row r="645" spans="1:159" s="49" customFormat="1" ht="25.5" customHeight="1" x14ac:dyDescent="0.25">
      <c r="A645" s="59" t="s">
        <v>3142</v>
      </c>
      <c r="B645" s="59" t="s">
        <v>55</v>
      </c>
      <c r="C645" s="59" t="s">
        <v>513</v>
      </c>
      <c r="D645" s="59" t="s">
        <v>514</v>
      </c>
      <c r="E645" s="59" t="s">
        <v>515</v>
      </c>
      <c r="F645" s="59"/>
      <c r="G645" s="59" t="s">
        <v>1556</v>
      </c>
      <c r="H645" s="59" t="s">
        <v>1339</v>
      </c>
      <c r="I645" s="59">
        <v>82</v>
      </c>
      <c r="J645" s="59" t="s">
        <v>3133</v>
      </c>
      <c r="K645" s="59" t="s">
        <v>1589</v>
      </c>
      <c r="L645" s="59" t="s">
        <v>1330</v>
      </c>
      <c r="M645" s="59" t="s">
        <v>1505</v>
      </c>
      <c r="N645" s="59" t="s">
        <v>1554</v>
      </c>
      <c r="O645" s="46">
        <f t="shared" si="455"/>
        <v>4700</v>
      </c>
      <c r="P645" s="46"/>
      <c r="Q645" s="46"/>
      <c r="R645" s="46"/>
      <c r="S645" s="46"/>
      <c r="T645" s="46"/>
      <c r="U645" s="46"/>
      <c r="V645" s="46"/>
      <c r="W645" s="46">
        <v>1000</v>
      </c>
      <c r="X645" s="46">
        <v>1700</v>
      </c>
      <c r="Y645" s="46">
        <v>1000</v>
      </c>
      <c r="Z645" s="46">
        <v>1000</v>
      </c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87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>
        <v>441</v>
      </c>
      <c r="BK645" s="46"/>
      <c r="BL645" s="46"/>
      <c r="BM645" s="46"/>
      <c r="BN645" s="46"/>
      <c r="BO645" s="46"/>
      <c r="BP645" s="46"/>
      <c r="BQ645" s="46"/>
      <c r="BR645" s="46">
        <v>441</v>
      </c>
      <c r="BS645" s="46">
        <v>441</v>
      </c>
      <c r="BT645" s="46">
        <v>441</v>
      </c>
      <c r="BU645" s="46">
        <v>441</v>
      </c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>
        <v>0</v>
      </c>
      <c r="DF645" s="46">
        <f>P648*BJ648</f>
        <v>0</v>
      </c>
      <c r="DG645" s="46">
        <f>BJ648*Q648</f>
        <v>0</v>
      </c>
      <c r="DH645" s="46">
        <f>R645*BM645</f>
        <v>0</v>
      </c>
      <c r="DI645" s="46">
        <f t="shared" si="458"/>
        <v>0</v>
      </c>
      <c r="DJ645" s="46">
        <f t="shared" si="458"/>
        <v>0</v>
      </c>
      <c r="DK645" s="46">
        <f t="shared" si="458"/>
        <v>0</v>
      </c>
      <c r="DL645" s="46">
        <f t="shared" si="458"/>
        <v>0</v>
      </c>
      <c r="DM645" s="46">
        <f t="shared" si="458"/>
        <v>441000</v>
      </c>
      <c r="DN645" s="46">
        <f t="shared" si="458"/>
        <v>749700</v>
      </c>
      <c r="DO645" s="46">
        <f t="shared" si="458"/>
        <v>441000</v>
      </c>
      <c r="DP645" s="46">
        <f t="shared" si="458"/>
        <v>441000</v>
      </c>
      <c r="DQ645" s="46">
        <f t="shared" si="458"/>
        <v>0</v>
      </c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>
        <f>DE645*1.12</f>
        <v>0</v>
      </c>
      <c r="FA645" s="59" t="s">
        <v>1704</v>
      </c>
      <c r="FB645" s="59" t="s">
        <v>3131</v>
      </c>
      <c r="FC645" s="59" t="s">
        <v>1714</v>
      </c>
    </row>
    <row r="646" spans="1:159" s="49" customFormat="1" ht="25.5" customHeight="1" x14ac:dyDescent="0.25">
      <c r="A646" s="59" t="s">
        <v>3645</v>
      </c>
      <c r="B646" s="59" t="s">
        <v>55</v>
      </c>
      <c r="C646" s="59" t="s">
        <v>513</v>
      </c>
      <c r="D646" s="59" t="s">
        <v>514</v>
      </c>
      <c r="E646" s="59" t="s">
        <v>515</v>
      </c>
      <c r="F646" s="59"/>
      <c r="G646" s="59" t="s">
        <v>1556</v>
      </c>
      <c r="H646" s="59" t="s">
        <v>1339</v>
      </c>
      <c r="I646" s="59">
        <v>82</v>
      </c>
      <c r="J646" s="59" t="s">
        <v>3629</v>
      </c>
      <c r="K646" s="59" t="s">
        <v>1589</v>
      </c>
      <c r="L646" s="59" t="s">
        <v>1330</v>
      </c>
      <c r="M646" s="59" t="s">
        <v>1505</v>
      </c>
      <c r="N646" s="59" t="s">
        <v>1554</v>
      </c>
      <c r="O646" s="46">
        <f>P646+Q646+R646+S646+T646+U646+V646+W646+X646+Y646+Z646+AA646+AB646+AC646+AD646+AE646+AF646+AG646+AH646+AI646+AJ646+AK646+AL646+AM646+AN646+AO646+AP646+AQ646+AR646+AS646+AT646+AU646+AV646+AW646+AX646+AY646+AZ646</f>
        <v>5700</v>
      </c>
      <c r="P646" s="46"/>
      <c r="Q646" s="46"/>
      <c r="R646" s="46"/>
      <c r="S646" s="46"/>
      <c r="T646" s="46"/>
      <c r="U646" s="46"/>
      <c r="V646" s="46"/>
      <c r="W646" s="46">
        <v>1000</v>
      </c>
      <c r="X646" s="46">
        <v>1700</v>
      </c>
      <c r="Y646" s="46">
        <v>2000</v>
      </c>
      <c r="Z646" s="46">
        <v>1000</v>
      </c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87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>
        <v>441</v>
      </c>
      <c r="BK646" s="46"/>
      <c r="BL646" s="46"/>
      <c r="BM646" s="46"/>
      <c r="BN646" s="46"/>
      <c r="BO646" s="46"/>
      <c r="BP646" s="46"/>
      <c r="BQ646" s="46"/>
      <c r="BR646" s="46">
        <v>441</v>
      </c>
      <c r="BS646" s="46">
        <v>441</v>
      </c>
      <c r="BT646" s="46">
        <v>441</v>
      </c>
      <c r="BU646" s="46">
        <v>441</v>
      </c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>
        <f>SUM(DF646:EP646)</f>
        <v>2513700</v>
      </c>
      <c r="DF646" s="46">
        <f>P649*BJ649</f>
        <v>0</v>
      </c>
      <c r="DG646" s="46">
        <f>BJ649*Q649</f>
        <v>0</v>
      </c>
      <c r="DH646" s="46">
        <f>R646*BM646</f>
        <v>0</v>
      </c>
      <c r="DI646" s="46">
        <f t="shared" ref="DI646:DQ646" si="459">BN646*S646</f>
        <v>0</v>
      </c>
      <c r="DJ646" s="46">
        <f t="shared" si="459"/>
        <v>0</v>
      </c>
      <c r="DK646" s="46">
        <f t="shared" si="459"/>
        <v>0</v>
      </c>
      <c r="DL646" s="46">
        <f t="shared" si="459"/>
        <v>0</v>
      </c>
      <c r="DM646" s="46">
        <f t="shared" si="459"/>
        <v>441000</v>
      </c>
      <c r="DN646" s="46">
        <f t="shared" si="459"/>
        <v>749700</v>
      </c>
      <c r="DO646" s="46">
        <f t="shared" si="459"/>
        <v>882000</v>
      </c>
      <c r="DP646" s="46">
        <f t="shared" si="459"/>
        <v>441000</v>
      </c>
      <c r="DQ646" s="46">
        <f t="shared" si="459"/>
        <v>0</v>
      </c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>
        <f>DE646*1.12</f>
        <v>2815344.0000000005</v>
      </c>
      <c r="FA646" s="59" t="s">
        <v>1704</v>
      </c>
      <c r="FB646" s="59" t="s">
        <v>3630</v>
      </c>
      <c r="FC646" s="59" t="s">
        <v>1714</v>
      </c>
    </row>
    <row r="647" spans="1:159" s="49" customFormat="1" ht="25.5" customHeight="1" x14ac:dyDescent="0.25">
      <c r="A647" s="59" t="s">
        <v>679</v>
      </c>
      <c r="B647" s="59" t="s">
        <v>55</v>
      </c>
      <c r="C647" s="59" t="s">
        <v>513</v>
      </c>
      <c r="D647" s="59" t="s">
        <v>514</v>
      </c>
      <c r="E647" s="59" t="s">
        <v>515</v>
      </c>
      <c r="F647" s="59"/>
      <c r="G647" s="59" t="s">
        <v>1556</v>
      </c>
      <c r="H647" s="59" t="s">
        <v>1499</v>
      </c>
      <c r="I647" s="59">
        <v>82</v>
      </c>
      <c r="J647" s="59" t="s">
        <v>1506</v>
      </c>
      <c r="K647" s="59" t="s">
        <v>1590</v>
      </c>
      <c r="L647" s="59" t="s">
        <v>1330</v>
      </c>
      <c r="M647" s="59" t="s">
        <v>1505</v>
      </c>
      <c r="N647" s="59" t="s">
        <v>1554</v>
      </c>
      <c r="O647" s="46">
        <f t="shared" si="455"/>
        <v>400</v>
      </c>
      <c r="P647" s="46"/>
      <c r="Q647" s="46"/>
      <c r="R647" s="46"/>
      <c r="S647" s="46"/>
      <c r="T647" s="46"/>
      <c r="U647" s="46"/>
      <c r="V647" s="46"/>
      <c r="W647" s="46">
        <v>100</v>
      </c>
      <c r="X647" s="46">
        <v>100</v>
      </c>
      <c r="Y647" s="46">
        <v>100</v>
      </c>
      <c r="Z647" s="46">
        <v>100</v>
      </c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87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>
        <v>441</v>
      </c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>
        <v>0</v>
      </c>
      <c r="DF647" s="46">
        <f>P648*BJ648</f>
        <v>0</v>
      </c>
      <c r="DG647" s="46">
        <f>BJ648*Q648</f>
        <v>0</v>
      </c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>
        <v>0</v>
      </c>
      <c r="FA647" s="59" t="s">
        <v>1704</v>
      </c>
      <c r="FB647" s="59">
        <v>2015</v>
      </c>
      <c r="FC647" s="59"/>
    </row>
    <row r="648" spans="1:159" s="49" customFormat="1" ht="25.5" customHeight="1" x14ac:dyDescent="0.25">
      <c r="A648" s="59" t="s">
        <v>680</v>
      </c>
      <c r="B648" s="59" t="s">
        <v>55</v>
      </c>
      <c r="C648" s="59" t="s">
        <v>513</v>
      </c>
      <c r="D648" s="59" t="s">
        <v>514</v>
      </c>
      <c r="E648" s="59" t="s">
        <v>515</v>
      </c>
      <c r="F648" s="59"/>
      <c r="G648" s="59" t="s">
        <v>1556</v>
      </c>
      <c r="H648" s="59" t="s">
        <v>1339</v>
      </c>
      <c r="I648" s="59">
        <v>82</v>
      </c>
      <c r="J648" s="59" t="s">
        <v>1506</v>
      </c>
      <c r="K648" s="59" t="s">
        <v>1590</v>
      </c>
      <c r="L648" s="59" t="s">
        <v>1330</v>
      </c>
      <c r="M648" s="59" t="s">
        <v>1505</v>
      </c>
      <c r="N648" s="59" t="s">
        <v>1554</v>
      </c>
      <c r="O648" s="46">
        <f t="shared" si="455"/>
        <v>400</v>
      </c>
      <c r="P648" s="46"/>
      <c r="Q648" s="46"/>
      <c r="R648" s="46"/>
      <c r="S648" s="46"/>
      <c r="T648" s="46"/>
      <c r="U648" s="46"/>
      <c r="V648" s="46"/>
      <c r="W648" s="46">
        <v>100</v>
      </c>
      <c r="X648" s="46">
        <v>100</v>
      </c>
      <c r="Y648" s="46">
        <v>100</v>
      </c>
      <c r="Z648" s="46">
        <v>100</v>
      </c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87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>
        <v>441</v>
      </c>
      <c r="BK648" s="46"/>
      <c r="BL648" s="46"/>
      <c r="BM648" s="46"/>
      <c r="BN648" s="46"/>
      <c r="BO648" s="46"/>
      <c r="BP648" s="46"/>
      <c r="BQ648" s="46"/>
      <c r="BR648" s="46">
        <v>441</v>
      </c>
      <c r="BS648" s="46">
        <v>441</v>
      </c>
      <c r="BT648" s="46">
        <v>441</v>
      </c>
      <c r="BU648" s="46">
        <v>441</v>
      </c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>
        <v>0</v>
      </c>
      <c r="DF648" s="46">
        <f>P651*BJ651</f>
        <v>0</v>
      </c>
      <c r="DG648" s="46">
        <f>BJ651*Q651</f>
        <v>0</v>
      </c>
      <c r="DH648" s="46">
        <f>R648*BM648</f>
        <v>0</v>
      </c>
      <c r="DI648" s="46">
        <f t="shared" ref="DI648:DQ649" si="460">BN648*S648</f>
        <v>0</v>
      </c>
      <c r="DJ648" s="46">
        <f t="shared" si="460"/>
        <v>0</v>
      </c>
      <c r="DK648" s="46">
        <f t="shared" si="460"/>
        <v>0</v>
      </c>
      <c r="DL648" s="46">
        <f t="shared" si="460"/>
        <v>0</v>
      </c>
      <c r="DM648" s="46">
        <f t="shared" si="460"/>
        <v>44100</v>
      </c>
      <c r="DN648" s="46">
        <f t="shared" si="460"/>
        <v>44100</v>
      </c>
      <c r="DO648" s="46">
        <f t="shared" si="460"/>
        <v>44100</v>
      </c>
      <c r="DP648" s="46">
        <f t="shared" si="460"/>
        <v>44100</v>
      </c>
      <c r="DQ648" s="46">
        <f t="shared" si="460"/>
        <v>0</v>
      </c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>
        <v>0</v>
      </c>
      <c r="FA648" s="59" t="s">
        <v>1704</v>
      </c>
      <c r="FB648" s="59">
        <v>2015</v>
      </c>
      <c r="FC648" s="59">
        <v>7</v>
      </c>
    </row>
    <row r="649" spans="1:159" s="49" customFormat="1" ht="25.5" customHeight="1" x14ac:dyDescent="0.25">
      <c r="A649" s="59" t="s">
        <v>3143</v>
      </c>
      <c r="B649" s="59" t="s">
        <v>55</v>
      </c>
      <c r="C649" s="59" t="s">
        <v>513</v>
      </c>
      <c r="D649" s="59" t="s">
        <v>514</v>
      </c>
      <c r="E649" s="59" t="s">
        <v>515</v>
      </c>
      <c r="F649" s="59"/>
      <c r="G649" s="59" t="s">
        <v>1556</v>
      </c>
      <c r="H649" s="59" t="s">
        <v>1339</v>
      </c>
      <c r="I649" s="59">
        <v>82</v>
      </c>
      <c r="J649" s="59" t="s">
        <v>3133</v>
      </c>
      <c r="K649" s="59" t="s">
        <v>1590</v>
      </c>
      <c r="L649" s="59" t="s">
        <v>1330</v>
      </c>
      <c r="M649" s="59" t="s">
        <v>1505</v>
      </c>
      <c r="N649" s="59" t="s">
        <v>1554</v>
      </c>
      <c r="O649" s="46">
        <f t="shared" si="455"/>
        <v>470</v>
      </c>
      <c r="P649" s="46"/>
      <c r="Q649" s="46"/>
      <c r="R649" s="46"/>
      <c r="S649" s="46"/>
      <c r="T649" s="46"/>
      <c r="U649" s="46"/>
      <c r="V649" s="46"/>
      <c r="W649" s="46">
        <v>100</v>
      </c>
      <c r="X649" s="46">
        <v>170</v>
      </c>
      <c r="Y649" s="46">
        <v>100</v>
      </c>
      <c r="Z649" s="46">
        <v>100</v>
      </c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87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>
        <v>441</v>
      </c>
      <c r="BK649" s="46"/>
      <c r="BL649" s="46"/>
      <c r="BM649" s="46"/>
      <c r="BN649" s="46"/>
      <c r="BO649" s="46"/>
      <c r="BP649" s="46"/>
      <c r="BQ649" s="46"/>
      <c r="BR649" s="46">
        <v>441</v>
      </c>
      <c r="BS649" s="46">
        <v>441</v>
      </c>
      <c r="BT649" s="46">
        <v>441</v>
      </c>
      <c r="BU649" s="46">
        <v>441</v>
      </c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>
        <v>0</v>
      </c>
      <c r="DF649" s="46">
        <f>P652*BJ652</f>
        <v>0</v>
      </c>
      <c r="DG649" s="46">
        <f>BJ652*Q652</f>
        <v>0</v>
      </c>
      <c r="DH649" s="46">
        <f>R649*BM649</f>
        <v>0</v>
      </c>
      <c r="DI649" s="46">
        <f t="shared" si="460"/>
        <v>0</v>
      </c>
      <c r="DJ649" s="46">
        <f t="shared" si="460"/>
        <v>0</v>
      </c>
      <c r="DK649" s="46">
        <f t="shared" si="460"/>
        <v>0</v>
      </c>
      <c r="DL649" s="46">
        <f t="shared" si="460"/>
        <v>0</v>
      </c>
      <c r="DM649" s="46">
        <f t="shared" si="460"/>
        <v>44100</v>
      </c>
      <c r="DN649" s="46">
        <f t="shared" si="460"/>
        <v>74970</v>
      </c>
      <c r="DO649" s="46">
        <f t="shared" si="460"/>
        <v>44100</v>
      </c>
      <c r="DP649" s="46">
        <f t="shared" si="460"/>
        <v>44100</v>
      </c>
      <c r="DQ649" s="46">
        <f t="shared" si="460"/>
        <v>0</v>
      </c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>
        <f>DE649*1.12</f>
        <v>0</v>
      </c>
      <c r="FA649" s="59" t="s">
        <v>1704</v>
      </c>
      <c r="FB649" s="59" t="s">
        <v>3131</v>
      </c>
      <c r="FC649" s="59" t="s">
        <v>1714</v>
      </c>
    </row>
    <row r="650" spans="1:159" s="49" customFormat="1" ht="25.5" customHeight="1" x14ac:dyDescent="0.25">
      <c r="A650" s="59" t="s">
        <v>3646</v>
      </c>
      <c r="B650" s="59" t="s">
        <v>55</v>
      </c>
      <c r="C650" s="59" t="s">
        <v>513</v>
      </c>
      <c r="D650" s="59" t="s">
        <v>514</v>
      </c>
      <c r="E650" s="59" t="s">
        <v>515</v>
      </c>
      <c r="F650" s="59"/>
      <c r="G650" s="59" t="s">
        <v>1556</v>
      </c>
      <c r="H650" s="59" t="s">
        <v>1339</v>
      </c>
      <c r="I650" s="59">
        <v>82</v>
      </c>
      <c r="J650" s="59" t="s">
        <v>3629</v>
      </c>
      <c r="K650" s="59" t="s">
        <v>1590</v>
      </c>
      <c r="L650" s="59" t="s">
        <v>1330</v>
      </c>
      <c r="M650" s="59" t="s">
        <v>1505</v>
      </c>
      <c r="N650" s="59" t="s">
        <v>1554</v>
      </c>
      <c r="O650" s="46">
        <f>P650+Q650+R650+S650+T650+U650+V650+W650+X650+Y650+Z650+AA650+AB650+AC650+AD650+AE650+AF650+AG650+AH650+AI650+AJ650+AK650+AL650+AM650+AN650+AO650+AP650+AQ650+AR650+AS650+AT650+AU650+AV650+AW650+AX650+AY650+AZ650</f>
        <v>570</v>
      </c>
      <c r="P650" s="46"/>
      <c r="Q650" s="46"/>
      <c r="R650" s="46"/>
      <c r="S650" s="46"/>
      <c r="T650" s="46"/>
      <c r="U650" s="46"/>
      <c r="V650" s="46"/>
      <c r="W650" s="46">
        <v>100</v>
      </c>
      <c r="X650" s="46">
        <v>170</v>
      </c>
      <c r="Y650" s="46">
        <v>200</v>
      </c>
      <c r="Z650" s="46">
        <v>100</v>
      </c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87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>
        <v>441</v>
      </c>
      <c r="BK650" s="46"/>
      <c r="BL650" s="46"/>
      <c r="BM650" s="46"/>
      <c r="BN650" s="46"/>
      <c r="BO650" s="46"/>
      <c r="BP650" s="46"/>
      <c r="BQ650" s="46"/>
      <c r="BR650" s="46">
        <v>441</v>
      </c>
      <c r="BS650" s="46">
        <v>441</v>
      </c>
      <c r="BT650" s="46">
        <v>441</v>
      </c>
      <c r="BU650" s="46">
        <v>441</v>
      </c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>
        <f>SUM(DF650:EP650)</f>
        <v>251370</v>
      </c>
      <c r="DF650" s="46">
        <f>P653*BJ653</f>
        <v>0</v>
      </c>
      <c r="DG650" s="46">
        <f>BJ653*Q653</f>
        <v>0</v>
      </c>
      <c r="DH650" s="46">
        <f>R650*BM650</f>
        <v>0</v>
      </c>
      <c r="DI650" s="46">
        <f t="shared" ref="DI650:DQ650" si="461">BN650*S650</f>
        <v>0</v>
      </c>
      <c r="DJ650" s="46">
        <f t="shared" si="461"/>
        <v>0</v>
      </c>
      <c r="DK650" s="46">
        <f t="shared" si="461"/>
        <v>0</v>
      </c>
      <c r="DL650" s="46">
        <f t="shared" si="461"/>
        <v>0</v>
      </c>
      <c r="DM650" s="46">
        <f t="shared" si="461"/>
        <v>44100</v>
      </c>
      <c r="DN650" s="46">
        <f t="shared" si="461"/>
        <v>74970</v>
      </c>
      <c r="DO650" s="46">
        <f t="shared" si="461"/>
        <v>88200</v>
      </c>
      <c r="DP650" s="46">
        <f t="shared" si="461"/>
        <v>44100</v>
      </c>
      <c r="DQ650" s="46">
        <f t="shared" si="461"/>
        <v>0</v>
      </c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>
        <f>DE650*1.12</f>
        <v>281534.40000000002</v>
      </c>
      <c r="FA650" s="59" t="s">
        <v>1704</v>
      </c>
      <c r="FB650" s="59" t="s">
        <v>3630</v>
      </c>
      <c r="FC650" s="59" t="s">
        <v>1714</v>
      </c>
    </row>
    <row r="651" spans="1:159" s="49" customFormat="1" ht="25.5" customHeight="1" x14ac:dyDescent="0.25">
      <c r="A651" s="59" t="s">
        <v>681</v>
      </c>
      <c r="B651" s="59" t="s">
        <v>55</v>
      </c>
      <c r="C651" s="59" t="s">
        <v>513</v>
      </c>
      <c r="D651" s="59" t="s">
        <v>514</v>
      </c>
      <c r="E651" s="59" t="s">
        <v>515</v>
      </c>
      <c r="F651" s="59"/>
      <c r="G651" s="59" t="s">
        <v>1556</v>
      </c>
      <c r="H651" s="59" t="s">
        <v>1499</v>
      </c>
      <c r="I651" s="59">
        <v>82</v>
      </c>
      <c r="J651" s="59" t="s">
        <v>1506</v>
      </c>
      <c r="K651" s="59" t="s">
        <v>1591</v>
      </c>
      <c r="L651" s="59" t="s">
        <v>1330</v>
      </c>
      <c r="M651" s="59" t="s">
        <v>1505</v>
      </c>
      <c r="N651" s="59" t="s">
        <v>1554</v>
      </c>
      <c r="O651" s="46">
        <f t="shared" si="455"/>
        <v>400</v>
      </c>
      <c r="P651" s="46"/>
      <c r="Q651" s="46"/>
      <c r="R651" s="46"/>
      <c r="S651" s="46"/>
      <c r="T651" s="46"/>
      <c r="U651" s="46"/>
      <c r="V651" s="46"/>
      <c r="W651" s="46">
        <v>100</v>
      </c>
      <c r="X651" s="46">
        <v>100</v>
      </c>
      <c r="Y651" s="46">
        <v>100</v>
      </c>
      <c r="Z651" s="46">
        <v>100</v>
      </c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87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>
        <v>441</v>
      </c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>
        <v>0</v>
      </c>
      <c r="DF651" s="46">
        <f>P652*BJ652</f>
        <v>0</v>
      </c>
      <c r="DG651" s="46">
        <f>BJ652*Q652</f>
        <v>0</v>
      </c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>
        <v>0</v>
      </c>
      <c r="FA651" s="59" t="s">
        <v>1704</v>
      </c>
      <c r="FB651" s="59">
        <v>2015</v>
      </c>
      <c r="FC651" s="59"/>
    </row>
    <row r="652" spans="1:159" s="49" customFormat="1" ht="25.5" customHeight="1" x14ac:dyDescent="0.25">
      <c r="A652" s="59" t="s">
        <v>682</v>
      </c>
      <c r="B652" s="59" t="s">
        <v>55</v>
      </c>
      <c r="C652" s="59" t="s">
        <v>513</v>
      </c>
      <c r="D652" s="59" t="s">
        <v>514</v>
      </c>
      <c r="E652" s="59" t="s">
        <v>515</v>
      </c>
      <c r="F652" s="59"/>
      <c r="G652" s="59" t="s">
        <v>1556</v>
      </c>
      <c r="H652" s="59" t="s">
        <v>1339</v>
      </c>
      <c r="I652" s="59">
        <v>82</v>
      </c>
      <c r="J652" s="59" t="s">
        <v>1506</v>
      </c>
      <c r="K652" s="59" t="s">
        <v>1591</v>
      </c>
      <c r="L652" s="59" t="s">
        <v>1330</v>
      </c>
      <c r="M652" s="59" t="s">
        <v>1505</v>
      </c>
      <c r="N652" s="59" t="s">
        <v>1554</v>
      </c>
      <c r="O652" s="46">
        <f t="shared" si="455"/>
        <v>400</v>
      </c>
      <c r="P652" s="46"/>
      <c r="Q652" s="46"/>
      <c r="R652" s="46"/>
      <c r="S652" s="46"/>
      <c r="T652" s="46"/>
      <c r="U652" s="46"/>
      <c r="V652" s="46"/>
      <c r="W652" s="46">
        <v>100</v>
      </c>
      <c r="X652" s="46">
        <v>100</v>
      </c>
      <c r="Y652" s="46">
        <v>100</v>
      </c>
      <c r="Z652" s="46">
        <v>100</v>
      </c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87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>
        <v>441</v>
      </c>
      <c r="BK652" s="46"/>
      <c r="BL652" s="46"/>
      <c r="BM652" s="46"/>
      <c r="BN652" s="46"/>
      <c r="BO652" s="46"/>
      <c r="BP652" s="46"/>
      <c r="BQ652" s="46"/>
      <c r="BR652" s="46">
        <v>441</v>
      </c>
      <c r="BS652" s="46">
        <v>441</v>
      </c>
      <c r="BT652" s="46">
        <v>441</v>
      </c>
      <c r="BU652" s="46">
        <v>441</v>
      </c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>
        <v>0</v>
      </c>
      <c r="DF652" s="46">
        <f>P655*BJ655</f>
        <v>0</v>
      </c>
      <c r="DG652" s="46">
        <f>BJ655*Q655</f>
        <v>0</v>
      </c>
      <c r="DH652" s="46">
        <f>R652*BM652</f>
        <v>0</v>
      </c>
      <c r="DI652" s="46">
        <f t="shared" ref="DI652:DQ653" si="462">BN652*S652</f>
        <v>0</v>
      </c>
      <c r="DJ652" s="46">
        <f t="shared" si="462"/>
        <v>0</v>
      </c>
      <c r="DK652" s="46">
        <f t="shared" si="462"/>
        <v>0</v>
      </c>
      <c r="DL652" s="46">
        <f t="shared" si="462"/>
        <v>0</v>
      </c>
      <c r="DM652" s="46">
        <f t="shared" si="462"/>
        <v>44100</v>
      </c>
      <c r="DN652" s="46">
        <f t="shared" si="462"/>
        <v>44100</v>
      </c>
      <c r="DO652" s="46">
        <f t="shared" si="462"/>
        <v>44100</v>
      </c>
      <c r="DP652" s="46">
        <f t="shared" si="462"/>
        <v>44100</v>
      </c>
      <c r="DQ652" s="46">
        <f t="shared" si="462"/>
        <v>0</v>
      </c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>
        <v>0</v>
      </c>
      <c r="FA652" s="59" t="s">
        <v>1704</v>
      </c>
      <c r="FB652" s="59">
        <v>2015</v>
      </c>
      <c r="FC652" s="59">
        <v>7</v>
      </c>
    </row>
    <row r="653" spans="1:159" s="49" customFormat="1" ht="25.5" customHeight="1" x14ac:dyDescent="0.25">
      <c r="A653" s="59" t="s">
        <v>3144</v>
      </c>
      <c r="B653" s="59" t="s">
        <v>55</v>
      </c>
      <c r="C653" s="59" t="s">
        <v>513</v>
      </c>
      <c r="D653" s="59" t="s">
        <v>514</v>
      </c>
      <c r="E653" s="59" t="s">
        <v>515</v>
      </c>
      <c r="F653" s="59"/>
      <c r="G653" s="59" t="s">
        <v>1556</v>
      </c>
      <c r="H653" s="59" t="s">
        <v>1339</v>
      </c>
      <c r="I653" s="59">
        <v>82</v>
      </c>
      <c r="J653" s="59" t="s">
        <v>3133</v>
      </c>
      <c r="K653" s="59" t="s">
        <v>1591</v>
      </c>
      <c r="L653" s="59" t="s">
        <v>1330</v>
      </c>
      <c r="M653" s="59" t="s">
        <v>1505</v>
      </c>
      <c r="N653" s="59" t="s">
        <v>1554</v>
      </c>
      <c r="O653" s="46">
        <f t="shared" si="455"/>
        <v>470</v>
      </c>
      <c r="P653" s="46"/>
      <c r="Q653" s="46"/>
      <c r="R653" s="46"/>
      <c r="S653" s="46"/>
      <c r="T653" s="46"/>
      <c r="U653" s="46"/>
      <c r="V653" s="46"/>
      <c r="W653" s="46">
        <v>100</v>
      </c>
      <c r="X653" s="46">
        <v>170</v>
      </c>
      <c r="Y653" s="46">
        <v>100</v>
      </c>
      <c r="Z653" s="46">
        <v>100</v>
      </c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87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>
        <v>441</v>
      </c>
      <c r="BK653" s="46"/>
      <c r="BL653" s="46"/>
      <c r="BM653" s="46"/>
      <c r="BN653" s="46"/>
      <c r="BO653" s="46"/>
      <c r="BP653" s="46"/>
      <c r="BQ653" s="46"/>
      <c r="BR653" s="46">
        <v>441</v>
      </c>
      <c r="BS653" s="46">
        <v>441</v>
      </c>
      <c r="BT653" s="46">
        <v>441</v>
      </c>
      <c r="BU653" s="46">
        <v>441</v>
      </c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>
        <v>0</v>
      </c>
      <c r="DF653" s="46">
        <f>P656*BJ656</f>
        <v>0</v>
      </c>
      <c r="DG653" s="46">
        <f>BJ656*Q656</f>
        <v>0</v>
      </c>
      <c r="DH653" s="46">
        <f>R653*BM653</f>
        <v>0</v>
      </c>
      <c r="DI653" s="46">
        <f t="shared" si="462"/>
        <v>0</v>
      </c>
      <c r="DJ653" s="46">
        <f t="shared" si="462"/>
        <v>0</v>
      </c>
      <c r="DK653" s="46">
        <f t="shared" si="462"/>
        <v>0</v>
      </c>
      <c r="DL653" s="46">
        <f t="shared" si="462"/>
        <v>0</v>
      </c>
      <c r="DM653" s="46">
        <f t="shared" si="462"/>
        <v>44100</v>
      </c>
      <c r="DN653" s="46">
        <f t="shared" si="462"/>
        <v>74970</v>
      </c>
      <c r="DO653" s="46">
        <f t="shared" si="462"/>
        <v>44100</v>
      </c>
      <c r="DP653" s="46">
        <f t="shared" si="462"/>
        <v>44100</v>
      </c>
      <c r="DQ653" s="46">
        <f t="shared" si="462"/>
        <v>0</v>
      </c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>
        <f>DE653*1.12</f>
        <v>0</v>
      </c>
      <c r="FA653" s="59" t="s">
        <v>1704</v>
      </c>
      <c r="FB653" s="59" t="s">
        <v>3131</v>
      </c>
      <c r="FC653" s="59" t="s">
        <v>1714</v>
      </c>
    </row>
    <row r="654" spans="1:159" s="49" customFormat="1" ht="25.5" customHeight="1" x14ac:dyDescent="0.25">
      <c r="A654" s="59" t="s">
        <v>3647</v>
      </c>
      <c r="B654" s="59" t="s">
        <v>55</v>
      </c>
      <c r="C654" s="59" t="s">
        <v>513</v>
      </c>
      <c r="D654" s="59" t="s">
        <v>514</v>
      </c>
      <c r="E654" s="59" t="s">
        <v>515</v>
      </c>
      <c r="F654" s="59"/>
      <c r="G654" s="59" t="s">
        <v>1556</v>
      </c>
      <c r="H654" s="59" t="s">
        <v>1339</v>
      </c>
      <c r="I654" s="59">
        <v>82</v>
      </c>
      <c r="J654" s="59" t="s">
        <v>3629</v>
      </c>
      <c r="K654" s="59" t="s">
        <v>1591</v>
      </c>
      <c r="L654" s="59" t="s">
        <v>1330</v>
      </c>
      <c r="M654" s="59" t="s">
        <v>1505</v>
      </c>
      <c r="N654" s="59" t="s">
        <v>1554</v>
      </c>
      <c r="O654" s="46">
        <f>P654+Q654+R654+S654+T654+U654+V654+W654+X654+Y654+Z654+AA654+AB654+AC654+AD654+AE654+AF654+AG654+AH654+AI654+AJ654+AK654+AL654+AM654+AN654+AO654+AP654+AQ654+AR654+AS654+AT654+AU654+AV654+AW654+AX654+AY654+AZ654</f>
        <v>570</v>
      </c>
      <c r="P654" s="46"/>
      <c r="Q654" s="46"/>
      <c r="R654" s="46"/>
      <c r="S654" s="46"/>
      <c r="T654" s="46"/>
      <c r="U654" s="46"/>
      <c r="V654" s="46"/>
      <c r="W654" s="46">
        <v>100</v>
      </c>
      <c r="X654" s="46">
        <v>170</v>
      </c>
      <c r="Y654" s="46">
        <v>200</v>
      </c>
      <c r="Z654" s="46">
        <v>100</v>
      </c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87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>
        <v>441</v>
      </c>
      <c r="BK654" s="46"/>
      <c r="BL654" s="46"/>
      <c r="BM654" s="46"/>
      <c r="BN654" s="46"/>
      <c r="BO654" s="46"/>
      <c r="BP654" s="46"/>
      <c r="BQ654" s="46"/>
      <c r="BR654" s="46">
        <v>441</v>
      </c>
      <c r="BS654" s="46">
        <v>441</v>
      </c>
      <c r="BT654" s="46">
        <v>441</v>
      </c>
      <c r="BU654" s="46">
        <v>441</v>
      </c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>
        <f>SUM(DF654:EP654)</f>
        <v>251370</v>
      </c>
      <c r="DF654" s="46">
        <f>P657*BJ657</f>
        <v>0</v>
      </c>
      <c r="DG654" s="46">
        <f>BJ657*Q657</f>
        <v>0</v>
      </c>
      <c r="DH654" s="46">
        <f>R654*BM654</f>
        <v>0</v>
      </c>
      <c r="DI654" s="46">
        <f t="shared" ref="DI654:DQ654" si="463">BN654*S654</f>
        <v>0</v>
      </c>
      <c r="DJ654" s="46">
        <f t="shared" si="463"/>
        <v>0</v>
      </c>
      <c r="DK654" s="46">
        <f t="shared" si="463"/>
        <v>0</v>
      </c>
      <c r="DL654" s="46">
        <f t="shared" si="463"/>
        <v>0</v>
      </c>
      <c r="DM654" s="46">
        <f t="shared" si="463"/>
        <v>44100</v>
      </c>
      <c r="DN654" s="46">
        <f t="shared" si="463"/>
        <v>74970</v>
      </c>
      <c r="DO654" s="46">
        <f t="shared" si="463"/>
        <v>88200</v>
      </c>
      <c r="DP654" s="46">
        <f t="shared" si="463"/>
        <v>44100</v>
      </c>
      <c r="DQ654" s="46">
        <f t="shared" si="463"/>
        <v>0</v>
      </c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>
        <f>DE654*1.12</f>
        <v>281534.40000000002</v>
      </c>
      <c r="FA654" s="59" t="s">
        <v>1704</v>
      </c>
      <c r="FB654" s="59" t="s">
        <v>3630</v>
      </c>
      <c r="FC654" s="59" t="s">
        <v>1714</v>
      </c>
    </row>
    <row r="655" spans="1:159" s="49" customFormat="1" ht="25.5" customHeight="1" x14ac:dyDescent="0.25">
      <c r="A655" s="59" t="s">
        <v>683</v>
      </c>
      <c r="B655" s="59" t="s">
        <v>55</v>
      </c>
      <c r="C655" s="59" t="s">
        <v>513</v>
      </c>
      <c r="D655" s="59" t="s">
        <v>514</v>
      </c>
      <c r="E655" s="59" t="s">
        <v>515</v>
      </c>
      <c r="F655" s="59"/>
      <c r="G655" s="59" t="s">
        <v>1556</v>
      </c>
      <c r="H655" s="59" t="s">
        <v>1499</v>
      </c>
      <c r="I655" s="59">
        <v>82</v>
      </c>
      <c r="J655" s="59" t="s">
        <v>1506</v>
      </c>
      <c r="K655" s="59" t="s">
        <v>1592</v>
      </c>
      <c r="L655" s="59" t="s">
        <v>1330</v>
      </c>
      <c r="M655" s="59" t="s">
        <v>1505</v>
      </c>
      <c r="N655" s="59" t="s">
        <v>1554</v>
      </c>
      <c r="O655" s="46">
        <f t="shared" si="455"/>
        <v>1600</v>
      </c>
      <c r="P655" s="46"/>
      <c r="Q655" s="46"/>
      <c r="R655" s="46"/>
      <c r="S655" s="46"/>
      <c r="T655" s="46"/>
      <c r="U655" s="46"/>
      <c r="V655" s="46"/>
      <c r="W655" s="46">
        <v>400</v>
      </c>
      <c r="X655" s="46">
        <v>400</v>
      </c>
      <c r="Y655" s="46">
        <v>400</v>
      </c>
      <c r="Z655" s="46">
        <v>400</v>
      </c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87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>
        <v>441</v>
      </c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>
        <v>0</v>
      </c>
      <c r="DF655" s="46">
        <f>P656*BJ656</f>
        <v>0</v>
      </c>
      <c r="DG655" s="46">
        <f>BJ656*Q656</f>
        <v>0</v>
      </c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>
        <v>0</v>
      </c>
      <c r="FA655" s="59" t="s">
        <v>1704</v>
      </c>
      <c r="FB655" s="59">
        <v>2015</v>
      </c>
      <c r="FC655" s="59"/>
    </row>
    <row r="656" spans="1:159" s="49" customFormat="1" ht="25.5" customHeight="1" x14ac:dyDescent="0.25">
      <c r="A656" s="59" t="s">
        <v>684</v>
      </c>
      <c r="B656" s="59" t="s">
        <v>55</v>
      </c>
      <c r="C656" s="59" t="s">
        <v>513</v>
      </c>
      <c r="D656" s="59" t="s">
        <v>514</v>
      </c>
      <c r="E656" s="59" t="s">
        <v>515</v>
      </c>
      <c r="F656" s="59"/>
      <c r="G656" s="59" t="s">
        <v>1556</v>
      </c>
      <c r="H656" s="59" t="s">
        <v>1339</v>
      </c>
      <c r="I656" s="59">
        <v>82</v>
      </c>
      <c r="J656" s="59" t="s">
        <v>1506</v>
      </c>
      <c r="K656" s="59" t="s">
        <v>1592</v>
      </c>
      <c r="L656" s="59" t="s">
        <v>1330</v>
      </c>
      <c r="M656" s="59" t="s">
        <v>1505</v>
      </c>
      <c r="N656" s="59" t="s">
        <v>1554</v>
      </c>
      <c r="O656" s="46">
        <f t="shared" si="455"/>
        <v>1600</v>
      </c>
      <c r="P656" s="46"/>
      <c r="Q656" s="46"/>
      <c r="R656" s="46"/>
      <c r="S656" s="46"/>
      <c r="T656" s="46"/>
      <c r="U656" s="46"/>
      <c r="V656" s="46"/>
      <c r="W656" s="46">
        <v>400</v>
      </c>
      <c r="X656" s="46">
        <v>400</v>
      </c>
      <c r="Y656" s="46">
        <v>400</v>
      </c>
      <c r="Z656" s="46">
        <v>400</v>
      </c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87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>
        <v>441</v>
      </c>
      <c r="BK656" s="46"/>
      <c r="BL656" s="46"/>
      <c r="BM656" s="46"/>
      <c r="BN656" s="46"/>
      <c r="BO656" s="46"/>
      <c r="BP656" s="46"/>
      <c r="BQ656" s="46"/>
      <c r="BR656" s="46">
        <v>441</v>
      </c>
      <c r="BS656" s="46">
        <v>441</v>
      </c>
      <c r="BT656" s="46">
        <v>441</v>
      </c>
      <c r="BU656" s="46">
        <v>441</v>
      </c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>
        <v>0</v>
      </c>
      <c r="DF656" s="46">
        <f>P659*BJ659</f>
        <v>0</v>
      </c>
      <c r="DG656" s="46">
        <f>BJ659*Q659</f>
        <v>0</v>
      </c>
      <c r="DH656" s="46">
        <f>R656*BM656</f>
        <v>0</v>
      </c>
      <c r="DI656" s="46">
        <f t="shared" ref="DI656:DQ657" si="464">BN656*S656</f>
        <v>0</v>
      </c>
      <c r="DJ656" s="46">
        <f t="shared" si="464"/>
        <v>0</v>
      </c>
      <c r="DK656" s="46">
        <f t="shared" si="464"/>
        <v>0</v>
      </c>
      <c r="DL656" s="46">
        <f t="shared" si="464"/>
        <v>0</v>
      </c>
      <c r="DM656" s="46">
        <f t="shared" si="464"/>
        <v>176400</v>
      </c>
      <c r="DN656" s="46">
        <f t="shared" si="464"/>
        <v>176400</v>
      </c>
      <c r="DO656" s="46">
        <f t="shared" si="464"/>
        <v>176400</v>
      </c>
      <c r="DP656" s="46">
        <f t="shared" si="464"/>
        <v>176400</v>
      </c>
      <c r="DQ656" s="46">
        <f t="shared" si="464"/>
        <v>0</v>
      </c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>
        <v>0</v>
      </c>
      <c r="FA656" s="59" t="s">
        <v>1704</v>
      </c>
      <c r="FB656" s="59">
        <v>2015</v>
      </c>
      <c r="FC656" s="59">
        <v>7</v>
      </c>
    </row>
    <row r="657" spans="1:159" s="49" customFormat="1" ht="25.5" customHeight="1" x14ac:dyDescent="0.25">
      <c r="A657" s="59" t="s">
        <v>3145</v>
      </c>
      <c r="B657" s="59" t="s">
        <v>55</v>
      </c>
      <c r="C657" s="59" t="s">
        <v>513</v>
      </c>
      <c r="D657" s="59" t="s">
        <v>514</v>
      </c>
      <c r="E657" s="59" t="s">
        <v>515</v>
      </c>
      <c r="F657" s="59"/>
      <c r="G657" s="59" t="s">
        <v>1556</v>
      </c>
      <c r="H657" s="59" t="s">
        <v>1339</v>
      </c>
      <c r="I657" s="59">
        <v>82</v>
      </c>
      <c r="J657" s="59" t="s">
        <v>3133</v>
      </c>
      <c r="K657" s="59" t="s">
        <v>1592</v>
      </c>
      <c r="L657" s="59" t="s">
        <v>1330</v>
      </c>
      <c r="M657" s="59" t="s">
        <v>1505</v>
      </c>
      <c r="N657" s="59" t="s">
        <v>1554</v>
      </c>
      <c r="O657" s="46">
        <f t="shared" si="455"/>
        <v>1880</v>
      </c>
      <c r="P657" s="46"/>
      <c r="Q657" s="46"/>
      <c r="R657" s="46"/>
      <c r="S657" s="46"/>
      <c r="T657" s="46"/>
      <c r="U657" s="46"/>
      <c r="V657" s="46"/>
      <c r="W657" s="46">
        <v>400</v>
      </c>
      <c r="X657" s="46">
        <v>680</v>
      </c>
      <c r="Y657" s="46">
        <v>400</v>
      </c>
      <c r="Z657" s="46">
        <v>400</v>
      </c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87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>
        <v>441</v>
      </c>
      <c r="BK657" s="46"/>
      <c r="BL657" s="46"/>
      <c r="BM657" s="46"/>
      <c r="BN657" s="46"/>
      <c r="BO657" s="46"/>
      <c r="BP657" s="46"/>
      <c r="BQ657" s="46"/>
      <c r="BR657" s="46">
        <v>441</v>
      </c>
      <c r="BS657" s="46">
        <v>441</v>
      </c>
      <c r="BT657" s="46">
        <v>441</v>
      </c>
      <c r="BU657" s="46">
        <v>441</v>
      </c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>
        <v>0</v>
      </c>
      <c r="DF657" s="46">
        <f>P660*BJ660</f>
        <v>0</v>
      </c>
      <c r="DG657" s="46">
        <f>BJ660*Q660</f>
        <v>0</v>
      </c>
      <c r="DH657" s="46">
        <f>R657*BM657</f>
        <v>0</v>
      </c>
      <c r="DI657" s="46">
        <f t="shared" si="464"/>
        <v>0</v>
      </c>
      <c r="DJ657" s="46">
        <f t="shared" si="464"/>
        <v>0</v>
      </c>
      <c r="DK657" s="46">
        <f t="shared" si="464"/>
        <v>0</v>
      </c>
      <c r="DL657" s="46">
        <f t="shared" si="464"/>
        <v>0</v>
      </c>
      <c r="DM657" s="46">
        <f t="shared" si="464"/>
        <v>176400</v>
      </c>
      <c r="DN657" s="46">
        <f t="shared" si="464"/>
        <v>299880</v>
      </c>
      <c r="DO657" s="46">
        <f t="shared" si="464"/>
        <v>176400</v>
      </c>
      <c r="DP657" s="46">
        <f t="shared" si="464"/>
        <v>176400</v>
      </c>
      <c r="DQ657" s="46">
        <f t="shared" si="464"/>
        <v>0</v>
      </c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>
        <f>DE657*1.12</f>
        <v>0</v>
      </c>
      <c r="FA657" s="59" t="s">
        <v>1704</v>
      </c>
      <c r="FB657" s="59" t="s">
        <v>3131</v>
      </c>
      <c r="FC657" s="59" t="s">
        <v>1714</v>
      </c>
    </row>
    <row r="658" spans="1:159" s="49" customFormat="1" ht="25.5" customHeight="1" x14ac:dyDescent="0.25">
      <c r="A658" s="59" t="s">
        <v>3648</v>
      </c>
      <c r="B658" s="59" t="s">
        <v>55</v>
      </c>
      <c r="C658" s="59" t="s">
        <v>513</v>
      </c>
      <c r="D658" s="59" t="s">
        <v>514</v>
      </c>
      <c r="E658" s="59" t="s">
        <v>515</v>
      </c>
      <c r="F658" s="59"/>
      <c r="G658" s="59" t="s">
        <v>1556</v>
      </c>
      <c r="H658" s="59" t="s">
        <v>1339</v>
      </c>
      <c r="I658" s="59">
        <v>82</v>
      </c>
      <c r="J658" s="59" t="s">
        <v>3629</v>
      </c>
      <c r="K658" s="59" t="s">
        <v>1592</v>
      </c>
      <c r="L658" s="59" t="s">
        <v>1330</v>
      </c>
      <c r="M658" s="59" t="s">
        <v>1505</v>
      </c>
      <c r="N658" s="59" t="s">
        <v>1554</v>
      </c>
      <c r="O658" s="46">
        <f>P658+Q658+R658+S658+T658+U658+V658+W658+X658+Y658+Z658+AA658+AB658+AC658+AD658+AE658+AF658+AG658+AH658+AI658+AJ658+AK658+AL658+AM658+AN658+AO658+AP658+AQ658+AR658+AS658+AT658+AU658+AV658+AW658+AX658+AY658+AZ658</f>
        <v>2280</v>
      </c>
      <c r="P658" s="46"/>
      <c r="Q658" s="46"/>
      <c r="R658" s="46"/>
      <c r="S658" s="46"/>
      <c r="T658" s="46"/>
      <c r="U658" s="46"/>
      <c r="V658" s="46"/>
      <c r="W658" s="46">
        <v>400</v>
      </c>
      <c r="X658" s="46">
        <v>680</v>
      </c>
      <c r="Y658" s="46">
        <v>800</v>
      </c>
      <c r="Z658" s="46">
        <v>400</v>
      </c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87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>
        <v>441</v>
      </c>
      <c r="BK658" s="46"/>
      <c r="BL658" s="46"/>
      <c r="BM658" s="46"/>
      <c r="BN658" s="46"/>
      <c r="BO658" s="46"/>
      <c r="BP658" s="46"/>
      <c r="BQ658" s="46"/>
      <c r="BR658" s="46">
        <v>441</v>
      </c>
      <c r="BS658" s="46">
        <v>441</v>
      </c>
      <c r="BT658" s="46">
        <v>441</v>
      </c>
      <c r="BU658" s="46">
        <v>441</v>
      </c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>
        <f>SUM(DF658:EP658)</f>
        <v>1005480</v>
      </c>
      <c r="DF658" s="46">
        <f>P661*BJ661</f>
        <v>0</v>
      </c>
      <c r="DG658" s="46">
        <f>BJ661*Q661</f>
        <v>0</v>
      </c>
      <c r="DH658" s="46">
        <f>R658*BM658</f>
        <v>0</v>
      </c>
      <c r="DI658" s="46">
        <f t="shared" ref="DI658:DQ658" si="465">BN658*S658</f>
        <v>0</v>
      </c>
      <c r="DJ658" s="46">
        <f t="shared" si="465"/>
        <v>0</v>
      </c>
      <c r="DK658" s="46">
        <f t="shared" si="465"/>
        <v>0</v>
      </c>
      <c r="DL658" s="46">
        <f t="shared" si="465"/>
        <v>0</v>
      </c>
      <c r="DM658" s="46">
        <f t="shared" si="465"/>
        <v>176400</v>
      </c>
      <c r="DN658" s="46">
        <f t="shared" si="465"/>
        <v>299880</v>
      </c>
      <c r="DO658" s="46">
        <f t="shared" si="465"/>
        <v>352800</v>
      </c>
      <c r="DP658" s="46">
        <f t="shared" si="465"/>
        <v>176400</v>
      </c>
      <c r="DQ658" s="46">
        <f t="shared" si="465"/>
        <v>0</v>
      </c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>
        <f>DE658*1.12</f>
        <v>1126137.6000000001</v>
      </c>
      <c r="FA658" s="59" t="s">
        <v>1704</v>
      </c>
      <c r="FB658" s="59" t="s">
        <v>3630</v>
      </c>
      <c r="FC658" s="59" t="s">
        <v>1714</v>
      </c>
    </row>
    <row r="659" spans="1:159" s="49" customFormat="1" ht="25.5" customHeight="1" x14ac:dyDescent="0.25">
      <c r="A659" s="59" t="s">
        <v>685</v>
      </c>
      <c r="B659" s="59" t="s">
        <v>55</v>
      </c>
      <c r="C659" s="59" t="s">
        <v>513</v>
      </c>
      <c r="D659" s="59" t="s">
        <v>514</v>
      </c>
      <c r="E659" s="59" t="s">
        <v>515</v>
      </c>
      <c r="F659" s="59"/>
      <c r="G659" s="59" t="s">
        <v>1556</v>
      </c>
      <c r="H659" s="59" t="s">
        <v>1499</v>
      </c>
      <c r="I659" s="59">
        <v>82</v>
      </c>
      <c r="J659" s="59" t="s">
        <v>1506</v>
      </c>
      <c r="K659" s="59" t="s">
        <v>1593</v>
      </c>
      <c r="L659" s="59" t="s">
        <v>1330</v>
      </c>
      <c r="M659" s="59" t="s">
        <v>1505</v>
      </c>
      <c r="N659" s="59" t="s">
        <v>1554</v>
      </c>
      <c r="O659" s="46">
        <f t="shared" si="455"/>
        <v>2800</v>
      </c>
      <c r="P659" s="46"/>
      <c r="Q659" s="46"/>
      <c r="R659" s="46"/>
      <c r="S659" s="46"/>
      <c r="T659" s="46"/>
      <c r="U659" s="46"/>
      <c r="V659" s="46"/>
      <c r="W659" s="46">
        <v>700</v>
      </c>
      <c r="X659" s="46">
        <v>700</v>
      </c>
      <c r="Y659" s="46">
        <v>700</v>
      </c>
      <c r="Z659" s="46">
        <v>700</v>
      </c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87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>
        <v>441</v>
      </c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>
        <v>0</v>
      </c>
      <c r="DF659" s="46">
        <f>P660*BJ660</f>
        <v>0</v>
      </c>
      <c r="DG659" s="46">
        <f>BJ660*Q660</f>
        <v>0</v>
      </c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>
        <v>0</v>
      </c>
      <c r="FA659" s="59" t="s">
        <v>1704</v>
      </c>
      <c r="FB659" s="59">
        <v>2015</v>
      </c>
      <c r="FC659" s="59"/>
    </row>
    <row r="660" spans="1:159" s="49" customFormat="1" ht="25.5" customHeight="1" x14ac:dyDescent="0.25">
      <c r="A660" s="59" t="s">
        <v>686</v>
      </c>
      <c r="B660" s="59" t="s">
        <v>55</v>
      </c>
      <c r="C660" s="59" t="s">
        <v>513</v>
      </c>
      <c r="D660" s="59" t="s">
        <v>514</v>
      </c>
      <c r="E660" s="59" t="s">
        <v>515</v>
      </c>
      <c r="F660" s="59"/>
      <c r="G660" s="59" t="s">
        <v>1556</v>
      </c>
      <c r="H660" s="59" t="s">
        <v>1339</v>
      </c>
      <c r="I660" s="59">
        <v>82</v>
      </c>
      <c r="J660" s="59" t="s">
        <v>1506</v>
      </c>
      <c r="K660" s="59" t="s">
        <v>1593</v>
      </c>
      <c r="L660" s="59" t="s">
        <v>1330</v>
      </c>
      <c r="M660" s="59" t="s">
        <v>1505</v>
      </c>
      <c r="N660" s="59" t="s">
        <v>1554</v>
      </c>
      <c r="O660" s="46">
        <f t="shared" si="455"/>
        <v>2800</v>
      </c>
      <c r="P660" s="46"/>
      <c r="Q660" s="46"/>
      <c r="R660" s="46"/>
      <c r="S660" s="46"/>
      <c r="T660" s="46"/>
      <c r="U660" s="46"/>
      <c r="V660" s="46"/>
      <c r="W660" s="46">
        <v>700</v>
      </c>
      <c r="X660" s="46">
        <v>700</v>
      </c>
      <c r="Y660" s="46">
        <v>700</v>
      </c>
      <c r="Z660" s="46">
        <v>700</v>
      </c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87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>
        <v>441</v>
      </c>
      <c r="BK660" s="46"/>
      <c r="BL660" s="46"/>
      <c r="BM660" s="46"/>
      <c r="BN660" s="46"/>
      <c r="BO660" s="46"/>
      <c r="BP660" s="46"/>
      <c r="BQ660" s="46"/>
      <c r="BR660" s="46">
        <v>441</v>
      </c>
      <c r="BS660" s="46">
        <v>441</v>
      </c>
      <c r="BT660" s="46">
        <v>441</v>
      </c>
      <c r="BU660" s="46">
        <v>441</v>
      </c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>
        <v>0</v>
      </c>
      <c r="DF660" s="46">
        <f>P663*BJ663</f>
        <v>0</v>
      </c>
      <c r="DG660" s="46">
        <f>BJ663*Q663</f>
        <v>0</v>
      </c>
      <c r="DH660" s="46">
        <f>R660*BM660</f>
        <v>0</v>
      </c>
      <c r="DI660" s="46">
        <f t="shared" ref="DI660:DQ661" si="466">BN660*S660</f>
        <v>0</v>
      </c>
      <c r="DJ660" s="46">
        <f t="shared" si="466"/>
        <v>0</v>
      </c>
      <c r="DK660" s="46">
        <f t="shared" si="466"/>
        <v>0</v>
      </c>
      <c r="DL660" s="46">
        <f t="shared" si="466"/>
        <v>0</v>
      </c>
      <c r="DM660" s="46">
        <f t="shared" si="466"/>
        <v>308700</v>
      </c>
      <c r="DN660" s="46">
        <f t="shared" si="466"/>
        <v>308700</v>
      </c>
      <c r="DO660" s="46">
        <f t="shared" si="466"/>
        <v>308700</v>
      </c>
      <c r="DP660" s="46">
        <f t="shared" si="466"/>
        <v>308700</v>
      </c>
      <c r="DQ660" s="46">
        <f t="shared" si="466"/>
        <v>0</v>
      </c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>
        <v>0</v>
      </c>
      <c r="FA660" s="59" t="s">
        <v>1704</v>
      </c>
      <c r="FB660" s="59">
        <v>2015</v>
      </c>
      <c r="FC660" s="59">
        <v>7</v>
      </c>
    </row>
    <row r="661" spans="1:159" s="49" customFormat="1" ht="25.5" customHeight="1" x14ac:dyDescent="0.25">
      <c r="A661" s="59" t="s">
        <v>3146</v>
      </c>
      <c r="B661" s="59" t="s">
        <v>55</v>
      </c>
      <c r="C661" s="59" t="s">
        <v>513</v>
      </c>
      <c r="D661" s="59" t="s">
        <v>514</v>
      </c>
      <c r="E661" s="59" t="s">
        <v>515</v>
      </c>
      <c r="F661" s="59"/>
      <c r="G661" s="59" t="s">
        <v>1556</v>
      </c>
      <c r="H661" s="59" t="s">
        <v>1339</v>
      </c>
      <c r="I661" s="59">
        <v>82</v>
      </c>
      <c r="J661" s="59" t="s">
        <v>3133</v>
      </c>
      <c r="K661" s="59" t="s">
        <v>1593</v>
      </c>
      <c r="L661" s="59" t="s">
        <v>1330</v>
      </c>
      <c r="M661" s="59" t="s">
        <v>1505</v>
      </c>
      <c r="N661" s="59" t="s">
        <v>1554</v>
      </c>
      <c r="O661" s="46">
        <f t="shared" si="455"/>
        <v>3290</v>
      </c>
      <c r="P661" s="46"/>
      <c r="Q661" s="46"/>
      <c r="R661" s="46"/>
      <c r="S661" s="46"/>
      <c r="T661" s="46"/>
      <c r="U661" s="46"/>
      <c r="V661" s="46"/>
      <c r="W661" s="46">
        <v>700</v>
      </c>
      <c r="X661" s="46">
        <v>1190</v>
      </c>
      <c r="Y661" s="46">
        <v>700</v>
      </c>
      <c r="Z661" s="46">
        <v>700</v>
      </c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87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>
        <v>441</v>
      </c>
      <c r="BK661" s="46"/>
      <c r="BL661" s="46"/>
      <c r="BM661" s="46"/>
      <c r="BN661" s="46"/>
      <c r="BO661" s="46"/>
      <c r="BP661" s="46"/>
      <c r="BQ661" s="46"/>
      <c r="BR661" s="46">
        <v>441</v>
      </c>
      <c r="BS661" s="46">
        <v>441</v>
      </c>
      <c r="BT661" s="46">
        <v>441</v>
      </c>
      <c r="BU661" s="46">
        <v>441</v>
      </c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>
        <v>0</v>
      </c>
      <c r="DF661" s="46">
        <f>P664*BJ664</f>
        <v>0</v>
      </c>
      <c r="DG661" s="46">
        <f>BJ664*Q664</f>
        <v>0</v>
      </c>
      <c r="DH661" s="46">
        <f>R661*BM661</f>
        <v>0</v>
      </c>
      <c r="DI661" s="46">
        <f t="shared" si="466"/>
        <v>0</v>
      </c>
      <c r="DJ661" s="46">
        <f t="shared" si="466"/>
        <v>0</v>
      </c>
      <c r="DK661" s="46">
        <f t="shared" si="466"/>
        <v>0</v>
      </c>
      <c r="DL661" s="46">
        <f t="shared" si="466"/>
        <v>0</v>
      </c>
      <c r="DM661" s="46">
        <f t="shared" si="466"/>
        <v>308700</v>
      </c>
      <c r="DN661" s="46">
        <f t="shared" si="466"/>
        <v>524790</v>
      </c>
      <c r="DO661" s="46">
        <f t="shared" si="466"/>
        <v>308700</v>
      </c>
      <c r="DP661" s="46">
        <f t="shared" si="466"/>
        <v>308700</v>
      </c>
      <c r="DQ661" s="46">
        <f t="shared" si="466"/>
        <v>0</v>
      </c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>
        <f>DE661*1.12</f>
        <v>0</v>
      </c>
      <c r="FA661" s="59" t="s">
        <v>1704</v>
      </c>
      <c r="FB661" s="59" t="s">
        <v>3131</v>
      </c>
      <c r="FC661" s="59" t="s">
        <v>1714</v>
      </c>
    </row>
    <row r="662" spans="1:159" s="49" customFormat="1" ht="25.5" customHeight="1" x14ac:dyDescent="0.25">
      <c r="A662" s="59" t="s">
        <v>3649</v>
      </c>
      <c r="B662" s="59" t="s">
        <v>55</v>
      </c>
      <c r="C662" s="59" t="s">
        <v>513</v>
      </c>
      <c r="D662" s="59" t="s">
        <v>514</v>
      </c>
      <c r="E662" s="59" t="s">
        <v>515</v>
      </c>
      <c r="F662" s="59"/>
      <c r="G662" s="59" t="s">
        <v>1556</v>
      </c>
      <c r="H662" s="59" t="s">
        <v>1339</v>
      </c>
      <c r="I662" s="59">
        <v>82</v>
      </c>
      <c r="J662" s="59" t="s">
        <v>3629</v>
      </c>
      <c r="K662" s="59" t="s">
        <v>1593</v>
      </c>
      <c r="L662" s="59" t="s">
        <v>1330</v>
      </c>
      <c r="M662" s="59" t="s">
        <v>1505</v>
      </c>
      <c r="N662" s="59" t="s">
        <v>1554</v>
      </c>
      <c r="O662" s="46">
        <f>P662+Q662+R662+S662+T662+U662+V662+W662+X662+Y662+Z662+AA662+AB662+AC662+AD662+AE662+AF662+AG662+AH662+AI662+AJ662+AK662+AL662+AM662+AN662+AO662+AP662+AQ662+AR662+AS662+AT662+AU662+AV662+AW662+AX662+AY662+AZ662</f>
        <v>3990</v>
      </c>
      <c r="P662" s="46"/>
      <c r="Q662" s="46"/>
      <c r="R662" s="46"/>
      <c r="S662" s="46"/>
      <c r="T662" s="46"/>
      <c r="U662" s="46"/>
      <c r="V662" s="46"/>
      <c r="W662" s="46">
        <v>700</v>
      </c>
      <c r="X662" s="46">
        <v>1190</v>
      </c>
      <c r="Y662" s="46">
        <v>1400</v>
      </c>
      <c r="Z662" s="46">
        <v>700</v>
      </c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87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>
        <v>441</v>
      </c>
      <c r="BK662" s="46"/>
      <c r="BL662" s="46"/>
      <c r="BM662" s="46"/>
      <c r="BN662" s="46"/>
      <c r="BO662" s="46"/>
      <c r="BP662" s="46"/>
      <c r="BQ662" s="46"/>
      <c r="BR662" s="46">
        <v>441</v>
      </c>
      <c r="BS662" s="46">
        <v>441</v>
      </c>
      <c r="BT662" s="46">
        <v>441</v>
      </c>
      <c r="BU662" s="46">
        <v>441</v>
      </c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>
        <f>SUM(DF662:EP662)</f>
        <v>1759590</v>
      </c>
      <c r="DF662" s="46">
        <f>P665*BJ665</f>
        <v>0</v>
      </c>
      <c r="DG662" s="46">
        <f>BJ665*Q665</f>
        <v>0</v>
      </c>
      <c r="DH662" s="46">
        <f>R662*BM662</f>
        <v>0</v>
      </c>
      <c r="DI662" s="46">
        <f t="shared" ref="DI662:DQ662" si="467">BN662*S662</f>
        <v>0</v>
      </c>
      <c r="DJ662" s="46">
        <f t="shared" si="467"/>
        <v>0</v>
      </c>
      <c r="DK662" s="46">
        <f t="shared" si="467"/>
        <v>0</v>
      </c>
      <c r="DL662" s="46">
        <f t="shared" si="467"/>
        <v>0</v>
      </c>
      <c r="DM662" s="46">
        <f t="shared" si="467"/>
        <v>308700</v>
      </c>
      <c r="DN662" s="46">
        <f t="shared" si="467"/>
        <v>524790</v>
      </c>
      <c r="DO662" s="46">
        <f t="shared" si="467"/>
        <v>617400</v>
      </c>
      <c r="DP662" s="46">
        <f t="shared" si="467"/>
        <v>308700</v>
      </c>
      <c r="DQ662" s="46">
        <f t="shared" si="467"/>
        <v>0</v>
      </c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>
        <f>DE662*1.12</f>
        <v>1970740.8000000003</v>
      </c>
      <c r="FA662" s="59" t="s">
        <v>1704</v>
      </c>
      <c r="FB662" s="59" t="s">
        <v>3630</v>
      </c>
      <c r="FC662" s="59" t="s">
        <v>1714</v>
      </c>
    </row>
    <row r="663" spans="1:159" s="49" customFormat="1" ht="25.5" customHeight="1" x14ac:dyDescent="0.25">
      <c r="A663" s="59" t="s">
        <v>687</v>
      </c>
      <c r="B663" s="59" t="s">
        <v>55</v>
      </c>
      <c r="C663" s="59" t="s">
        <v>513</v>
      </c>
      <c r="D663" s="59" t="s">
        <v>514</v>
      </c>
      <c r="E663" s="59" t="s">
        <v>515</v>
      </c>
      <c r="F663" s="59"/>
      <c r="G663" s="59" t="s">
        <v>1556</v>
      </c>
      <c r="H663" s="59" t="s">
        <v>1499</v>
      </c>
      <c r="I663" s="59">
        <v>82</v>
      </c>
      <c r="J663" s="59" t="s">
        <v>1506</v>
      </c>
      <c r="K663" s="59" t="s">
        <v>1581</v>
      </c>
      <c r="L663" s="59" t="s">
        <v>1330</v>
      </c>
      <c r="M663" s="59" t="s">
        <v>1505</v>
      </c>
      <c r="N663" s="59" t="s">
        <v>1554</v>
      </c>
      <c r="O663" s="46">
        <f t="shared" si="455"/>
        <v>3280</v>
      </c>
      <c r="P663" s="46"/>
      <c r="Q663" s="46"/>
      <c r="R663" s="46"/>
      <c r="S663" s="46"/>
      <c r="T663" s="46"/>
      <c r="U663" s="46"/>
      <c r="V663" s="46"/>
      <c r="W663" s="46">
        <v>820</v>
      </c>
      <c r="X663" s="46">
        <v>820</v>
      </c>
      <c r="Y663" s="46">
        <v>820</v>
      </c>
      <c r="Z663" s="46">
        <v>820</v>
      </c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87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>
        <v>441</v>
      </c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>
        <v>0</v>
      </c>
      <c r="DF663" s="46">
        <f>P664*BJ664</f>
        <v>0</v>
      </c>
      <c r="DG663" s="46">
        <f>BJ664*Q664</f>
        <v>0</v>
      </c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>
        <v>0</v>
      </c>
      <c r="FA663" s="59" t="s">
        <v>1704</v>
      </c>
      <c r="FB663" s="59">
        <v>2015</v>
      </c>
      <c r="FC663" s="59"/>
    </row>
    <row r="664" spans="1:159" s="49" customFormat="1" ht="25.5" customHeight="1" x14ac:dyDescent="0.25">
      <c r="A664" s="59" t="s">
        <v>688</v>
      </c>
      <c r="B664" s="59" t="s">
        <v>55</v>
      </c>
      <c r="C664" s="59" t="s">
        <v>513</v>
      </c>
      <c r="D664" s="59" t="s">
        <v>514</v>
      </c>
      <c r="E664" s="59" t="s">
        <v>515</v>
      </c>
      <c r="F664" s="59"/>
      <c r="G664" s="59" t="s">
        <v>1556</v>
      </c>
      <c r="H664" s="59" t="s">
        <v>1339</v>
      </c>
      <c r="I664" s="59">
        <v>82</v>
      </c>
      <c r="J664" s="59" t="s">
        <v>1506</v>
      </c>
      <c r="K664" s="59" t="s">
        <v>1581</v>
      </c>
      <c r="L664" s="59" t="s">
        <v>1330</v>
      </c>
      <c r="M664" s="59" t="s">
        <v>1505</v>
      </c>
      <c r="N664" s="59" t="s">
        <v>1554</v>
      </c>
      <c r="O664" s="46">
        <f t="shared" si="455"/>
        <v>3280</v>
      </c>
      <c r="P664" s="46"/>
      <c r="Q664" s="46"/>
      <c r="R664" s="46"/>
      <c r="S664" s="46"/>
      <c r="T664" s="46"/>
      <c r="U664" s="46"/>
      <c r="V664" s="46"/>
      <c r="W664" s="46">
        <v>820</v>
      </c>
      <c r="X664" s="46">
        <v>820</v>
      </c>
      <c r="Y664" s="46">
        <v>820</v>
      </c>
      <c r="Z664" s="46">
        <v>820</v>
      </c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87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>
        <v>441</v>
      </c>
      <c r="BK664" s="46"/>
      <c r="BL664" s="46"/>
      <c r="BM664" s="46"/>
      <c r="BN664" s="46"/>
      <c r="BO664" s="46"/>
      <c r="BP664" s="46"/>
      <c r="BQ664" s="46"/>
      <c r="BR664" s="46">
        <v>441</v>
      </c>
      <c r="BS664" s="46">
        <v>441</v>
      </c>
      <c r="BT664" s="46">
        <v>441</v>
      </c>
      <c r="BU664" s="46">
        <v>441</v>
      </c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>
        <v>0</v>
      </c>
      <c r="DF664" s="46">
        <f>P667*BJ667</f>
        <v>0</v>
      </c>
      <c r="DG664" s="46">
        <f>BJ667*Q667</f>
        <v>0</v>
      </c>
      <c r="DH664" s="46">
        <f>R664*BM664</f>
        <v>0</v>
      </c>
      <c r="DI664" s="46">
        <f t="shared" ref="DI664:DQ665" si="468">BN664*S664</f>
        <v>0</v>
      </c>
      <c r="DJ664" s="46">
        <f t="shared" si="468"/>
        <v>0</v>
      </c>
      <c r="DK664" s="46">
        <f t="shared" si="468"/>
        <v>0</v>
      </c>
      <c r="DL664" s="46">
        <f t="shared" si="468"/>
        <v>0</v>
      </c>
      <c r="DM664" s="46">
        <f t="shared" si="468"/>
        <v>361620</v>
      </c>
      <c r="DN664" s="46">
        <f t="shared" si="468"/>
        <v>361620</v>
      </c>
      <c r="DO664" s="46">
        <f t="shared" si="468"/>
        <v>361620</v>
      </c>
      <c r="DP664" s="46">
        <f t="shared" si="468"/>
        <v>361620</v>
      </c>
      <c r="DQ664" s="46">
        <f t="shared" si="468"/>
        <v>0</v>
      </c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>
        <v>0</v>
      </c>
      <c r="FA664" s="59" t="s">
        <v>1704</v>
      </c>
      <c r="FB664" s="59">
        <v>2015</v>
      </c>
      <c r="FC664" s="59">
        <v>7</v>
      </c>
    </row>
    <row r="665" spans="1:159" s="49" customFormat="1" ht="25.5" customHeight="1" x14ac:dyDescent="0.25">
      <c r="A665" s="59" t="s">
        <v>3147</v>
      </c>
      <c r="B665" s="59" t="s">
        <v>55</v>
      </c>
      <c r="C665" s="59" t="s">
        <v>513</v>
      </c>
      <c r="D665" s="59" t="s">
        <v>514</v>
      </c>
      <c r="E665" s="59" t="s">
        <v>515</v>
      </c>
      <c r="F665" s="59"/>
      <c r="G665" s="59" t="s">
        <v>1556</v>
      </c>
      <c r="H665" s="59" t="s">
        <v>1339</v>
      </c>
      <c r="I665" s="59">
        <v>82</v>
      </c>
      <c r="J665" s="59" t="s">
        <v>3133</v>
      </c>
      <c r="K665" s="59" t="s">
        <v>1581</v>
      </c>
      <c r="L665" s="59" t="s">
        <v>1330</v>
      </c>
      <c r="M665" s="59" t="s">
        <v>1505</v>
      </c>
      <c r="N665" s="59" t="s">
        <v>1554</v>
      </c>
      <c r="O665" s="46">
        <f t="shared" si="455"/>
        <v>3854</v>
      </c>
      <c r="P665" s="46"/>
      <c r="Q665" s="46"/>
      <c r="R665" s="46"/>
      <c r="S665" s="46"/>
      <c r="T665" s="46"/>
      <c r="U665" s="46"/>
      <c r="V665" s="46"/>
      <c r="W665" s="46">
        <v>820</v>
      </c>
      <c r="X665" s="46">
        <v>1394</v>
      </c>
      <c r="Y665" s="46">
        <v>820</v>
      </c>
      <c r="Z665" s="46">
        <v>820</v>
      </c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87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>
        <v>441</v>
      </c>
      <c r="BK665" s="46"/>
      <c r="BL665" s="46"/>
      <c r="BM665" s="46"/>
      <c r="BN665" s="46"/>
      <c r="BO665" s="46"/>
      <c r="BP665" s="46"/>
      <c r="BQ665" s="46"/>
      <c r="BR665" s="46">
        <v>441</v>
      </c>
      <c r="BS665" s="46">
        <v>441</v>
      </c>
      <c r="BT665" s="46">
        <v>441</v>
      </c>
      <c r="BU665" s="46">
        <v>441</v>
      </c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>
        <v>0</v>
      </c>
      <c r="DF665" s="46">
        <f>P668*BJ668</f>
        <v>0</v>
      </c>
      <c r="DG665" s="46">
        <f>BJ668*Q668</f>
        <v>0</v>
      </c>
      <c r="DH665" s="46">
        <f>R665*BM665</f>
        <v>0</v>
      </c>
      <c r="DI665" s="46">
        <f t="shared" si="468"/>
        <v>0</v>
      </c>
      <c r="DJ665" s="46">
        <f t="shared" si="468"/>
        <v>0</v>
      </c>
      <c r="DK665" s="46">
        <f t="shared" si="468"/>
        <v>0</v>
      </c>
      <c r="DL665" s="46">
        <f t="shared" si="468"/>
        <v>0</v>
      </c>
      <c r="DM665" s="46">
        <f t="shared" si="468"/>
        <v>361620</v>
      </c>
      <c r="DN665" s="46">
        <f t="shared" si="468"/>
        <v>614754</v>
      </c>
      <c r="DO665" s="46">
        <f t="shared" si="468"/>
        <v>361620</v>
      </c>
      <c r="DP665" s="46">
        <f t="shared" si="468"/>
        <v>361620</v>
      </c>
      <c r="DQ665" s="46">
        <f t="shared" si="468"/>
        <v>0</v>
      </c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>
        <f>DE665*1.12</f>
        <v>0</v>
      </c>
      <c r="FA665" s="59" t="s">
        <v>1704</v>
      </c>
      <c r="FB665" s="59" t="s">
        <v>3131</v>
      </c>
      <c r="FC665" s="59" t="s">
        <v>1714</v>
      </c>
    </row>
    <row r="666" spans="1:159" s="49" customFormat="1" ht="25.5" customHeight="1" x14ac:dyDescent="0.25">
      <c r="A666" s="59" t="s">
        <v>3650</v>
      </c>
      <c r="B666" s="59" t="s">
        <v>55</v>
      </c>
      <c r="C666" s="59" t="s">
        <v>513</v>
      </c>
      <c r="D666" s="59" t="s">
        <v>514</v>
      </c>
      <c r="E666" s="59" t="s">
        <v>515</v>
      </c>
      <c r="F666" s="59"/>
      <c r="G666" s="59" t="s">
        <v>1556</v>
      </c>
      <c r="H666" s="59" t="s">
        <v>1339</v>
      </c>
      <c r="I666" s="59">
        <v>82</v>
      </c>
      <c r="J666" s="59" t="s">
        <v>3629</v>
      </c>
      <c r="K666" s="59" t="s">
        <v>1581</v>
      </c>
      <c r="L666" s="59" t="s">
        <v>1330</v>
      </c>
      <c r="M666" s="59" t="s">
        <v>1505</v>
      </c>
      <c r="N666" s="59" t="s">
        <v>1554</v>
      </c>
      <c r="O666" s="46">
        <f>P666+Q666+R666+S666+T666+U666+V666+W666+X666+Y666+Z666+AA666+AB666+AC666+AD666+AE666+AF666+AG666+AH666+AI666+AJ666+AK666+AL666+AM666+AN666+AO666+AP666+AQ666+AR666+AS666+AT666+AU666+AV666+AW666+AX666+AY666+AZ666</f>
        <v>4674</v>
      </c>
      <c r="P666" s="46"/>
      <c r="Q666" s="46"/>
      <c r="R666" s="46"/>
      <c r="S666" s="46"/>
      <c r="T666" s="46"/>
      <c r="U666" s="46"/>
      <c r="V666" s="46"/>
      <c r="W666" s="46">
        <v>820</v>
      </c>
      <c r="X666" s="46">
        <v>1394</v>
      </c>
      <c r="Y666" s="46">
        <v>1640</v>
      </c>
      <c r="Z666" s="46">
        <v>820</v>
      </c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87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>
        <v>441</v>
      </c>
      <c r="BK666" s="46"/>
      <c r="BL666" s="46"/>
      <c r="BM666" s="46"/>
      <c r="BN666" s="46"/>
      <c r="BO666" s="46"/>
      <c r="BP666" s="46"/>
      <c r="BQ666" s="46"/>
      <c r="BR666" s="46">
        <v>441</v>
      </c>
      <c r="BS666" s="46">
        <v>441</v>
      </c>
      <c r="BT666" s="46">
        <v>441</v>
      </c>
      <c r="BU666" s="46">
        <v>441</v>
      </c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>
        <f>SUM(DF666:EP666)</f>
        <v>2061234</v>
      </c>
      <c r="DF666" s="46">
        <f>P669*BJ669</f>
        <v>0</v>
      </c>
      <c r="DG666" s="46">
        <f>BJ669*Q669</f>
        <v>0</v>
      </c>
      <c r="DH666" s="46">
        <f>R666*BM666</f>
        <v>0</v>
      </c>
      <c r="DI666" s="46">
        <f t="shared" ref="DI666:DQ666" si="469">BN666*S666</f>
        <v>0</v>
      </c>
      <c r="DJ666" s="46">
        <f t="shared" si="469"/>
        <v>0</v>
      </c>
      <c r="DK666" s="46">
        <f t="shared" si="469"/>
        <v>0</v>
      </c>
      <c r="DL666" s="46">
        <f t="shared" si="469"/>
        <v>0</v>
      </c>
      <c r="DM666" s="46">
        <f t="shared" si="469"/>
        <v>361620</v>
      </c>
      <c r="DN666" s="46">
        <f t="shared" si="469"/>
        <v>614754</v>
      </c>
      <c r="DO666" s="46">
        <f t="shared" si="469"/>
        <v>723240</v>
      </c>
      <c r="DP666" s="46">
        <f t="shared" si="469"/>
        <v>361620</v>
      </c>
      <c r="DQ666" s="46">
        <f t="shared" si="469"/>
        <v>0</v>
      </c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>
        <f>DE666*1.12</f>
        <v>2308582.08</v>
      </c>
      <c r="FA666" s="59" t="s">
        <v>1704</v>
      </c>
      <c r="FB666" s="59" t="s">
        <v>3630</v>
      </c>
      <c r="FC666" s="59" t="s">
        <v>1714</v>
      </c>
    </row>
    <row r="667" spans="1:159" s="49" customFormat="1" ht="25.5" customHeight="1" x14ac:dyDescent="0.25">
      <c r="A667" s="59" t="s">
        <v>689</v>
      </c>
      <c r="B667" s="59" t="s">
        <v>55</v>
      </c>
      <c r="C667" s="59" t="s">
        <v>513</v>
      </c>
      <c r="D667" s="59" t="s">
        <v>514</v>
      </c>
      <c r="E667" s="59" t="s">
        <v>515</v>
      </c>
      <c r="F667" s="59"/>
      <c r="G667" s="59" t="s">
        <v>1556</v>
      </c>
      <c r="H667" s="59" t="s">
        <v>1499</v>
      </c>
      <c r="I667" s="59">
        <v>82</v>
      </c>
      <c r="J667" s="59" t="s">
        <v>1506</v>
      </c>
      <c r="K667" s="59" t="s">
        <v>1594</v>
      </c>
      <c r="L667" s="59" t="s">
        <v>1330</v>
      </c>
      <c r="M667" s="59" t="s">
        <v>1505</v>
      </c>
      <c r="N667" s="59" t="s">
        <v>1554</v>
      </c>
      <c r="O667" s="46">
        <f t="shared" si="455"/>
        <v>3200</v>
      </c>
      <c r="P667" s="46"/>
      <c r="Q667" s="46"/>
      <c r="R667" s="46"/>
      <c r="S667" s="46"/>
      <c r="T667" s="46"/>
      <c r="U667" s="46"/>
      <c r="V667" s="46"/>
      <c r="W667" s="46">
        <v>800</v>
      </c>
      <c r="X667" s="46">
        <v>800</v>
      </c>
      <c r="Y667" s="46">
        <v>800</v>
      </c>
      <c r="Z667" s="46">
        <v>800</v>
      </c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87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>
        <v>441</v>
      </c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>
        <v>0</v>
      </c>
      <c r="DF667" s="46">
        <f>P668*BJ668</f>
        <v>0</v>
      </c>
      <c r="DG667" s="46">
        <f>BJ668*Q668</f>
        <v>0</v>
      </c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>
        <v>0</v>
      </c>
      <c r="FA667" s="59" t="s">
        <v>1704</v>
      </c>
      <c r="FB667" s="59">
        <v>2015</v>
      </c>
      <c r="FC667" s="59"/>
    </row>
    <row r="668" spans="1:159" s="49" customFormat="1" ht="25.5" customHeight="1" x14ac:dyDescent="0.25">
      <c r="A668" s="59" t="s">
        <v>690</v>
      </c>
      <c r="B668" s="59" t="s">
        <v>55</v>
      </c>
      <c r="C668" s="59" t="s">
        <v>513</v>
      </c>
      <c r="D668" s="59" t="s">
        <v>514</v>
      </c>
      <c r="E668" s="59" t="s">
        <v>515</v>
      </c>
      <c r="F668" s="59"/>
      <c r="G668" s="59" t="s">
        <v>1556</v>
      </c>
      <c r="H668" s="59" t="s">
        <v>1339</v>
      </c>
      <c r="I668" s="59">
        <v>82</v>
      </c>
      <c r="J668" s="59" t="s">
        <v>1506</v>
      </c>
      <c r="K668" s="59" t="s">
        <v>1594</v>
      </c>
      <c r="L668" s="59" t="s">
        <v>1330</v>
      </c>
      <c r="M668" s="59" t="s">
        <v>1505</v>
      </c>
      <c r="N668" s="59" t="s">
        <v>1554</v>
      </c>
      <c r="O668" s="46">
        <f t="shared" si="455"/>
        <v>3200</v>
      </c>
      <c r="P668" s="46"/>
      <c r="Q668" s="46"/>
      <c r="R668" s="46"/>
      <c r="S668" s="46"/>
      <c r="T668" s="46"/>
      <c r="U668" s="46"/>
      <c r="V668" s="46"/>
      <c r="W668" s="46">
        <v>800</v>
      </c>
      <c r="X668" s="46">
        <v>800</v>
      </c>
      <c r="Y668" s="46">
        <v>800</v>
      </c>
      <c r="Z668" s="46">
        <v>800</v>
      </c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87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>
        <v>441</v>
      </c>
      <c r="BK668" s="46"/>
      <c r="BL668" s="46"/>
      <c r="BM668" s="46"/>
      <c r="BN668" s="46"/>
      <c r="BO668" s="46"/>
      <c r="BP668" s="46"/>
      <c r="BQ668" s="46"/>
      <c r="BR668" s="46">
        <v>441</v>
      </c>
      <c r="BS668" s="46">
        <v>441</v>
      </c>
      <c r="BT668" s="46">
        <v>441</v>
      </c>
      <c r="BU668" s="46">
        <v>441</v>
      </c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>
        <v>0</v>
      </c>
      <c r="DF668" s="46">
        <f>P671*BJ671</f>
        <v>0</v>
      </c>
      <c r="DG668" s="46">
        <f>BJ671*Q671</f>
        <v>0</v>
      </c>
      <c r="DH668" s="46">
        <f>R668*BM668</f>
        <v>0</v>
      </c>
      <c r="DI668" s="46">
        <f t="shared" ref="DI668:DQ669" si="470">BN668*S668</f>
        <v>0</v>
      </c>
      <c r="DJ668" s="46">
        <f t="shared" si="470"/>
        <v>0</v>
      </c>
      <c r="DK668" s="46">
        <f t="shared" si="470"/>
        <v>0</v>
      </c>
      <c r="DL668" s="46">
        <f t="shared" si="470"/>
        <v>0</v>
      </c>
      <c r="DM668" s="46">
        <f t="shared" si="470"/>
        <v>352800</v>
      </c>
      <c r="DN668" s="46">
        <f t="shared" si="470"/>
        <v>352800</v>
      </c>
      <c r="DO668" s="46">
        <f t="shared" si="470"/>
        <v>352800</v>
      </c>
      <c r="DP668" s="46">
        <f t="shared" si="470"/>
        <v>352800</v>
      </c>
      <c r="DQ668" s="46">
        <f t="shared" si="470"/>
        <v>0</v>
      </c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>
        <v>0</v>
      </c>
      <c r="FA668" s="59" t="s">
        <v>1704</v>
      </c>
      <c r="FB668" s="59">
        <v>2015</v>
      </c>
      <c r="FC668" s="59">
        <v>7</v>
      </c>
    </row>
    <row r="669" spans="1:159" s="49" customFormat="1" ht="25.5" customHeight="1" x14ac:dyDescent="0.25">
      <c r="A669" s="59" t="s">
        <v>3148</v>
      </c>
      <c r="B669" s="59" t="s">
        <v>55</v>
      </c>
      <c r="C669" s="59" t="s">
        <v>513</v>
      </c>
      <c r="D669" s="59" t="s">
        <v>514</v>
      </c>
      <c r="E669" s="59" t="s">
        <v>515</v>
      </c>
      <c r="F669" s="59"/>
      <c r="G669" s="59" t="s">
        <v>1556</v>
      </c>
      <c r="H669" s="59" t="s">
        <v>1339</v>
      </c>
      <c r="I669" s="59">
        <v>82</v>
      </c>
      <c r="J669" s="59" t="s">
        <v>3133</v>
      </c>
      <c r="K669" s="59" t="s">
        <v>1594</v>
      </c>
      <c r="L669" s="59" t="s">
        <v>1330</v>
      </c>
      <c r="M669" s="59" t="s">
        <v>1505</v>
      </c>
      <c r="N669" s="59" t="s">
        <v>1554</v>
      </c>
      <c r="O669" s="46">
        <f t="shared" si="455"/>
        <v>3760</v>
      </c>
      <c r="P669" s="46"/>
      <c r="Q669" s="46"/>
      <c r="R669" s="46"/>
      <c r="S669" s="46"/>
      <c r="T669" s="46"/>
      <c r="U669" s="46"/>
      <c r="V669" s="46"/>
      <c r="W669" s="46">
        <v>800</v>
      </c>
      <c r="X669" s="46">
        <v>1360</v>
      </c>
      <c r="Y669" s="46">
        <v>800</v>
      </c>
      <c r="Z669" s="46">
        <v>800</v>
      </c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87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>
        <v>441</v>
      </c>
      <c r="BK669" s="46"/>
      <c r="BL669" s="46"/>
      <c r="BM669" s="46"/>
      <c r="BN669" s="46"/>
      <c r="BO669" s="46"/>
      <c r="BP669" s="46"/>
      <c r="BQ669" s="46"/>
      <c r="BR669" s="46">
        <v>441</v>
      </c>
      <c r="BS669" s="46">
        <v>441</v>
      </c>
      <c r="BT669" s="46">
        <v>441</v>
      </c>
      <c r="BU669" s="46">
        <v>441</v>
      </c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>
        <v>0</v>
      </c>
      <c r="DF669" s="46">
        <f>P672*BJ672</f>
        <v>0</v>
      </c>
      <c r="DG669" s="46">
        <f>BJ672*Q672</f>
        <v>0</v>
      </c>
      <c r="DH669" s="46">
        <f>R669*BM669</f>
        <v>0</v>
      </c>
      <c r="DI669" s="46">
        <f t="shared" si="470"/>
        <v>0</v>
      </c>
      <c r="DJ669" s="46">
        <f t="shared" si="470"/>
        <v>0</v>
      </c>
      <c r="DK669" s="46">
        <f t="shared" si="470"/>
        <v>0</v>
      </c>
      <c r="DL669" s="46">
        <f t="shared" si="470"/>
        <v>0</v>
      </c>
      <c r="DM669" s="46">
        <f t="shared" si="470"/>
        <v>352800</v>
      </c>
      <c r="DN669" s="46">
        <f t="shared" si="470"/>
        <v>599760</v>
      </c>
      <c r="DO669" s="46">
        <f t="shared" si="470"/>
        <v>352800</v>
      </c>
      <c r="DP669" s="46">
        <f t="shared" si="470"/>
        <v>352800</v>
      </c>
      <c r="DQ669" s="46">
        <f t="shared" si="470"/>
        <v>0</v>
      </c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>
        <f>DE669*1.12</f>
        <v>0</v>
      </c>
      <c r="FA669" s="59" t="s">
        <v>1704</v>
      </c>
      <c r="FB669" s="59" t="s">
        <v>3131</v>
      </c>
      <c r="FC669" s="59" t="s">
        <v>1714</v>
      </c>
    </row>
    <row r="670" spans="1:159" s="49" customFormat="1" ht="25.5" customHeight="1" x14ac:dyDescent="0.25">
      <c r="A670" s="59" t="s">
        <v>3651</v>
      </c>
      <c r="B670" s="59" t="s">
        <v>55</v>
      </c>
      <c r="C670" s="59" t="s">
        <v>513</v>
      </c>
      <c r="D670" s="59" t="s">
        <v>514</v>
      </c>
      <c r="E670" s="59" t="s">
        <v>515</v>
      </c>
      <c r="F670" s="59"/>
      <c r="G670" s="59" t="s">
        <v>1556</v>
      </c>
      <c r="H670" s="59" t="s">
        <v>1339</v>
      </c>
      <c r="I670" s="59">
        <v>82</v>
      </c>
      <c r="J670" s="59" t="s">
        <v>3629</v>
      </c>
      <c r="K670" s="59" t="s">
        <v>1594</v>
      </c>
      <c r="L670" s="59" t="s">
        <v>1330</v>
      </c>
      <c r="M670" s="59" t="s">
        <v>1505</v>
      </c>
      <c r="N670" s="59" t="s">
        <v>1554</v>
      </c>
      <c r="O670" s="46">
        <f>P670+Q670+R670+S670+T670+U670+V670+W670+X670+Y670+Z670+AA670+AB670+AC670+AD670+AE670+AF670+AG670+AH670+AI670+AJ670+AK670+AL670+AM670+AN670+AO670+AP670+AQ670+AR670+AS670+AT670+AU670+AV670+AW670+AX670+AY670+AZ670</f>
        <v>4560</v>
      </c>
      <c r="P670" s="46"/>
      <c r="Q670" s="46"/>
      <c r="R670" s="46"/>
      <c r="S670" s="46"/>
      <c r="T670" s="46"/>
      <c r="U670" s="46"/>
      <c r="V670" s="46"/>
      <c r="W670" s="46">
        <v>800</v>
      </c>
      <c r="X670" s="46">
        <v>1360</v>
      </c>
      <c r="Y670" s="46">
        <v>1600</v>
      </c>
      <c r="Z670" s="46">
        <v>800</v>
      </c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87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>
        <v>441</v>
      </c>
      <c r="BK670" s="46"/>
      <c r="BL670" s="46"/>
      <c r="BM670" s="46"/>
      <c r="BN670" s="46"/>
      <c r="BO670" s="46"/>
      <c r="BP670" s="46"/>
      <c r="BQ670" s="46"/>
      <c r="BR670" s="46">
        <v>441</v>
      </c>
      <c r="BS670" s="46">
        <v>441</v>
      </c>
      <c r="BT670" s="46">
        <v>441</v>
      </c>
      <c r="BU670" s="46">
        <v>441</v>
      </c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>
        <f>SUM(DF670:EP670)</f>
        <v>2010960</v>
      </c>
      <c r="DF670" s="46">
        <f>P673*BJ673</f>
        <v>0</v>
      </c>
      <c r="DG670" s="46">
        <f>BJ673*Q673</f>
        <v>0</v>
      </c>
      <c r="DH670" s="46">
        <f>R670*BM670</f>
        <v>0</v>
      </c>
      <c r="DI670" s="46">
        <f t="shared" ref="DI670:DQ670" si="471">BN670*S670</f>
        <v>0</v>
      </c>
      <c r="DJ670" s="46">
        <f t="shared" si="471"/>
        <v>0</v>
      </c>
      <c r="DK670" s="46">
        <f t="shared" si="471"/>
        <v>0</v>
      </c>
      <c r="DL670" s="46">
        <f t="shared" si="471"/>
        <v>0</v>
      </c>
      <c r="DM670" s="46">
        <f t="shared" si="471"/>
        <v>352800</v>
      </c>
      <c r="DN670" s="46">
        <f t="shared" si="471"/>
        <v>599760</v>
      </c>
      <c r="DO670" s="46">
        <f t="shared" si="471"/>
        <v>705600</v>
      </c>
      <c r="DP670" s="46">
        <f t="shared" si="471"/>
        <v>352800</v>
      </c>
      <c r="DQ670" s="46">
        <f t="shared" si="471"/>
        <v>0</v>
      </c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>
        <f>DE670*1.12</f>
        <v>2252275.2000000002</v>
      </c>
      <c r="FA670" s="59" t="s">
        <v>1704</v>
      </c>
      <c r="FB670" s="59" t="s">
        <v>3630</v>
      </c>
      <c r="FC670" s="59" t="s">
        <v>1714</v>
      </c>
    </row>
    <row r="671" spans="1:159" s="49" customFormat="1" ht="25.5" customHeight="1" x14ac:dyDescent="0.25">
      <c r="A671" s="59" t="s">
        <v>691</v>
      </c>
      <c r="B671" s="59" t="s">
        <v>55</v>
      </c>
      <c r="C671" s="59" t="s">
        <v>519</v>
      </c>
      <c r="D671" s="59" t="s">
        <v>508</v>
      </c>
      <c r="E671" s="59" t="s">
        <v>520</v>
      </c>
      <c r="F671" s="59"/>
      <c r="G671" s="59" t="s">
        <v>1557</v>
      </c>
      <c r="H671" s="59" t="s">
        <v>1499</v>
      </c>
      <c r="I671" s="59">
        <v>82</v>
      </c>
      <c r="J671" s="59" t="s">
        <v>1506</v>
      </c>
      <c r="K671" s="59" t="s">
        <v>1586</v>
      </c>
      <c r="L671" s="59" t="s">
        <v>1330</v>
      </c>
      <c r="M671" s="59" t="s">
        <v>1505</v>
      </c>
      <c r="N671" s="59" t="s">
        <v>1554</v>
      </c>
      <c r="O671" s="46">
        <f t="shared" si="455"/>
        <v>1500</v>
      </c>
      <c r="P671" s="46"/>
      <c r="Q671" s="46"/>
      <c r="R671" s="46"/>
      <c r="S671" s="46"/>
      <c r="T671" s="46"/>
      <c r="U671" s="46"/>
      <c r="V671" s="46"/>
      <c r="W671" s="46">
        <v>375</v>
      </c>
      <c r="X671" s="46">
        <v>375</v>
      </c>
      <c r="Y671" s="46">
        <v>375</v>
      </c>
      <c r="Z671" s="46">
        <v>375</v>
      </c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87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>
        <v>450</v>
      </c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>
        <v>0</v>
      </c>
      <c r="DF671" s="46">
        <f>P672*BJ672</f>
        <v>0</v>
      </c>
      <c r="DG671" s="46">
        <f>BJ672*Q672</f>
        <v>0</v>
      </c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>
        <v>0</v>
      </c>
      <c r="FA671" s="59" t="s">
        <v>1704</v>
      </c>
      <c r="FB671" s="59">
        <v>2015</v>
      </c>
      <c r="FC671" s="59"/>
    </row>
    <row r="672" spans="1:159" s="49" customFormat="1" ht="25.5" customHeight="1" x14ac:dyDescent="0.25">
      <c r="A672" s="59" t="s">
        <v>692</v>
      </c>
      <c r="B672" s="59" t="s">
        <v>55</v>
      </c>
      <c r="C672" s="59" t="s">
        <v>519</v>
      </c>
      <c r="D672" s="59" t="s">
        <v>508</v>
      </c>
      <c r="E672" s="59" t="s">
        <v>520</v>
      </c>
      <c r="F672" s="59"/>
      <c r="G672" s="59" t="s">
        <v>1557</v>
      </c>
      <c r="H672" s="59" t="s">
        <v>1339</v>
      </c>
      <c r="I672" s="59">
        <v>82</v>
      </c>
      <c r="J672" s="59" t="s">
        <v>1506</v>
      </c>
      <c r="K672" s="59" t="s">
        <v>1586</v>
      </c>
      <c r="L672" s="59" t="s">
        <v>1330</v>
      </c>
      <c r="M672" s="59" t="s">
        <v>1505</v>
      </c>
      <c r="N672" s="59" t="s">
        <v>1554</v>
      </c>
      <c r="O672" s="46">
        <f t="shared" si="455"/>
        <v>1500</v>
      </c>
      <c r="P672" s="46"/>
      <c r="Q672" s="46"/>
      <c r="R672" s="46"/>
      <c r="S672" s="46"/>
      <c r="T672" s="46"/>
      <c r="U672" s="46"/>
      <c r="V672" s="46"/>
      <c r="W672" s="46">
        <v>375</v>
      </c>
      <c r="X672" s="46">
        <v>375</v>
      </c>
      <c r="Y672" s="46">
        <v>375</v>
      </c>
      <c r="Z672" s="46">
        <v>375</v>
      </c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87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>
        <v>450</v>
      </c>
      <c r="BK672" s="46"/>
      <c r="BL672" s="46"/>
      <c r="BM672" s="46"/>
      <c r="BN672" s="46"/>
      <c r="BO672" s="46"/>
      <c r="BP672" s="46"/>
      <c r="BQ672" s="46"/>
      <c r="BR672" s="46">
        <v>450</v>
      </c>
      <c r="BS672" s="46">
        <v>450</v>
      </c>
      <c r="BT672" s="46">
        <v>450</v>
      </c>
      <c r="BU672" s="46">
        <v>450</v>
      </c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>
        <v>0</v>
      </c>
      <c r="DF672" s="46">
        <f>P675*BJ675</f>
        <v>0</v>
      </c>
      <c r="DG672" s="46">
        <f>BJ675*Q675</f>
        <v>0</v>
      </c>
      <c r="DH672" s="46">
        <f>R672*BM672</f>
        <v>0</v>
      </c>
      <c r="DI672" s="46">
        <f t="shared" ref="DI672:DQ673" si="472">BN672*S672</f>
        <v>0</v>
      </c>
      <c r="DJ672" s="46">
        <f t="shared" si="472"/>
        <v>0</v>
      </c>
      <c r="DK672" s="46">
        <f t="shared" si="472"/>
        <v>0</v>
      </c>
      <c r="DL672" s="46">
        <f t="shared" si="472"/>
        <v>0</v>
      </c>
      <c r="DM672" s="46">
        <f t="shared" si="472"/>
        <v>168750</v>
      </c>
      <c r="DN672" s="46">
        <f t="shared" si="472"/>
        <v>168750</v>
      </c>
      <c r="DO672" s="46">
        <f t="shared" si="472"/>
        <v>168750</v>
      </c>
      <c r="DP672" s="46">
        <f t="shared" si="472"/>
        <v>168750</v>
      </c>
      <c r="DQ672" s="46">
        <f t="shared" si="472"/>
        <v>0</v>
      </c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>
        <v>0</v>
      </c>
      <c r="FA672" s="59" t="s">
        <v>1704</v>
      </c>
      <c r="FB672" s="59">
        <v>2015</v>
      </c>
      <c r="FC672" s="59">
        <v>7</v>
      </c>
    </row>
    <row r="673" spans="1:159" s="49" customFormat="1" ht="25.5" customHeight="1" x14ac:dyDescent="0.25">
      <c r="A673" s="59" t="s">
        <v>3149</v>
      </c>
      <c r="B673" s="59" t="s">
        <v>55</v>
      </c>
      <c r="C673" s="59" t="s">
        <v>519</v>
      </c>
      <c r="D673" s="59" t="s">
        <v>508</v>
      </c>
      <c r="E673" s="59" t="s">
        <v>520</v>
      </c>
      <c r="F673" s="59"/>
      <c r="G673" s="59" t="s">
        <v>1557</v>
      </c>
      <c r="H673" s="59" t="s">
        <v>1339</v>
      </c>
      <c r="I673" s="59">
        <v>82</v>
      </c>
      <c r="J673" s="59" t="s">
        <v>3133</v>
      </c>
      <c r="K673" s="59" t="s">
        <v>1586</v>
      </c>
      <c r="L673" s="59" t="s">
        <v>1330</v>
      </c>
      <c r="M673" s="59" t="s">
        <v>1505</v>
      </c>
      <c r="N673" s="59" t="s">
        <v>1554</v>
      </c>
      <c r="O673" s="46">
        <f t="shared" si="455"/>
        <v>1762.5</v>
      </c>
      <c r="P673" s="46"/>
      <c r="Q673" s="46"/>
      <c r="R673" s="46"/>
      <c r="S673" s="46"/>
      <c r="T673" s="46"/>
      <c r="U673" s="46"/>
      <c r="V673" s="46"/>
      <c r="W673" s="46">
        <v>375</v>
      </c>
      <c r="X673" s="46">
        <v>637.5</v>
      </c>
      <c r="Y673" s="46">
        <v>375</v>
      </c>
      <c r="Z673" s="46">
        <v>375</v>
      </c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87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>
        <v>450</v>
      </c>
      <c r="BK673" s="46"/>
      <c r="BL673" s="46"/>
      <c r="BM673" s="46"/>
      <c r="BN673" s="46"/>
      <c r="BO673" s="46"/>
      <c r="BP673" s="46"/>
      <c r="BQ673" s="46"/>
      <c r="BR673" s="46">
        <v>450</v>
      </c>
      <c r="BS673" s="46">
        <v>450</v>
      </c>
      <c r="BT673" s="46">
        <v>450</v>
      </c>
      <c r="BU673" s="46">
        <v>450</v>
      </c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>
        <v>0</v>
      </c>
      <c r="DF673" s="46">
        <f>P676*BJ676</f>
        <v>0</v>
      </c>
      <c r="DG673" s="46">
        <f>BJ676*Q676</f>
        <v>0</v>
      </c>
      <c r="DH673" s="46">
        <f>R673*BM673</f>
        <v>0</v>
      </c>
      <c r="DI673" s="46">
        <f t="shared" si="472"/>
        <v>0</v>
      </c>
      <c r="DJ673" s="46">
        <f t="shared" si="472"/>
        <v>0</v>
      </c>
      <c r="DK673" s="46">
        <f t="shared" si="472"/>
        <v>0</v>
      </c>
      <c r="DL673" s="46">
        <f t="shared" si="472"/>
        <v>0</v>
      </c>
      <c r="DM673" s="46">
        <f t="shared" si="472"/>
        <v>168750</v>
      </c>
      <c r="DN673" s="46">
        <f t="shared" si="472"/>
        <v>286875</v>
      </c>
      <c r="DO673" s="46">
        <f t="shared" si="472"/>
        <v>168750</v>
      </c>
      <c r="DP673" s="46">
        <f t="shared" si="472"/>
        <v>168750</v>
      </c>
      <c r="DQ673" s="46">
        <f t="shared" si="472"/>
        <v>0</v>
      </c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>
        <f>DE673*1.12</f>
        <v>0</v>
      </c>
      <c r="FA673" s="59" t="s">
        <v>1704</v>
      </c>
      <c r="FB673" s="59" t="s">
        <v>3131</v>
      </c>
      <c r="FC673" s="59" t="s">
        <v>1714</v>
      </c>
    </row>
    <row r="674" spans="1:159" s="49" customFormat="1" ht="25.5" customHeight="1" x14ac:dyDescent="0.25">
      <c r="A674" s="59" t="s">
        <v>3652</v>
      </c>
      <c r="B674" s="59" t="s">
        <v>55</v>
      </c>
      <c r="C674" s="59" t="s">
        <v>519</v>
      </c>
      <c r="D674" s="59" t="s">
        <v>508</v>
      </c>
      <c r="E674" s="59" t="s">
        <v>520</v>
      </c>
      <c r="F674" s="59"/>
      <c r="G674" s="59" t="s">
        <v>1557</v>
      </c>
      <c r="H674" s="59" t="s">
        <v>1339</v>
      </c>
      <c r="I674" s="59">
        <v>82</v>
      </c>
      <c r="J674" s="59" t="s">
        <v>3629</v>
      </c>
      <c r="K674" s="59" t="s">
        <v>1586</v>
      </c>
      <c r="L674" s="59" t="s">
        <v>1330</v>
      </c>
      <c r="M674" s="59" t="s">
        <v>1505</v>
      </c>
      <c r="N674" s="59" t="s">
        <v>1554</v>
      </c>
      <c r="O674" s="46">
        <f>P674+Q674+R674+S674+T674+U674+V674+W674+X674+Y674+Z674+AA674+AB674+AC674+AD674+AE674+AF674+AG674+AH674+AI674+AJ674+AK674+AL674+AM674+AN674+AO674+AP674+AQ674+AR674+AS674+AT674+AU674+AV674+AW674+AX674+AY674+AZ674</f>
        <v>1977.5</v>
      </c>
      <c r="P674" s="46"/>
      <c r="Q674" s="46"/>
      <c r="R674" s="46"/>
      <c r="S674" s="46"/>
      <c r="T674" s="46"/>
      <c r="U674" s="46"/>
      <c r="V674" s="46"/>
      <c r="W674" s="46">
        <v>375</v>
      </c>
      <c r="X674" s="46">
        <v>637.5</v>
      </c>
      <c r="Y674" s="46">
        <v>590</v>
      </c>
      <c r="Z674" s="46">
        <v>375</v>
      </c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87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>
        <v>450</v>
      </c>
      <c r="BK674" s="46"/>
      <c r="BL674" s="46"/>
      <c r="BM674" s="46"/>
      <c r="BN674" s="46"/>
      <c r="BO674" s="46"/>
      <c r="BP674" s="46"/>
      <c r="BQ674" s="46"/>
      <c r="BR674" s="46">
        <v>450</v>
      </c>
      <c r="BS674" s="46">
        <v>450</v>
      </c>
      <c r="BT674" s="46">
        <v>450</v>
      </c>
      <c r="BU674" s="46">
        <v>450</v>
      </c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>
        <f>SUM(DF674:EP674)</f>
        <v>889875</v>
      </c>
      <c r="DF674" s="46">
        <f>P677*BJ677</f>
        <v>0</v>
      </c>
      <c r="DG674" s="46">
        <f>BJ677*Q677</f>
        <v>0</v>
      </c>
      <c r="DH674" s="46">
        <f>R674*BM674</f>
        <v>0</v>
      </c>
      <c r="DI674" s="46">
        <f t="shared" ref="DI674:DQ674" si="473">BN674*S674</f>
        <v>0</v>
      </c>
      <c r="DJ674" s="46">
        <f t="shared" si="473"/>
        <v>0</v>
      </c>
      <c r="DK674" s="46">
        <f t="shared" si="473"/>
        <v>0</v>
      </c>
      <c r="DL674" s="46">
        <f t="shared" si="473"/>
        <v>0</v>
      </c>
      <c r="DM674" s="46">
        <f t="shared" si="473"/>
        <v>168750</v>
      </c>
      <c r="DN674" s="46">
        <f t="shared" si="473"/>
        <v>286875</v>
      </c>
      <c r="DO674" s="46">
        <f t="shared" si="473"/>
        <v>265500</v>
      </c>
      <c r="DP674" s="46">
        <f t="shared" si="473"/>
        <v>168750</v>
      </c>
      <c r="DQ674" s="46">
        <f t="shared" si="473"/>
        <v>0</v>
      </c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>
        <f>DE674*1.12</f>
        <v>996660.00000000012</v>
      </c>
      <c r="FA674" s="59" t="s">
        <v>1704</v>
      </c>
      <c r="FB674" s="59" t="s">
        <v>3630</v>
      </c>
      <c r="FC674" s="59" t="s">
        <v>1714</v>
      </c>
    </row>
    <row r="675" spans="1:159" s="49" customFormat="1" ht="25.5" customHeight="1" x14ac:dyDescent="0.25">
      <c r="A675" s="59" t="s">
        <v>693</v>
      </c>
      <c r="B675" s="59" t="s">
        <v>55</v>
      </c>
      <c r="C675" s="59" t="s">
        <v>519</v>
      </c>
      <c r="D675" s="59" t="s">
        <v>508</v>
      </c>
      <c r="E675" s="59" t="s">
        <v>520</v>
      </c>
      <c r="F675" s="59"/>
      <c r="G675" s="59" t="s">
        <v>1557</v>
      </c>
      <c r="H675" s="59" t="s">
        <v>1499</v>
      </c>
      <c r="I675" s="59">
        <v>82</v>
      </c>
      <c r="J675" s="59" t="s">
        <v>1506</v>
      </c>
      <c r="K675" s="59" t="s">
        <v>1594</v>
      </c>
      <c r="L675" s="59" t="s">
        <v>1330</v>
      </c>
      <c r="M675" s="59" t="s">
        <v>1505</v>
      </c>
      <c r="N675" s="59" t="s">
        <v>1554</v>
      </c>
      <c r="O675" s="46">
        <f t="shared" si="455"/>
        <v>800</v>
      </c>
      <c r="P675" s="46"/>
      <c r="Q675" s="46"/>
      <c r="R675" s="46"/>
      <c r="S675" s="46"/>
      <c r="T675" s="46"/>
      <c r="U675" s="46"/>
      <c r="V675" s="46"/>
      <c r="W675" s="46">
        <v>200</v>
      </c>
      <c r="X675" s="46">
        <v>200</v>
      </c>
      <c r="Y675" s="46">
        <v>200</v>
      </c>
      <c r="Z675" s="46">
        <v>200</v>
      </c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87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>
        <v>450</v>
      </c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>
        <v>0</v>
      </c>
      <c r="DF675" s="46">
        <f>P676*BJ676</f>
        <v>0</v>
      </c>
      <c r="DG675" s="46">
        <f>BJ676*Q676</f>
        <v>0</v>
      </c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>
        <v>0</v>
      </c>
      <c r="FA675" s="59" t="s">
        <v>1704</v>
      </c>
      <c r="FB675" s="59">
        <v>2015</v>
      </c>
      <c r="FC675" s="59"/>
    </row>
    <row r="676" spans="1:159" s="49" customFormat="1" ht="25.5" customHeight="1" x14ac:dyDescent="0.25">
      <c r="A676" s="59" t="s">
        <v>694</v>
      </c>
      <c r="B676" s="59" t="s">
        <v>55</v>
      </c>
      <c r="C676" s="59" t="s">
        <v>519</v>
      </c>
      <c r="D676" s="59" t="s">
        <v>508</v>
      </c>
      <c r="E676" s="59" t="s">
        <v>520</v>
      </c>
      <c r="F676" s="59"/>
      <c r="G676" s="59" t="s">
        <v>1557</v>
      </c>
      <c r="H676" s="59" t="s">
        <v>1339</v>
      </c>
      <c r="I676" s="59">
        <v>82</v>
      </c>
      <c r="J676" s="59" t="s">
        <v>1506</v>
      </c>
      <c r="K676" s="59" t="s">
        <v>1594</v>
      </c>
      <c r="L676" s="59" t="s">
        <v>1330</v>
      </c>
      <c r="M676" s="59" t="s">
        <v>1505</v>
      </c>
      <c r="N676" s="59" t="s">
        <v>1554</v>
      </c>
      <c r="O676" s="46">
        <f t="shared" si="455"/>
        <v>800</v>
      </c>
      <c r="P676" s="46"/>
      <c r="Q676" s="46"/>
      <c r="R676" s="46"/>
      <c r="S676" s="46"/>
      <c r="T676" s="46"/>
      <c r="U676" s="46"/>
      <c r="V676" s="46"/>
      <c r="W676" s="46">
        <v>200</v>
      </c>
      <c r="X676" s="46">
        <v>200</v>
      </c>
      <c r="Y676" s="46">
        <v>200</v>
      </c>
      <c r="Z676" s="46">
        <v>200</v>
      </c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87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>
        <v>450</v>
      </c>
      <c r="BK676" s="46"/>
      <c r="BL676" s="46"/>
      <c r="BM676" s="46"/>
      <c r="BN676" s="46"/>
      <c r="BO676" s="46"/>
      <c r="BP676" s="46"/>
      <c r="BQ676" s="46"/>
      <c r="BR676" s="46">
        <v>450</v>
      </c>
      <c r="BS676" s="46">
        <v>450</v>
      </c>
      <c r="BT676" s="46">
        <v>450</v>
      </c>
      <c r="BU676" s="46">
        <v>450</v>
      </c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>
        <v>0</v>
      </c>
      <c r="DF676" s="46">
        <f>P679*BJ679</f>
        <v>0</v>
      </c>
      <c r="DG676" s="46">
        <f>BJ679*Q679</f>
        <v>0</v>
      </c>
      <c r="DH676" s="46">
        <f>R676*BM676</f>
        <v>0</v>
      </c>
      <c r="DI676" s="46">
        <f t="shared" ref="DI676:DQ677" si="474">BN676*S676</f>
        <v>0</v>
      </c>
      <c r="DJ676" s="46">
        <f t="shared" si="474"/>
        <v>0</v>
      </c>
      <c r="DK676" s="46">
        <f t="shared" si="474"/>
        <v>0</v>
      </c>
      <c r="DL676" s="46">
        <f t="shared" si="474"/>
        <v>0</v>
      </c>
      <c r="DM676" s="46">
        <f t="shared" si="474"/>
        <v>90000</v>
      </c>
      <c r="DN676" s="46">
        <f t="shared" si="474"/>
        <v>90000</v>
      </c>
      <c r="DO676" s="46">
        <f t="shared" si="474"/>
        <v>90000</v>
      </c>
      <c r="DP676" s="46">
        <f t="shared" si="474"/>
        <v>90000</v>
      </c>
      <c r="DQ676" s="46">
        <f t="shared" si="474"/>
        <v>0</v>
      </c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>
        <v>0</v>
      </c>
      <c r="FA676" s="59" t="s">
        <v>1704</v>
      </c>
      <c r="FB676" s="59">
        <v>2015</v>
      </c>
      <c r="FC676" s="59">
        <v>7</v>
      </c>
    </row>
    <row r="677" spans="1:159" s="49" customFormat="1" ht="25.5" customHeight="1" x14ac:dyDescent="0.25">
      <c r="A677" s="59" t="s">
        <v>3150</v>
      </c>
      <c r="B677" s="59" t="s">
        <v>55</v>
      </c>
      <c r="C677" s="59" t="s">
        <v>519</v>
      </c>
      <c r="D677" s="59" t="s">
        <v>508</v>
      </c>
      <c r="E677" s="59" t="s">
        <v>520</v>
      </c>
      <c r="F677" s="59"/>
      <c r="G677" s="59" t="s">
        <v>1557</v>
      </c>
      <c r="H677" s="59" t="s">
        <v>1339</v>
      </c>
      <c r="I677" s="59">
        <v>82</v>
      </c>
      <c r="J677" s="59" t="s">
        <v>3133</v>
      </c>
      <c r="K677" s="59" t="s">
        <v>1594</v>
      </c>
      <c r="L677" s="59" t="s">
        <v>1330</v>
      </c>
      <c r="M677" s="59" t="s">
        <v>1505</v>
      </c>
      <c r="N677" s="59" t="s">
        <v>1554</v>
      </c>
      <c r="O677" s="46">
        <f t="shared" si="455"/>
        <v>940</v>
      </c>
      <c r="P677" s="46"/>
      <c r="Q677" s="46"/>
      <c r="R677" s="46"/>
      <c r="S677" s="46"/>
      <c r="T677" s="46"/>
      <c r="U677" s="46"/>
      <c r="V677" s="46"/>
      <c r="W677" s="46">
        <v>200</v>
      </c>
      <c r="X677" s="46">
        <v>340</v>
      </c>
      <c r="Y677" s="46">
        <v>200</v>
      </c>
      <c r="Z677" s="46">
        <v>200</v>
      </c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87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>
        <v>450</v>
      </c>
      <c r="BK677" s="46"/>
      <c r="BL677" s="46"/>
      <c r="BM677" s="46"/>
      <c r="BN677" s="46"/>
      <c r="BO677" s="46"/>
      <c r="BP677" s="46"/>
      <c r="BQ677" s="46"/>
      <c r="BR677" s="46">
        <v>450</v>
      </c>
      <c r="BS677" s="46">
        <v>450</v>
      </c>
      <c r="BT677" s="46">
        <v>450</v>
      </c>
      <c r="BU677" s="46">
        <v>450</v>
      </c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>
        <v>0</v>
      </c>
      <c r="DF677" s="46">
        <f>P680*BJ680</f>
        <v>0</v>
      </c>
      <c r="DG677" s="46">
        <f>BJ680*Q680</f>
        <v>0</v>
      </c>
      <c r="DH677" s="46">
        <f>R677*BM677</f>
        <v>0</v>
      </c>
      <c r="DI677" s="46">
        <f t="shared" si="474"/>
        <v>0</v>
      </c>
      <c r="DJ677" s="46">
        <f t="shared" si="474"/>
        <v>0</v>
      </c>
      <c r="DK677" s="46">
        <f t="shared" si="474"/>
        <v>0</v>
      </c>
      <c r="DL677" s="46">
        <f t="shared" si="474"/>
        <v>0</v>
      </c>
      <c r="DM677" s="46">
        <f t="shared" si="474"/>
        <v>90000</v>
      </c>
      <c r="DN677" s="46">
        <f t="shared" si="474"/>
        <v>153000</v>
      </c>
      <c r="DO677" s="46">
        <f t="shared" si="474"/>
        <v>90000</v>
      </c>
      <c r="DP677" s="46">
        <f t="shared" si="474"/>
        <v>90000</v>
      </c>
      <c r="DQ677" s="46">
        <f t="shared" si="474"/>
        <v>0</v>
      </c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>
        <f>DE677*1.12</f>
        <v>0</v>
      </c>
      <c r="FA677" s="59" t="s">
        <v>1704</v>
      </c>
      <c r="FB677" s="59" t="s">
        <v>3131</v>
      </c>
      <c r="FC677" s="59" t="s">
        <v>1714</v>
      </c>
    </row>
    <row r="678" spans="1:159" s="49" customFormat="1" ht="25.5" customHeight="1" x14ac:dyDescent="0.25">
      <c r="A678" s="59" t="s">
        <v>3653</v>
      </c>
      <c r="B678" s="59" t="s">
        <v>55</v>
      </c>
      <c r="C678" s="59" t="s">
        <v>519</v>
      </c>
      <c r="D678" s="59" t="s">
        <v>508</v>
      </c>
      <c r="E678" s="59" t="s">
        <v>520</v>
      </c>
      <c r="F678" s="59"/>
      <c r="G678" s="59" t="s">
        <v>1557</v>
      </c>
      <c r="H678" s="59" t="s">
        <v>1339</v>
      </c>
      <c r="I678" s="59">
        <v>82</v>
      </c>
      <c r="J678" s="59" t="s">
        <v>3629</v>
      </c>
      <c r="K678" s="59" t="s">
        <v>1594</v>
      </c>
      <c r="L678" s="59" t="s">
        <v>1330</v>
      </c>
      <c r="M678" s="59" t="s">
        <v>1505</v>
      </c>
      <c r="N678" s="59" t="s">
        <v>1554</v>
      </c>
      <c r="O678" s="46">
        <f>P678+Q678+R678+S678+T678+U678+V678+W678+X678+Y678+Z678+AA678+AB678+AC678+AD678+AE678+AF678+AG678+AH678+AI678+AJ678+AK678+AL678+AM678+AN678+AO678+AP678+AQ678+AR678+AS678+AT678+AU678+AV678+AW678+AX678+AY678+AZ678</f>
        <v>1080</v>
      </c>
      <c r="P678" s="46"/>
      <c r="Q678" s="46"/>
      <c r="R678" s="46"/>
      <c r="S678" s="46"/>
      <c r="T678" s="46"/>
      <c r="U678" s="46"/>
      <c r="V678" s="46"/>
      <c r="W678" s="46">
        <v>200</v>
      </c>
      <c r="X678" s="46">
        <v>340</v>
      </c>
      <c r="Y678" s="46">
        <v>340</v>
      </c>
      <c r="Z678" s="46">
        <v>200</v>
      </c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87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>
        <v>450</v>
      </c>
      <c r="BK678" s="46"/>
      <c r="BL678" s="46"/>
      <c r="BM678" s="46"/>
      <c r="BN678" s="46"/>
      <c r="BO678" s="46"/>
      <c r="BP678" s="46"/>
      <c r="BQ678" s="46"/>
      <c r="BR678" s="46">
        <v>450</v>
      </c>
      <c r="BS678" s="46">
        <v>450</v>
      </c>
      <c r="BT678" s="46">
        <v>450</v>
      </c>
      <c r="BU678" s="46">
        <v>450</v>
      </c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>
        <f>SUM(DF678:EP678)</f>
        <v>486000</v>
      </c>
      <c r="DF678" s="46">
        <f>P681*BJ681</f>
        <v>0</v>
      </c>
      <c r="DG678" s="46">
        <f>BJ681*Q681</f>
        <v>0</v>
      </c>
      <c r="DH678" s="46">
        <f>R678*BM678</f>
        <v>0</v>
      </c>
      <c r="DI678" s="46">
        <f t="shared" ref="DI678:DQ678" si="475">BN678*S678</f>
        <v>0</v>
      </c>
      <c r="DJ678" s="46">
        <f t="shared" si="475"/>
        <v>0</v>
      </c>
      <c r="DK678" s="46">
        <f t="shared" si="475"/>
        <v>0</v>
      </c>
      <c r="DL678" s="46">
        <f t="shared" si="475"/>
        <v>0</v>
      </c>
      <c r="DM678" s="46">
        <f t="shared" si="475"/>
        <v>90000</v>
      </c>
      <c r="DN678" s="46">
        <f t="shared" si="475"/>
        <v>153000</v>
      </c>
      <c r="DO678" s="46">
        <f t="shared" si="475"/>
        <v>153000</v>
      </c>
      <c r="DP678" s="46">
        <f t="shared" si="475"/>
        <v>90000</v>
      </c>
      <c r="DQ678" s="46">
        <f t="shared" si="475"/>
        <v>0</v>
      </c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>
        <f>DE678*1.12</f>
        <v>544320</v>
      </c>
      <c r="FA678" s="59" t="s">
        <v>1704</v>
      </c>
      <c r="FB678" s="59" t="s">
        <v>3630</v>
      </c>
      <c r="FC678" s="59" t="s">
        <v>1714</v>
      </c>
    </row>
    <row r="679" spans="1:159" s="49" customFormat="1" ht="25.5" customHeight="1" x14ac:dyDescent="0.25">
      <c r="A679" s="59" t="s">
        <v>695</v>
      </c>
      <c r="B679" s="59" t="s">
        <v>55</v>
      </c>
      <c r="C679" s="59" t="s">
        <v>519</v>
      </c>
      <c r="D679" s="59" t="s">
        <v>508</v>
      </c>
      <c r="E679" s="59" t="s">
        <v>520</v>
      </c>
      <c r="F679" s="59"/>
      <c r="G679" s="59" t="s">
        <v>1557</v>
      </c>
      <c r="H679" s="59" t="s">
        <v>1499</v>
      </c>
      <c r="I679" s="59">
        <v>82</v>
      </c>
      <c r="J679" s="59" t="s">
        <v>1506</v>
      </c>
      <c r="K679" s="59" t="s">
        <v>1590</v>
      </c>
      <c r="L679" s="59" t="s">
        <v>1330</v>
      </c>
      <c r="M679" s="59" t="s">
        <v>1505</v>
      </c>
      <c r="N679" s="59" t="s">
        <v>1554</v>
      </c>
      <c r="O679" s="46">
        <f t="shared" si="455"/>
        <v>800</v>
      </c>
      <c r="P679" s="46"/>
      <c r="Q679" s="46"/>
      <c r="R679" s="46"/>
      <c r="S679" s="46"/>
      <c r="T679" s="46"/>
      <c r="U679" s="46"/>
      <c r="V679" s="46"/>
      <c r="W679" s="46">
        <v>200</v>
      </c>
      <c r="X679" s="46">
        <v>200</v>
      </c>
      <c r="Y679" s="46">
        <v>200</v>
      </c>
      <c r="Z679" s="46">
        <v>200</v>
      </c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87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>
        <v>450</v>
      </c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>
        <v>0</v>
      </c>
      <c r="DF679" s="46">
        <f>P680*BJ680</f>
        <v>0</v>
      </c>
      <c r="DG679" s="46">
        <f>BJ680*Q680</f>
        <v>0</v>
      </c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>
        <v>0</v>
      </c>
      <c r="FA679" s="59" t="s">
        <v>1704</v>
      </c>
      <c r="FB679" s="59">
        <v>2015</v>
      </c>
      <c r="FC679" s="59"/>
    </row>
    <row r="680" spans="1:159" s="49" customFormat="1" ht="25.5" customHeight="1" x14ac:dyDescent="0.25">
      <c r="A680" s="59" t="s">
        <v>696</v>
      </c>
      <c r="B680" s="59" t="s">
        <v>55</v>
      </c>
      <c r="C680" s="59" t="s">
        <v>519</v>
      </c>
      <c r="D680" s="59" t="s">
        <v>508</v>
      </c>
      <c r="E680" s="59" t="s">
        <v>520</v>
      </c>
      <c r="F680" s="59"/>
      <c r="G680" s="59" t="s">
        <v>1557</v>
      </c>
      <c r="H680" s="59" t="s">
        <v>1339</v>
      </c>
      <c r="I680" s="59">
        <v>82</v>
      </c>
      <c r="J680" s="59" t="s">
        <v>1506</v>
      </c>
      <c r="K680" s="59" t="s">
        <v>1590</v>
      </c>
      <c r="L680" s="59" t="s">
        <v>1330</v>
      </c>
      <c r="M680" s="59" t="s">
        <v>1505</v>
      </c>
      <c r="N680" s="59" t="s">
        <v>1554</v>
      </c>
      <c r="O680" s="46">
        <f t="shared" si="455"/>
        <v>800</v>
      </c>
      <c r="P680" s="46"/>
      <c r="Q680" s="46"/>
      <c r="R680" s="46"/>
      <c r="S680" s="46"/>
      <c r="T680" s="46"/>
      <c r="U680" s="46"/>
      <c r="V680" s="46"/>
      <c r="W680" s="46">
        <v>200</v>
      </c>
      <c r="X680" s="46">
        <v>200</v>
      </c>
      <c r="Y680" s="46">
        <v>200</v>
      </c>
      <c r="Z680" s="46">
        <v>200</v>
      </c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87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>
        <v>450</v>
      </c>
      <c r="BK680" s="46"/>
      <c r="BL680" s="46"/>
      <c r="BM680" s="46"/>
      <c r="BN680" s="46"/>
      <c r="BO680" s="46"/>
      <c r="BP680" s="46"/>
      <c r="BQ680" s="46"/>
      <c r="BR680" s="46">
        <v>450</v>
      </c>
      <c r="BS680" s="46">
        <v>450</v>
      </c>
      <c r="BT680" s="46">
        <v>450</v>
      </c>
      <c r="BU680" s="46">
        <v>450</v>
      </c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>
        <v>0</v>
      </c>
      <c r="DF680" s="46">
        <f>P683*BJ683</f>
        <v>0</v>
      </c>
      <c r="DG680" s="46">
        <f>BJ683*Q683</f>
        <v>0</v>
      </c>
      <c r="DH680" s="46">
        <f>R680*BM680</f>
        <v>0</v>
      </c>
      <c r="DI680" s="46">
        <f t="shared" ref="DI680:DQ681" si="476">BN680*S680</f>
        <v>0</v>
      </c>
      <c r="DJ680" s="46">
        <f t="shared" si="476"/>
        <v>0</v>
      </c>
      <c r="DK680" s="46">
        <f t="shared" si="476"/>
        <v>0</v>
      </c>
      <c r="DL680" s="46">
        <f t="shared" si="476"/>
        <v>0</v>
      </c>
      <c r="DM680" s="46">
        <f t="shared" si="476"/>
        <v>90000</v>
      </c>
      <c r="DN680" s="46">
        <f t="shared" si="476"/>
        <v>90000</v>
      </c>
      <c r="DO680" s="46">
        <f t="shared" si="476"/>
        <v>90000</v>
      </c>
      <c r="DP680" s="46">
        <f t="shared" si="476"/>
        <v>90000</v>
      </c>
      <c r="DQ680" s="46">
        <f t="shared" si="476"/>
        <v>0</v>
      </c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>
        <v>0</v>
      </c>
      <c r="FA680" s="59" t="s">
        <v>1704</v>
      </c>
      <c r="FB680" s="59">
        <v>2015</v>
      </c>
      <c r="FC680" s="59">
        <v>7</v>
      </c>
    </row>
    <row r="681" spans="1:159" s="49" customFormat="1" ht="25.5" customHeight="1" x14ac:dyDescent="0.25">
      <c r="A681" s="59" t="s">
        <v>3151</v>
      </c>
      <c r="B681" s="59" t="s">
        <v>55</v>
      </c>
      <c r="C681" s="59" t="s">
        <v>519</v>
      </c>
      <c r="D681" s="59" t="s">
        <v>508</v>
      </c>
      <c r="E681" s="59" t="s">
        <v>520</v>
      </c>
      <c r="F681" s="59"/>
      <c r="G681" s="59" t="s">
        <v>1557</v>
      </c>
      <c r="H681" s="59" t="s">
        <v>1339</v>
      </c>
      <c r="I681" s="59">
        <v>82</v>
      </c>
      <c r="J681" s="59" t="s">
        <v>3133</v>
      </c>
      <c r="K681" s="59" t="s">
        <v>1590</v>
      </c>
      <c r="L681" s="59" t="s">
        <v>1330</v>
      </c>
      <c r="M681" s="59" t="s">
        <v>1505</v>
      </c>
      <c r="N681" s="59" t="s">
        <v>1554</v>
      </c>
      <c r="O681" s="46">
        <f t="shared" si="455"/>
        <v>940</v>
      </c>
      <c r="P681" s="46"/>
      <c r="Q681" s="46"/>
      <c r="R681" s="46"/>
      <c r="S681" s="46"/>
      <c r="T681" s="46"/>
      <c r="U681" s="46"/>
      <c r="V681" s="46"/>
      <c r="W681" s="46">
        <v>200</v>
      </c>
      <c r="X681" s="46">
        <v>340</v>
      </c>
      <c r="Y681" s="46">
        <v>200</v>
      </c>
      <c r="Z681" s="46">
        <v>200</v>
      </c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87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>
        <v>450</v>
      </c>
      <c r="BK681" s="46"/>
      <c r="BL681" s="46"/>
      <c r="BM681" s="46"/>
      <c r="BN681" s="46"/>
      <c r="BO681" s="46"/>
      <c r="BP681" s="46"/>
      <c r="BQ681" s="46"/>
      <c r="BR681" s="46">
        <v>450</v>
      </c>
      <c r="BS681" s="46">
        <v>450</v>
      </c>
      <c r="BT681" s="46">
        <v>450</v>
      </c>
      <c r="BU681" s="46">
        <v>450</v>
      </c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>
        <v>0</v>
      </c>
      <c r="DF681" s="46">
        <f>P684*BJ684</f>
        <v>0</v>
      </c>
      <c r="DG681" s="46">
        <f>BJ684*Q684</f>
        <v>0</v>
      </c>
      <c r="DH681" s="46">
        <f>R681*BM681</f>
        <v>0</v>
      </c>
      <c r="DI681" s="46">
        <f t="shared" si="476"/>
        <v>0</v>
      </c>
      <c r="DJ681" s="46">
        <f t="shared" si="476"/>
        <v>0</v>
      </c>
      <c r="DK681" s="46">
        <f t="shared" si="476"/>
        <v>0</v>
      </c>
      <c r="DL681" s="46">
        <f t="shared" si="476"/>
        <v>0</v>
      </c>
      <c r="DM681" s="46">
        <f t="shared" si="476"/>
        <v>90000</v>
      </c>
      <c r="DN681" s="46">
        <f t="shared" si="476"/>
        <v>153000</v>
      </c>
      <c r="DO681" s="46">
        <f t="shared" si="476"/>
        <v>90000</v>
      </c>
      <c r="DP681" s="46">
        <f t="shared" si="476"/>
        <v>90000</v>
      </c>
      <c r="DQ681" s="46">
        <f t="shared" si="476"/>
        <v>0</v>
      </c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>
        <f>DE681*1.12</f>
        <v>0</v>
      </c>
      <c r="FA681" s="59" t="s">
        <v>1704</v>
      </c>
      <c r="FB681" s="59" t="s">
        <v>3131</v>
      </c>
      <c r="FC681" s="59" t="s">
        <v>1714</v>
      </c>
    </row>
    <row r="682" spans="1:159" s="49" customFormat="1" ht="25.5" customHeight="1" x14ac:dyDescent="0.25">
      <c r="A682" s="59" t="s">
        <v>3654</v>
      </c>
      <c r="B682" s="59" t="s">
        <v>55</v>
      </c>
      <c r="C682" s="59" t="s">
        <v>519</v>
      </c>
      <c r="D682" s="59" t="s">
        <v>508</v>
      </c>
      <c r="E682" s="59" t="s">
        <v>520</v>
      </c>
      <c r="F682" s="59"/>
      <c r="G682" s="59" t="s">
        <v>1557</v>
      </c>
      <c r="H682" s="59" t="s">
        <v>1339</v>
      </c>
      <c r="I682" s="59">
        <v>82</v>
      </c>
      <c r="J682" s="59" t="s">
        <v>3629</v>
      </c>
      <c r="K682" s="59" t="s">
        <v>1590</v>
      </c>
      <c r="L682" s="59" t="s">
        <v>1330</v>
      </c>
      <c r="M682" s="59" t="s">
        <v>1505</v>
      </c>
      <c r="N682" s="59" t="s">
        <v>1554</v>
      </c>
      <c r="O682" s="46">
        <f>P682+Q682+R682+S682+T682+U682+V682+W682+X682+Y682+Z682+AA682+AB682+AC682+AD682+AE682+AF682+AG682+AH682+AI682+AJ682+AK682+AL682+AM682+AN682+AO682+AP682+AQ682+AR682+AS682+AT682+AU682+AV682+AW682+AX682+AY682+AZ682</f>
        <v>1080</v>
      </c>
      <c r="P682" s="46"/>
      <c r="Q682" s="46"/>
      <c r="R682" s="46"/>
      <c r="S682" s="46"/>
      <c r="T682" s="46"/>
      <c r="U682" s="46"/>
      <c r="V682" s="46"/>
      <c r="W682" s="46">
        <v>200</v>
      </c>
      <c r="X682" s="46">
        <v>340</v>
      </c>
      <c r="Y682" s="46">
        <v>340</v>
      </c>
      <c r="Z682" s="46">
        <v>200</v>
      </c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87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>
        <v>450</v>
      </c>
      <c r="BK682" s="46"/>
      <c r="BL682" s="46"/>
      <c r="BM682" s="46"/>
      <c r="BN682" s="46"/>
      <c r="BO682" s="46"/>
      <c r="BP682" s="46"/>
      <c r="BQ682" s="46"/>
      <c r="BR682" s="46">
        <v>450</v>
      </c>
      <c r="BS682" s="46">
        <v>450</v>
      </c>
      <c r="BT682" s="46">
        <v>450</v>
      </c>
      <c r="BU682" s="46">
        <v>450</v>
      </c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>
        <f>SUM(DF682:EP682)</f>
        <v>486000</v>
      </c>
      <c r="DF682" s="46">
        <f>P685*BJ685</f>
        <v>0</v>
      </c>
      <c r="DG682" s="46">
        <f>BJ685*Q685</f>
        <v>0</v>
      </c>
      <c r="DH682" s="46">
        <f>R682*BM682</f>
        <v>0</v>
      </c>
      <c r="DI682" s="46">
        <f t="shared" ref="DI682:DQ682" si="477">BN682*S682</f>
        <v>0</v>
      </c>
      <c r="DJ682" s="46">
        <f t="shared" si="477"/>
        <v>0</v>
      </c>
      <c r="DK682" s="46">
        <f t="shared" si="477"/>
        <v>0</v>
      </c>
      <c r="DL682" s="46">
        <f t="shared" si="477"/>
        <v>0</v>
      </c>
      <c r="DM682" s="46">
        <f t="shared" si="477"/>
        <v>90000</v>
      </c>
      <c r="DN682" s="46">
        <f t="shared" si="477"/>
        <v>153000</v>
      </c>
      <c r="DO682" s="46">
        <f t="shared" si="477"/>
        <v>153000</v>
      </c>
      <c r="DP682" s="46">
        <f t="shared" si="477"/>
        <v>90000</v>
      </c>
      <c r="DQ682" s="46">
        <f t="shared" si="477"/>
        <v>0</v>
      </c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>
        <f>DE682*1.12</f>
        <v>544320</v>
      </c>
      <c r="FA682" s="59" t="s">
        <v>1704</v>
      </c>
      <c r="FB682" s="59" t="s">
        <v>3630</v>
      </c>
      <c r="FC682" s="59" t="s">
        <v>1714</v>
      </c>
    </row>
    <row r="683" spans="1:159" s="49" customFormat="1" ht="25.5" customHeight="1" x14ac:dyDescent="0.25">
      <c r="A683" s="59" t="s">
        <v>697</v>
      </c>
      <c r="B683" s="59" t="s">
        <v>55</v>
      </c>
      <c r="C683" s="59" t="s">
        <v>524</v>
      </c>
      <c r="D683" s="59" t="s">
        <v>514</v>
      </c>
      <c r="E683" s="59" t="s">
        <v>525</v>
      </c>
      <c r="F683" s="59"/>
      <c r="G683" s="59" t="s">
        <v>1559</v>
      </c>
      <c r="H683" s="59" t="s">
        <v>1499</v>
      </c>
      <c r="I683" s="59">
        <v>82</v>
      </c>
      <c r="J683" s="59" t="s">
        <v>1506</v>
      </c>
      <c r="K683" s="59" t="s">
        <v>1585</v>
      </c>
      <c r="L683" s="59" t="s">
        <v>1330</v>
      </c>
      <c r="M683" s="59" t="s">
        <v>1505</v>
      </c>
      <c r="N683" s="59" t="s">
        <v>1554</v>
      </c>
      <c r="O683" s="46">
        <f t="shared" si="455"/>
        <v>200</v>
      </c>
      <c r="P683" s="46"/>
      <c r="Q683" s="46"/>
      <c r="R683" s="46"/>
      <c r="S683" s="46"/>
      <c r="T683" s="46"/>
      <c r="U683" s="46"/>
      <c r="V683" s="46"/>
      <c r="W683" s="46">
        <v>50</v>
      </c>
      <c r="X683" s="46">
        <v>50</v>
      </c>
      <c r="Y683" s="46">
        <v>50</v>
      </c>
      <c r="Z683" s="46">
        <v>50</v>
      </c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87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>
        <v>455</v>
      </c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>
        <v>0</v>
      </c>
      <c r="DF683" s="46">
        <f>P684*BJ684</f>
        <v>0</v>
      </c>
      <c r="DG683" s="46">
        <f>BJ684*Q684</f>
        <v>0</v>
      </c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>
        <v>0</v>
      </c>
      <c r="FA683" s="59" t="s">
        <v>1704</v>
      </c>
      <c r="FB683" s="59">
        <v>2015</v>
      </c>
      <c r="FC683" s="59"/>
    </row>
    <row r="684" spans="1:159" s="49" customFormat="1" ht="25.5" customHeight="1" x14ac:dyDescent="0.25">
      <c r="A684" s="59" t="s">
        <v>698</v>
      </c>
      <c r="B684" s="59" t="s">
        <v>55</v>
      </c>
      <c r="C684" s="59" t="s">
        <v>524</v>
      </c>
      <c r="D684" s="59" t="s">
        <v>514</v>
      </c>
      <c r="E684" s="59" t="s">
        <v>525</v>
      </c>
      <c r="F684" s="59"/>
      <c r="G684" s="59" t="s">
        <v>1559</v>
      </c>
      <c r="H684" s="59" t="s">
        <v>1339</v>
      </c>
      <c r="I684" s="59">
        <v>82</v>
      </c>
      <c r="J684" s="59" t="s">
        <v>1506</v>
      </c>
      <c r="K684" s="59" t="s">
        <v>1585</v>
      </c>
      <c r="L684" s="59" t="s">
        <v>1330</v>
      </c>
      <c r="M684" s="59" t="s">
        <v>1505</v>
      </c>
      <c r="N684" s="59" t="s">
        <v>1554</v>
      </c>
      <c r="O684" s="46">
        <f t="shared" si="455"/>
        <v>200</v>
      </c>
      <c r="P684" s="46"/>
      <c r="Q684" s="46"/>
      <c r="R684" s="46"/>
      <c r="S684" s="46"/>
      <c r="T684" s="46"/>
      <c r="U684" s="46"/>
      <c r="V684" s="46"/>
      <c r="W684" s="46">
        <v>50</v>
      </c>
      <c r="X684" s="46">
        <v>50</v>
      </c>
      <c r="Y684" s="46">
        <v>50</v>
      </c>
      <c r="Z684" s="46">
        <v>50</v>
      </c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87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>
        <v>455</v>
      </c>
      <c r="BK684" s="46"/>
      <c r="BL684" s="46"/>
      <c r="BM684" s="46"/>
      <c r="BN684" s="46"/>
      <c r="BO684" s="46"/>
      <c r="BP684" s="46"/>
      <c r="BQ684" s="46"/>
      <c r="BR684" s="46">
        <v>455</v>
      </c>
      <c r="BS684" s="46">
        <v>455</v>
      </c>
      <c r="BT684" s="46">
        <v>455</v>
      </c>
      <c r="BU684" s="46">
        <v>455</v>
      </c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>
        <v>0</v>
      </c>
      <c r="DF684" s="46">
        <f>P687*BJ687</f>
        <v>0</v>
      </c>
      <c r="DG684" s="46">
        <f>BJ687*Q687</f>
        <v>0</v>
      </c>
      <c r="DH684" s="46">
        <f>R684*BM684</f>
        <v>0</v>
      </c>
      <c r="DI684" s="46">
        <f t="shared" ref="DI684:DQ685" si="478">BN684*S684</f>
        <v>0</v>
      </c>
      <c r="DJ684" s="46">
        <f t="shared" si="478"/>
        <v>0</v>
      </c>
      <c r="DK684" s="46">
        <f t="shared" si="478"/>
        <v>0</v>
      </c>
      <c r="DL684" s="46">
        <f t="shared" si="478"/>
        <v>0</v>
      </c>
      <c r="DM684" s="46">
        <f t="shared" si="478"/>
        <v>22750</v>
      </c>
      <c r="DN684" s="46">
        <f t="shared" si="478"/>
        <v>22750</v>
      </c>
      <c r="DO684" s="46">
        <f t="shared" si="478"/>
        <v>22750</v>
      </c>
      <c r="DP684" s="46">
        <f t="shared" si="478"/>
        <v>22750</v>
      </c>
      <c r="DQ684" s="46">
        <f t="shared" si="478"/>
        <v>0</v>
      </c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>
        <v>0</v>
      </c>
      <c r="FA684" s="59" t="s">
        <v>1704</v>
      </c>
      <c r="FB684" s="59">
        <v>2015</v>
      </c>
      <c r="FC684" s="59">
        <v>7</v>
      </c>
    </row>
    <row r="685" spans="1:159" s="49" customFormat="1" ht="25.5" customHeight="1" x14ac:dyDescent="0.25">
      <c r="A685" s="59" t="s">
        <v>3152</v>
      </c>
      <c r="B685" s="59" t="s">
        <v>55</v>
      </c>
      <c r="C685" s="59" t="s">
        <v>524</v>
      </c>
      <c r="D685" s="59" t="s">
        <v>514</v>
      </c>
      <c r="E685" s="59" t="s">
        <v>525</v>
      </c>
      <c r="F685" s="59"/>
      <c r="G685" s="59" t="s">
        <v>1559</v>
      </c>
      <c r="H685" s="59" t="s">
        <v>1339</v>
      </c>
      <c r="I685" s="59">
        <v>82</v>
      </c>
      <c r="J685" s="59" t="s">
        <v>3133</v>
      </c>
      <c r="K685" s="59" t="s">
        <v>1585</v>
      </c>
      <c r="L685" s="59" t="s">
        <v>1330</v>
      </c>
      <c r="M685" s="59" t="s">
        <v>1505</v>
      </c>
      <c r="N685" s="59" t="s">
        <v>1554</v>
      </c>
      <c r="O685" s="46">
        <f t="shared" si="455"/>
        <v>235</v>
      </c>
      <c r="P685" s="46"/>
      <c r="Q685" s="46"/>
      <c r="R685" s="46"/>
      <c r="S685" s="46"/>
      <c r="T685" s="46"/>
      <c r="U685" s="46"/>
      <c r="V685" s="46"/>
      <c r="W685" s="46">
        <v>50</v>
      </c>
      <c r="X685" s="46">
        <v>85</v>
      </c>
      <c r="Y685" s="46">
        <v>50</v>
      </c>
      <c r="Z685" s="46">
        <v>50</v>
      </c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87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>
        <v>455</v>
      </c>
      <c r="BK685" s="46"/>
      <c r="BL685" s="46"/>
      <c r="BM685" s="46"/>
      <c r="BN685" s="46"/>
      <c r="BO685" s="46"/>
      <c r="BP685" s="46"/>
      <c r="BQ685" s="46"/>
      <c r="BR685" s="46">
        <v>455</v>
      </c>
      <c r="BS685" s="46">
        <v>455</v>
      </c>
      <c r="BT685" s="46">
        <v>455</v>
      </c>
      <c r="BU685" s="46">
        <v>455</v>
      </c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>
        <v>0</v>
      </c>
      <c r="DF685" s="46">
        <f>P688*BJ688</f>
        <v>0</v>
      </c>
      <c r="DG685" s="46">
        <f>BJ688*Q688</f>
        <v>0</v>
      </c>
      <c r="DH685" s="46">
        <f>R685*BM685</f>
        <v>0</v>
      </c>
      <c r="DI685" s="46">
        <f t="shared" si="478"/>
        <v>0</v>
      </c>
      <c r="DJ685" s="46">
        <f t="shared" si="478"/>
        <v>0</v>
      </c>
      <c r="DK685" s="46">
        <f t="shared" si="478"/>
        <v>0</v>
      </c>
      <c r="DL685" s="46">
        <f t="shared" si="478"/>
        <v>0</v>
      </c>
      <c r="DM685" s="46">
        <f t="shared" si="478"/>
        <v>22750</v>
      </c>
      <c r="DN685" s="46">
        <f t="shared" si="478"/>
        <v>38675</v>
      </c>
      <c r="DO685" s="46">
        <f t="shared" si="478"/>
        <v>22750</v>
      </c>
      <c r="DP685" s="46">
        <f t="shared" si="478"/>
        <v>22750</v>
      </c>
      <c r="DQ685" s="46">
        <f t="shared" si="478"/>
        <v>0</v>
      </c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>
        <f>DE685*1.12</f>
        <v>0</v>
      </c>
      <c r="FA685" s="59" t="s">
        <v>1704</v>
      </c>
      <c r="FB685" s="59" t="s">
        <v>3131</v>
      </c>
      <c r="FC685" s="59" t="s">
        <v>1714</v>
      </c>
    </row>
    <row r="686" spans="1:159" s="49" customFormat="1" ht="25.5" customHeight="1" x14ac:dyDescent="0.25">
      <c r="A686" s="59" t="s">
        <v>3655</v>
      </c>
      <c r="B686" s="59" t="s">
        <v>55</v>
      </c>
      <c r="C686" s="59" t="s">
        <v>524</v>
      </c>
      <c r="D686" s="59" t="s">
        <v>514</v>
      </c>
      <c r="E686" s="59" t="s">
        <v>525</v>
      </c>
      <c r="F686" s="59"/>
      <c r="G686" s="59" t="s">
        <v>1559</v>
      </c>
      <c r="H686" s="59" t="s">
        <v>1339</v>
      </c>
      <c r="I686" s="59">
        <v>82</v>
      </c>
      <c r="J686" s="59" t="s">
        <v>3629</v>
      </c>
      <c r="K686" s="59" t="s">
        <v>1585</v>
      </c>
      <c r="L686" s="59" t="s">
        <v>1330</v>
      </c>
      <c r="M686" s="59" t="s">
        <v>1505</v>
      </c>
      <c r="N686" s="59" t="s">
        <v>1554</v>
      </c>
      <c r="O686" s="46">
        <f>P686+Q686+R686+S686+T686+U686+V686+W686+X686+Y686+Z686+AA686+AB686+AC686+AD686+AE686+AF686+AG686+AH686+AI686+AJ686+AK686+AL686+AM686+AN686+AO686+AP686+AQ686+AR686+AS686+AT686+AU686+AV686+AW686+AX686+AY686+AZ686</f>
        <v>285</v>
      </c>
      <c r="P686" s="46"/>
      <c r="Q686" s="46"/>
      <c r="R686" s="46"/>
      <c r="S686" s="46"/>
      <c r="T686" s="46"/>
      <c r="U686" s="46"/>
      <c r="V686" s="46"/>
      <c r="W686" s="46">
        <v>50</v>
      </c>
      <c r="X686" s="46">
        <v>85</v>
      </c>
      <c r="Y686" s="46">
        <v>100</v>
      </c>
      <c r="Z686" s="46">
        <v>50</v>
      </c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87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>
        <v>455</v>
      </c>
      <c r="BK686" s="46"/>
      <c r="BL686" s="46"/>
      <c r="BM686" s="46"/>
      <c r="BN686" s="46"/>
      <c r="BO686" s="46"/>
      <c r="BP686" s="46"/>
      <c r="BQ686" s="46"/>
      <c r="BR686" s="46">
        <v>455</v>
      </c>
      <c r="BS686" s="46">
        <v>455</v>
      </c>
      <c r="BT686" s="46">
        <v>455</v>
      </c>
      <c r="BU686" s="46">
        <v>455</v>
      </c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>
        <f>SUM(DF686:EP686)</f>
        <v>129675</v>
      </c>
      <c r="DF686" s="46">
        <f>P689*BJ689</f>
        <v>0</v>
      </c>
      <c r="DG686" s="46">
        <f>BJ689*Q689</f>
        <v>0</v>
      </c>
      <c r="DH686" s="46">
        <f>R686*BM686</f>
        <v>0</v>
      </c>
      <c r="DI686" s="46">
        <f t="shared" ref="DI686:DQ686" si="479">BN686*S686</f>
        <v>0</v>
      </c>
      <c r="DJ686" s="46">
        <f t="shared" si="479"/>
        <v>0</v>
      </c>
      <c r="DK686" s="46">
        <f t="shared" si="479"/>
        <v>0</v>
      </c>
      <c r="DL686" s="46">
        <f t="shared" si="479"/>
        <v>0</v>
      </c>
      <c r="DM686" s="46">
        <f t="shared" si="479"/>
        <v>22750</v>
      </c>
      <c r="DN686" s="46">
        <f t="shared" si="479"/>
        <v>38675</v>
      </c>
      <c r="DO686" s="46">
        <f t="shared" si="479"/>
        <v>45500</v>
      </c>
      <c r="DP686" s="46">
        <f t="shared" si="479"/>
        <v>22750</v>
      </c>
      <c r="DQ686" s="46">
        <f t="shared" si="479"/>
        <v>0</v>
      </c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>
        <f>DE686*1.12</f>
        <v>145236</v>
      </c>
      <c r="FA686" s="59" t="s">
        <v>1704</v>
      </c>
      <c r="FB686" s="59" t="s">
        <v>3630</v>
      </c>
      <c r="FC686" s="59" t="s">
        <v>1714</v>
      </c>
    </row>
    <row r="687" spans="1:159" s="49" customFormat="1" ht="25.5" customHeight="1" x14ac:dyDescent="0.25">
      <c r="A687" s="59" t="s">
        <v>699</v>
      </c>
      <c r="B687" s="59" t="s">
        <v>55</v>
      </c>
      <c r="C687" s="59" t="s">
        <v>524</v>
      </c>
      <c r="D687" s="59" t="s">
        <v>514</v>
      </c>
      <c r="E687" s="59" t="s">
        <v>525</v>
      </c>
      <c r="F687" s="59"/>
      <c r="G687" s="59" t="s">
        <v>1559</v>
      </c>
      <c r="H687" s="59" t="s">
        <v>1499</v>
      </c>
      <c r="I687" s="59">
        <v>82</v>
      </c>
      <c r="J687" s="59" t="s">
        <v>1506</v>
      </c>
      <c r="K687" s="59" t="s">
        <v>1586</v>
      </c>
      <c r="L687" s="59" t="s">
        <v>1330</v>
      </c>
      <c r="M687" s="59" t="s">
        <v>1505</v>
      </c>
      <c r="N687" s="59" t="s">
        <v>1554</v>
      </c>
      <c r="O687" s="46">
        <f t="shared" si="455"/>
        <v>400</v>
      </c>
      <c r="P687" s="46"/>
      <c r="Q687" s="46"/>
      <c r="R687" s="46"/>
      <c r="S687" s="46"/>
      <c r="T687" s="46"/>
      <c r="U687" s="46"/>
      <c r="V687" s="46"/>
      <c r="W687" s="46">
        <v>100</v>
      </c>
      <c r="X687" s="46">
        <v>100</v>
      </c>
      <c r="Y687" s="46">
        <v>100</v>
      </c>
      <c r="Z687" s="46">
        <v>100</v>
      </c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87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>
        <v>455</v>
      </c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>
        <v>0</v>
      </c>
      <c r="DF687" s="46">
        <f>P688*BJ688</f>
        <v>0</v>
      </c>
      <c r="DG687" s="46">
        <f>BJ688*Q688</f>
        <v>0</v>
      </c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>
        <v>0</v>
      </c>
      <c r="FA687" s="59" t="s">
        <v>1704</v>
      </c>
      <c r="FB687" s="59">
        <v>2015</v>
      </c>
      <c r="FC687" s="59"/>
    </row>
    <row r="688" spans="1:159" s="49" customFormat="1" ht="25.5" customHeight="1" x14ac:dyDescent="0.25">
      <c r="A688" s="59" t="s">
        <v>700</v>
      </c>
      <c r="B688" s="59" t="s">
        <v>55</v>
      </c>
      <c r="C688" s="59" t="s">
        <v>524</v>
      </c>
      <c r="D688" s="59" t="s">
        <v>514</v>
      </c>
      <c r="E688" s="59" t="s">
        <v>525</v>
      </c>
      <c r="F688" s="59"/>
      <c r="G688" s="59" t="s">
        <v>1559</v>
      </c>
      <c r="H688" s="59" t="s">
        <v>1339</v>
      </c>
      <c r="I688" s="59">
        <v>82</v>
      </c>
      <c r="J688" s="59" t="s">
        <v>1506</v>
      </c>
      <c r="K688" s="59" t="s">
        <v>1586</v>
      </c>
      <c r="L688" s="59" t="s">
        <v>1330</v>
      </c>
      <c r="M688" s="59" t="s">
        <v>1505</v>
      </c>
      <c r="N688" s="59" t="s">
        <v>1554</v>
      </c>
      <c r="O688" s="46">
        <f t="shared" si="455"/>
        <v>400</v>
      </c>
      <c r="P688" s="46"/>
      <c r="Q688" s="46"/>
      <c r="R688" s="46"/>
      <c r="S688" s="46"/>
      <c r="T688" s="46"/>
      <c r="U688" s="46"/>
      <c r="V688" s="46"/>
      <c r="W688" s="46">
        <v>100</v>
      </c>
      <c r="X688" s="46">
        <v>100</v>
      </c>
      <c r="Y688" s="46">
        <v>100</v>
      </c>
      <c r="Z688" s="46">
        <v>100</v>
      </c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87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>
        <v>455</v>
      </c>
      <c r="BK688" s="46"/>
      <c r="BL688" s="46"/>
      <c r="BM688" s="46"/>
      <c r="BN688" s="46"/>
      <c r="BO688" s="46"/>
      <c r="BP688" s="46"/>
      <c r="BQ688" s="46"/>
      <c r="BR688" s="46">
        <v>455</v>
      </c>
      <c r="BS688" s="46">
        <v>455</v>
      </c>
      <c r="BT688" s="46">
        <v>455</v>
      </c>
      <c r="BU688" s="46">
        <v>455</v>
      </c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>
        <v>0</v>
      </c>
      <c r="DF688" s="46">
        <f>P691*BJ691</f>
        <v>0</v>
      </c>
      <c r="DG688" s="46">
        <f>BJ691*Q691</f>
        <v>0</v>
      </c>
      <c r="DH688" s="46">
        <f>R688*BM688</f>
        <v>0</v>
      </c>
      <c r="DI688" s="46">
        <f t="shared" ref="DI688:DQ689" si="480">BN688*S688</f>
        <v>0</v>
      </c>
      <c r="DJ688" s="46">
        <f t="shared" si="480"/>
        <v>0</v>
      </c>
      <c r="DK688" s="46">
        <f t="shared" si="480"/>
        <v>0</v>
      </c>
      <c r="DL688" s="46">
        <f t="shared" si="480"/>
        <v>0</v>
      </c>
      <c r="DM688" s="46">
        <f t="shared" si="480"/>
        <v>45500</v>
      </c>
      <c r="DN688" s="46">
        <f t="shared" si="480"/>
        <v>45500</v>
      </c>
      <c r="DO688" s="46">
        <f t="shared" si="480"/>
        <v>45500</v>
      </c>
      <c r="DP688" s="46">
        <f t="shared" si="480"/>
        <v>45500</v>
      </c>
      <c r="DQ688" s="46">
        <f t="shared" si="480"/>
        <v>0</v>
      </c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>
        <v>0</v>
      </c>
      <c r="FA688" s="59" t="s">
        <v>1704</v>
      </c>
      <c r="FB688" s="59">
        <v>2015</v>
      </c>
      <c r="FC688" s="59">
        <v>7</v>
      </c>
    </row>
    <row r="689" spans="1:159" s="49" customFormat="1" ht="25.5" customHeight="1" x14ac:dyDescent="0.25">
      <c r="A689" s="59" t="s">
        <v>3153</v>
      </c>
      <c r="B689" s="59" t="s">
        <v>55</v>
      </c>
      <c r="C689" s="59" t="s">
        <v>524</v>
      </c>
      <c r="D689" s="59" t="s">
        <v>514</v>
      </c>
      <c r="E689" s="59" t="s">
        <v>525</v>
      </c>
      <c r="F689" s="59"/>
      <c r="G689" s="59" t="s">
        <v>1559</v>
      </c>
      <c r="H689" s="59" t="s">
        <v>1339</v>
      </c>
      <c r="I689" s="59">
        <v>82</v>
      </c>
      <c r="J689" s="59" t="s">
        <v>3133</v>
      </c>
      <c r="K689" s="59" t="s">
        <v>1586</v>
      </c>
      <c r="L689" s="59" t="s">
        <v>1330</v>
      </c>
      <c r="M689" s="59" t="s">
        <v>1505</v>
      </c>
      <c r="N689" s="59" t="s">
        <v>1554</v>
      </c>
      <c r="O689" s="46">
        <f t="shared" si="455"/>
        <v>470</v>
      </c>
      <c r="P689" s="46"/>
      <c r="Q689" s="46"/>
      <c r="R689" s="46"/>
      <c r="S689" s="46"/>
      <c r="T689" s="46"/>
      <c r="U689" s="46"/>
      <c r="V689" s="46"/>
      <c r="W689" s="46">
        <v>100</v>
      </c>
      <c r="X689" s="46">
        <v>170</v>
      </c>
      <c r="Y689" s="46">
        <v>100</v>
      </c>
      <c r="Z689" s="46">
        <v>100</v>
      </c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87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>
        <v>455</v>
      </c>
      <c r="BK689" s="46"/>
      <c r="BL689" s="46"/>
      <c r="BM689" s="46"/>
      <c r="BN689" s="46"/>
      <c r="BO689" s="46"/>
      <c r="BP689" s="46"/>
      <c r="BQ689" s="46"/>
      <c r="BR689" s="46">
        <v>455</v>
      </c>
      <c r="BS689" s="46">
        <v>455</v>
      </c>
      <c r="BT689" s="46">
        <v>455</v>
      </c>
      <c r="BU689" s="46">
        <v>455</v>
      </c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>
        <v>0</v>
      </c>
      <c r="DF689" s="46">
        <f>P692*BJ692</f>
        <v>0</v>
      </c>
      <c r="DG689" s="46">
        <f>BJ692*Q692</f>
        <v>0</v>
      </c>
      <c r="DH689" s="46">
        <f>R689*BM689</f>
        <v>0</v>
      </c>
      <c r="DI689" s="46">
        <f t="shared" si="480"/>
        <v>0</v>
      </c>
      <c r="DJ689" s="46">
        <f t="shared" si="480"/>
        <v>0</v>
      </c>
      <c r="DK689" s="46">
        <f t="shared" si="480"/>
        <v>0</v>
      </c>
      <c r="DL689" s="46">
        <f t="shared" si="480"/>
        <v>0</v>
      </c>
      <c r="DM689" s="46">
        <f t="shared" si="480"/>
        <v>45500</v>
      </c>
      <c r="DN689" s="46">
        <f t="shared" si="480"/>
        <v>77350</v>
      </c>
      <c r="DO689" s="46">
        <f t="shared" si="480"/>
        <v>45500</v>
      </c>
      <c r="DP689" s="46">
        <f t="shared" si="480"/>
        <v>45500</v>
      </c>
      <c r="DQ689" s="46">
        <f t="shared" si="480"/>
        <v>0</v>
      </c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>
        <f>DE689*1.12</f>
        <v>0</v>
      </c>
      <c r="FA689" s="59" t="s">
        <v>1704</v>
      </c>
      <c r="FB689" s="59" t="s">
        <v>3131</v>
      </c>
      <c r="FC689" s="59" t="s">
        <v>1714</v>
      </c>
    </row>
    <row r="690" spans="1:159" s="49" customFormat="1" ht="25.5" customHeight="1" x14ac:dyDescent="0.25">
      <c r="A690" s="59" t="s">
        <v>3656</v>
      </c>
      <c r="B690" s="59" t="s">
        <v>55</v>
      </c>
      <c r="C690" s="59" t="s">
        <v>524</v>
      </c>
      <c r="D690" s="59" t="s">
        <v>514</v>
      </c>
      <c r="E690" s="59" t="s">
        <v>525</v>
      </c>
      <c r="F690" s="59"/>
      <c r="G690" s="59" t="s">
        <v>1559</v>
      </c>
      <c r="H690" s="59" t="s">
        <v>1339</v>
      </c>
      <c r="I690" s="59">
        <v>82</v>
      </c>
      <c r="J690" s="59" t="s">
        <v>3629</v>
      </c>
      <c r="K690" s="59" t="s">
        <v>1586</v>
      </c>
      <c r="L690" s="59" t="s">
        <v>1330</v>
      </c>
      <c r="M690" s="59" t="s">
        <v>1505</v>
      </c>
      <c r="N690" s="59" t="s">
        <v>1554</v>
      </c>
      <c r="O690" s="46">
        <f>P690+Q690+R690+S690+T690+U690+V690+W690+X690+Y690+Z690+AA690+AB690+AC690+AD690+AE690+AF690+AG690+AH690+AI690+AJ690+AK690+AL690+AM690+AN690+AO690+AP690+AQ690+AR690+AS690+AT690+AU690+AV690+AW690+AX690+AY690+AZ690</f>
        <v>570</v>
      </c>
      <c r="P690" s="46"/>
      <c r="Q690" s="46"/>
      <c r="R690" s="46"/>
      <c r="S690" s="46"/>
      <c r="T690" s="46"/>
      <c r="U690" s="46"/>
      <c r="V690" s="46"/>
      <c r="W690" s="46">
        <v>100</v>
      </c>
      <c r="X690" s="46">
        <v>170</v>
      </c>
      <c r="Y690" s="46">
        <v>200</v>
      </c>
      <c r="Z690" s="46">
        <v>100</v>
      </c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87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>
        <v>455</v>
      </c>
      <c r="BK690" s="46"/>
      <c r="BL690" s="46"/>
      <c r="BM690" s="46"/>
      <c r="BN690" s="46"/>
      <c r="BO690" s="46"/>
      <c r="BP690" s="46"/>
      <c r="BQ690" s="46"/>
      <c r="BR690" s="46">
        <v>455</v>
      </c>
      <c r="BS690" s="46">
        <v>455</v>
      </c>
      <c r="BT690" s="46">
        <v>455</v>
      </c>
      <c r="BU690" s="46">
        <v>455</v>
      </c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>
        <f>SUM(DF690:EP690)</f>
        <v>259350</v>
      </c>
      <c r="DF690" s="46">
        <f>P693*BJ693</f>
        <v>0</v>
      </c>
      <c r="DG690" s="46">
        <f>BJ693*Q693</f>
        <v>0</v>
      </c>
      <c r="DH690" s="46">
        <f>R690*BM690</f>
        <v>0</v>
      </c>
      <c r="DI690" s="46">
        <f t="shared" ref="DI690:DQ690" si="481">BN690*S690</f>
        <v>0</v>
      </c>
      <c r="DJ690" s="46">
        <f t="shared" si="481"/>
        <v>0</v>
      </c>
      <c r="DK690" s="46">
        <f t="shared" si="481"/>
        <v>0</v>
      </c>
      <c r="DL690" s="46">
        <f t="shared" si="481"/>
        <v>0</v>
      </c>
      <c r="DM690" s="46">
        <f t="shared" si="481"/>
        <v>45500</v>
      </c>
      <c r="DN690" s="46">
        <f t="shared" si="481"/>
        <v>77350</v>
      </c>
      <c r="DO690" s="46">
        <f t="shared" si="481"/>
        <v>91000</v>
      </c>
      <c r="DP690" s="46">
        <f t="shared" si="481"/>
        <v>45500</v>
      </c>
      <c r="DQ690" s="46">
        <f t="shared" si="481"/>
        <v>0</v>
      </c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>
        <f>DE690*1.12</f>
        <v>290472</v>
      </c>
      <c r="FA690" s="59" t="s">
        <v>1704</v>
      </c>
      <c r="FB690" s="59" t="s">
        <v>3630</v>
      </c>
      <c r="FC690" s="59" t="s">
        <v>1714</v>
      </c>
    </row>
    <row r="691" spans="1:159" s="49" customFormat="1" ht="25.5" customHeight="1" x14ac:dyDescent="0.25">
      <c r="A691" s="59" t="s">
        <v>701</v>
      </c>
      <c r="B691" s="59" t="s">
        <v>55</v>
      </c>
      <c r="C691" s="59" t="s">
        <v>524</v>
      </c>
      <c r="D691" s="59" t="s">
        <v>514</v>
      </c>
      <c r="E691" s="59" t="s">
        <v>525</v>
      </c>
      <c r="F691" s="59"/>
      <c r="G691" s="59" t="s">
        <v>1559</v>
      </c>
      <c r="H691" s="59" t="s">
        <v>1499</v>
      </c>
      <c r="I691" s="59">
        <v>82</v>
      </c>
      <c r="J691" s="59" t="s">
        <v>1506</v>
      </c>
      <c r="K691" s="59" t="s">
        <v>1587</v>
      </c>
      <c r="L691" s="59" t="s">
        <v>1330</v>
      </c>
      <c r="M691" s="59" t="s">
        <v>1505</v>
      </c>
      <c r="N691" s="59" t="s">
        <v>1554</v>
      </c>
      <c r="O691" s="46">
        <f t="shared" si="455"/>
        <v>400</v>
      </c>
      <c r="P691" s="46"/>
      <c r="Q691" s="46"/>
      <c r="R691" s="46"/>
      <c r="S691" s="46"/>
      <c r="T691" s="46"/>
      <c r="U691" s="46"/>
      <c r="V691" s="46"/>
      <c r="W691" s="46">
        <v>100</v>
      </c>
      <c r="X691" s="46">
        <v>100</v>
      </c>
      <c r="Y691" s="46">
        <v>100</v>
      </c>
      <c r="Z691" s="46">
        <v>100</v>
      </c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87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>
        <v>455</v>
      </c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>
        <v>0</v>
      </c>
      <c r="DF691" s="46">
        <f>P692*BJ692</f>
        <v>0</v>
      </c>
      <c r="DG691" s="46">
        <f>BJ692*Q692</f>
        <v>0</v>
      </c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>
        <v>0</v>
      </c>
      <c r="FA691" s="59" t="s">
        <v>1704</v>
      </c>
      <c r="FB691" s="59">
        <v>2015</v>
      </c>
      <c r="FC691" s="59"/>
    </row>
    <row r="692" spans="1:159" s="49" customFormat="1" ht="25.5" customHeight="1" x14ac:dyDescent="0.25">
      <c r="A692" s="59" t="s">
        <v>702</v>
      </c>
      <c r="B692" s="59" t="s">
        <v>55</v>
      </c>
      <c r="C692" s="59" t="s">
        <v>524</v>
      </c>
      <c r="D692" s="59" t="s">
        <v>514</v>
      </c>
      <c r="E692" s="59" t="s">
        <v>525</v>
      </c>
      <c r="F692" s="59"/>
      <c r="G692" s="59" t="s">
        <v>1559</v>
      </c>
      <c r="H692" s="59" t="s">
        <v>1339</v>
      </c>
      <c r="I692" s="59">
        <v>82</v>
      </c>
      <c r="J692" s="59" t="s">
        <v>1506</v>
      </c>
      <c r="K692" s="59" t="s">
        <v>1587</v>
      </c>
      <c r="L692" s="59" t="s">
        <v>1330</v>
      </c>
      <c r="M692" s="59" t="s">
        <v>1505</v>
      </c>
      <c r="N692" s="59" t="s">
        <v>1554</v>
      </c>
      <c r="O692" s="46">
        <f t="shared" si="455"/>
        <v>400</v>
      </c>
      <c r="P692" s="46"/>
      <c r="Q692" s="46"/>
      <c r="R692" s="46"/>
      <c r="S692" s="46"/>
      <c r="T692" s="46"/>
      <c r="U692" s="46"/>
      <c r="V692" s="46"/>
      <c r="W692" s="46">
        <v>100</v>
      </c>
      <c r="X692" s="46">
        <v>100</v>
      </c>
      <c r="Y692" s="46">
        <v>100</v>
      </c>
      <c r="Z692" s="46">
        <v>100</v>
      </c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87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>
        <v>455</v>
      </c>
      <c r="BK692" s="46"/>
      <c r="BL692" s="46"/>
      <c r="BM692" s="46"/>
      <c r="BN692" s="46"/>
      <c r="BO692" s="46"/>
      <c r="BP692" s="46"/>
      <c r="BQ692" s="46"/>
      <c r="BR692" s="46">
        <v>455</v>
      </c>
      <c r="BS692" s="46">
        <v>455</v>
      </c>
      <c r="BT692" s="46">
        <v>455</v>
      </c>
      <c r="BU692" s="46">
        <v>455</v>
      </c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>
        <v>0</v>
      </c>
      <c r="DF692" s="46">
        <f>P695*BJ695</f>
        <v>0</v>
      </c>
      <c r="DG692" s="46">
        <f>BJ695*Q695</f>
        <v>0</v>
      </c>
      <c r="DH692" s="46">
        <f>R692*BM692</f>
        <v>0</v>
      </c>
      <c r="DI692" s="46">
        <f t="shared" ref="DI692:DQ693" si="482">BN692*S692</f>
        <v>0</v>
      </c>
      <c r="DJ692" s="46">
        <f t="shared" si="482"/>
        <v>0</v>
      </c>
      <c r="DK692" s="46">
        <f t="shared" si="482"/>
        <v>0</v>
      </c>
      <c r="DL692" s="46">
        <f t="shared" si="482"/>
        <v>0</v>
      </c>
      <c r="DM692" s="46">
        <f t="shared" si="482"/>
        <v>45500</v>
      </c>
      <c r="DN692" s="46">
        <f t="shared" si="482"/>
        <v>45500</v>
      </c>
      <c r="DO692" s="46">
        <f t="shared" si="482"/>
        <v>45500</v>
      </c>
      <c r="DP692" s="46">
        <f t="shared" si="482"/>
        <v>45500</v>
      </c>
      <c r="DQ692" s="46">
        <f t="shared" si="482"/>
        <v>0</v>
      </c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>
        <v>0</v>
      </c>
      <c r="FA692" s="59" t="s">
        <v>1704</v>
      </c>
      <c r="FB692" s="59">
        <v>2015</v>
      </c>
      <c r="FC692" s="59">
        <v>7</v>
      </c>
    </row>
    <row r="693" spans="1:159" s="49" customFormat="1" ht="25.5" customHeight="1" x14ac:dyDescent="0.25">
      <c r="A693" s="59" t="s">
        <v>3154</v>
      </c>
      <c r="B693" s="59" t="s">
        <v>55</v>
      </c>
      <c r="C693" s="59" t="s">
        <v>524</v>
      </c>
      <c r="D693" s="59" t="s">
        <v>514</v>
      </c>
      <c r="E693" s="59" t="s">
        <v>525</v>
      </c>
      <c r="F693" s="59"/>
      <c r="G693" s="59" t="s">
        <v>1559</v>
      </c>
      <c r="H693" s="59" t="s">
        <v>1339</v>
      </c>
      <c r="I693" s="59">
        <v>82</v>
      </c>
      <c r="J693" s="59" t="s">
        <v>3133</v>
      </c>
      <c r="K693" s="59" t="s">
        <v>1587</v>
      </c>
      <c r="L693" s="59" t="s">
        <v>1330</v>
      </c>
      <c r="M693" s="59" t="s">
        <v>1505</v>
      </c>
      <c r="N693" s="59" t="s">
        <v>1554</v>
      </c>
      <c r="O693" s="46">
        <f t="shared" si="455"/>
        <v>470</v>
      </c>
      <c r="P693" s="46"/>
      <c r="Q693" s="46"/>
      <c r="R693" s="46"/>
      <c r="S693" s="46"/>
      <c r="T693" s="46"/>
      <c r="U693" s="46"/>
      <c r="V693" s="46"/>
      <c r="W693" s="46">
        <v>100</v>
      </c>
      <c r="X693" s="46">
        <v>170</v>
      </c>
      <c r="Y693" s="46">
        <v>100</v>
      </c>
      <c r="Z693" s="46">
        <v>100</v>
      </c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87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>
        <v>455</v>
      </c>
      <c r="BK693" s="46"/>
      <c r="BL693" s="46"/>
      <c r="BM693" s="46"/>
      <c r="BN693" s="46"/>
      <c r="BO693" s="46"/>
      <c r="BP693" s="46"/>
      <c r="BQ693" s="46"/>
      <c r="BR693" s="46">
        <v>455</v>
      </c>
      <c r="BS693" s="46">
        <v>455</v>
      </c>
      <c r="BT693" s="46">
        <v>455</v>
      </c>
      <c r="BU693" s="46">
        <v>455</v>
      </c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>
        <v>0</v>
      </c>
      <c r="DF693" s="46">
        <f>P696*BJ696</f>
        <v>0</v>
      </c>
      <c r="DG693" s="46">
        <f>BJ696*Q696</f>
        <v>0</v>
      </c>
      <c r="DH693" s="46">
        <f>R693*BM693</f>
        <v>0</v>
      </c>
      <c r="DI693" s="46">
        <f t="shared" si="482"/>
        <v>0</v>
      </c>
      <c r="DJ693" s="46">
        <f t="shared" si="482"/>
        <v>0</v>
      </c>
      <c r="DK693" s="46">
        <f t="shared" si="482"/>
        <v>0</v>
      </c>
      <c r="DL693" s="46">
        <f t="shared" si="482"/>
        <v>0</v>
      </c>
      <c r="DM693" s="46">
        <f t="shared" si="482"/>
        <v>45500</v>
      </c>
      <c r="DN693" s="46">
        <f t="shared" si="482"/>
        <v>77350</v>
      </c>
      <c r="DO693" s="46">
        <f t="shared" si="482"/>
        <v>45500</v>
      </c>
      <c r="DP693" s="46">
        <f t="shared" si="482"/>
        <v>45500</v>
      </c>
      <c r="DQ693" s="46">
        <f t="shared" si="482"/>
        <v>0</v>
      </c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>
        <f>DE693*1.12</f>
        <v>0</v>
      </c>
      <c r="FA693" s="59" t="s">
        <v>1704</v>
      </c>
      <c r="FB693" s="59" t="s">
        <v>3131</v>
      </c>
      <c r="FC693" s="59" t="s">
        <v>1714</v>
      </c>
    </row>
    <row r="694" spans="1:159" s="49" customFormat="1" ht="25.5" customHeight="1" x14ac:dyDescent="0.25">
      <c r="A694" s="59" t="s">
        <v>3657</v>
      </c>
      <c r="B694" s="59" t="s">
        <v>55</v>
      </c>
      <c r="C694" s="59" t="s">
        <v>524</v>
      </c>
      <c r="D694" s="59" t="s">
        <v>514</v>
      </c>
      <c r="E694" s="59" t="s">
        <v>525</v>
      </c>
      <c r="F694" s="59"/>
      <c r="G694" s="59" t="s">
        <v>1559</v>
      </c>
      <c r="H694" s="59" t="s">
        <v>1339</v>
      </c>
      <c r="I694" s="59">
        <v>82</v>
      </c>
      <c r="J694" s="59" t="s">
        <v>3629</v>
      </c>
      <c r="K694" s="59" t="s">
        <v>1587</v>
      </c>
      <c r="L694" s="59" t="s">
        <v>1330</v>
      </c>
      <c r="M694" s="59" t="s">
        <v>1505</v>
      </c>
      <c r="N694" s="59" t="s">
        <v>1554</v>
      </c>
      <c r="O694" s="46">
        <f>P694+Q694+R694+S694+T694+U694+V694+W694+X694+Y694+Z694+AA694+AB694+AC694+AD694+AE694+AF694+AG694+AH694+AI694+AJ694+AK694+AL694+AM694+AN694+AO694+AP694+AQ694+AR694+AS694+AT694+AU694+AV694+AW694+AX694+AY694+AZ694</f>
        <v>570</v>
      </c>
      <c r="P694" s="46"/>
      <c r="Q694" s="46"/>
      <c r="R694" s="46"/>
      <c r="S694" s="46"/>
      <c r="T694" s="46"/>
      <c r="U694" s="46"/>
      <c r="V694" s="46"/>
      <c r="W694" s="46">
        <v>100</v>
      </c>
      <c r="X694" s="46">
        <v>170</v>
      </c>
      <c r="Y694" s="46">
        <v>200</v>
      </c>
      <c r="Z694" s="46">
        <v>100</v>
      </c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87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>
        <v>455</v>
      </c>
      <c r="BK694" s="46"/>
      <c r="BL694" s="46"/>
      <c r="BM694" s="46"/>
      <c r="BN694" s="46"/>
      <c r="BO694" s="46"/>
      <c r="BP694" s="46"/>
      <c r="BQ694" s="46"/>
      <c r="BR694" s="46">
        <v>455</v>
      </c>
      <c r="BS694" s="46">
        <v>455</v>
      </c>
      <c r="BT694" s="46">
        <v>455</v>
      </c>
      <c r="BU694" s="46">
        <v>455</v>
      </c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>
        <f>SUM(DF694:EP694)</f>
        <v>259350</v>
      </c>
      <c r="DF694" s="46">
        <f>P697*BJ697</f>
        <v>0</v>
      </c>
      <c r="DG694" s="46">
        <f>BJ697*Q697</f>
        <v>0</v>
      </c>
      <c r="DH694" s="46">
        <f>R694*BM694</f>
        <v>0</v>
      </c>
      <c r="DI694" s="46">
        <f t="shared" ref="DI694:DQ694" si="483">BN694*S694</f>
        <v>0</v>
      </c>
      <c r="DJ694" s="46">
        <f t="shared" si="483"/>
        <v>0</v>
      </c>
      <c r="DK694" s="46">
        <f t="shared" si="483"/>
        <v>0</v>
      </c>
      <c r="DL694" s="46">
        <f t="shared" si="483"/>
        <v>0</v>
      </c>
      <c r="DM694" s="46">
        <f t="shared" si="483"/>
        <v>45500</v>
      </c>
      <c r="DN694" s="46">
        <f t="shared" si="483"/>
        <v>77350</v>
      </c>
      <c r="DO694" s="46">
        <f t="shared" si="483"/>
        <v>91000</v>
      </c>
      <c r="DP694" s="46">
        <f t="shared" si="483"/>
        <v>45500</v>
      </c>
      <c r="DQ694" s="46">
        <f t="shared" si="483"/>
        <v>0</v>
      </c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>
        <f>DE694*1.12</f>
        <v>290472</v>
      </c>
      <c r="FA694" s="59" t="s">
        <v>1704</v>
      </c>
      <c r="FB694" s="59" t="s">
        <v>3630</v>
      </c>
      <c r="FC694" s="59" t="s">
        <v>1714</v>
      </c>
    </row>
    <row r="695" spans="1:159" s="49" customFormat="1" ht="25.5" customHeight="1" x14ac:dyDescent="0.25">
      <c r="A695" s="59" t="s">
        <v>703</v>
      </c>
      <c r="B695" s="59" t="s">
        <v>55</v>
      </c>
      <c r="C695" s="59" t="s">
        <v>524</v>
      </c>
      <c r="D695" s="59" t="s">
        <v>514</v>
      </c>
      <c r="E695" s="59" t="s">
        <v>525</v>
      </c>
      <c r="F695" s="59"/>
      <c r="G695" s="59" t="s">
        <v>1559</v>
      </c>
      <c r="H695" s="59" t="s">
        <v>1499</v>
      </c>
      <c r="I695" s="59">
        <v>82</v>
      </c>
      <c r="J695" s="59" t="s">
        <v>1506</v>
      </c>
      <c r="K695" s="59" t="s">
        <v>1588</v>
      </c>
      <c r="L695" s="59" t="s">
        <v>1330</v>
      </c>
      <c r="M695" s="59" t="s">
        <v>1505</v>
      </c>
      <c r="N695" s="59" t="s">
        <v>1554</v>
      </c>
      <c r="O695" s="46">
        <f t="shared" si="455"/>
        <v>200</v>
      </c>
      <c r="P695" s="46"/>
      <c r="Q695" s="46"/>
      <c r="R695" s="46"/>
      <c r="S695" s="46"/>
      <c r="T695" s="46"/>
      <c r="U695" s="46"/>
      <c r="V695" s="46"/>
      <c r="W695" s="46">
        <v>50</v>
      </c>
      <c r="X695" s="46">
        <v>50</v>
      </c>
      <c r="Y695" s="46">
        <v>50</v>
      </c>
      <c r="Z695" s="46">
        <v>50</v>
      </c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87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>
        <v>455</v>
      </c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>
        <v>0</v>
      </c>
      <c r="DF695" s="46">
        <f>P696*BJ696</f>
        <v>0</v>
      </c>
      <c r="DG695" s="46">
        <f>BJ696*Q696</f>
        <v>0</v>
      </c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>
        <v>0</v>
      </c>
      <c r="FA695" s="59" t="s">
        <v>1704</v>
      </c>
      <c r="FB695" s="59">
        <v>2015</v>
      </c>
      <c r="FC695" s="59"/>
    </row>
    <row r="696" spans="1:159" s="49" customFormat="1" ht="25.5" customHeight="1" x14ac:dyDescent="0.25">
      <c r="A696" s="59" t="s">
        <v>704</v>
      </c>
      <c r="B696" s="59" t="s">
        <v>55</v>
      </c>
      <c r="C696" s="59" t="s">
        <v>524</v>
      </c>
      <c r="D696" s="59" t="s">
        <v>514</v>
      </c>
      <c r="E696" s="59" t="s">
        <v>525</v>
      </c>
      <c r="F696" s="59"/>
      <c r="G696" s="59" t="s">
        <v>1559</v>
      </c>
      <c r="H696" s="59" t="s">
        <v>1339</v>
      </c>
      <c r="I696" s="59">
        <v>82</v>
      </c>
      <c r="J696" s="59" t="s">
        <v>1506</v>
      </c>
      <c r="K696" s="59" t="s">
        <v>1588</v>
      </c>
      <c r="L696" s="59" t="s">
        <v>1330</v>
      </c>
      <c r="M696" s="59" t="s">
        <v>1505</v>
      </c>
      <c r="N696" s="59" t="s">
        <v>1554</v>
      </c>
      <c r="O696" s="46">
        <f t="shared" si="455"/>
        <v>200</v>
      </c>
      <c r="P696" s="46"/>
      <c r="Q696" s="46"/>
      <c r="R696" s="46"/>
      <c r="S696" s="46"/>
      <c r="T696" s="46"/>
      <c r="U696" s="46"/>
      <c r="V696" s="46"/>
      <c r="W696" s="46">
        <v>50</v>
      </c>
      <c r="X696" s="46">
        <v>50</v>
      </c>
      <c r="Y696" s="46">
        <v>50</v>
      </c>
      <c r="Z696" s="46">
        <v>50</v>
      </c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87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>
        <v>455</v>
      </c>
      <c r="BK696" s="46"/>
      <c r="BL696" s="46"/>
      <c r="BM696" s="46"/>
      <c r="BN696" s="46"/>
      <c r="BO696" s="46"/>
      <c r="BP696" s="46"/>
      <c r="BQ696" s="46"/>
      <c r="BR696" s="46">
        <v>455</v>
      </c>
      <c r="BS696" s="46">
        <v>455</v>
      </c>
      <c r="BT696" s="46">
        <v>455</v>
      </c>
      <c r="BU696" s="46">
        <v>455</v>
      </c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>
        <v>0</v>
      </c>
      <c r="DF696" s="46">
        <f>P699*BJ699</f>
        <v>0</v>
      </c>
      <c r="DG696" s="46">
        <f>BJ699*Q699</f>
        <v>0</v>
      </c>
      <c r="DH696" s="46">
        <f>R696*BM696</f>
        <v>0</v>
      </c>
      <c r="DI696" s="46">
        <f t="shared" ref="DI696:DQ697" si="484">BN696*S696</f>
        <v>0</v>
      </c>
      <c r="DJ696" s="46">
        <f t="shared" si="484"/>
        <v>0</v>
      </c>
      <c r="DK696" s="46">
        <f t="shared" si="484"/>
        <v>0</v>
      </c>
      <c r="DL696" s="46">
        <f t="shared" si="484"/>
        <v>0</v>
      </c>
      <c r="DM696" s="46">
        <f t="shared" si="484"/>
        <v>22750</v>
      </c>
      <c r="DN696" s="46">
        <f t="shared" si="484"/>
        <v>22750</v>
      </c>
      <c r="DO696" s="46">
        <f t="shared" si="484"/>
        <v>22750</v>
      </c>
      <c r="DP696" s="46">
        <f t="shared" si="484"/>
        <v>22750</v>
      </c>
      <c r="DQ696" s="46">
        <f t="shared" si="484"/>
        <v>0</v>
      </c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>
        <v>0</v>
      </c>
      <c r="FA696" s="59" t="s">
        <v>1704</v>
      </c>
      <c r="FB696" s="59">
        <v>2015</v>
      </c>
      <c r="FC696" s="59">
        <v>7</v>
      </c>
    </row>
    <row r="697" spans="1:159" s="49" customFormat="1" ht="25.5" customHeight="1" x14ac:dyDescent="0.25">
      <c r="A697" s="59" t="s">
        <v>3155</v>
      </c>
      <c r="B697" s="59" t="s">
        <v>55</v>
      </c>
      <c r="C697" s="59" t="s">
        <v>524</v>
      </c>
      <c r="D697" s="59" t="s">
        <v>514</v>
      </c>
      <c r="E697" s="59" t="s">
        <v>525</v>
      </c>
      <c r="F697" s="59"/>
      <c r="G697" s="59" t="s">
        <v>1559</v>
      </c>
      <c r="H697" s="59" t="s">
        <v>1339</v>
      </c>
      <c r="I697" s="59">
        <v>82</v>
      </c>
      <c r="J697" s="59" t="s">
        <v>3133</v>
      </c>
      <c r="K697" s="59" t="s">
        <v>1588</v>
      </c>
      <c r="L697" s="59" t="s">
        <v>1330</v>
      </c>
      <c r="M697" s="59" t="s">
        <v>1505</v>
      </c>
      <c r="N697" s="59" t="s">
        <v>1554</v>
      </c>
      <c r="O697" s="46">
        <f t="shared" si="455"/>
        <v>235</v>
      </c>
      <c r="P697" s="46"/>
      <c r="Q697" s="46"/>
      <c r="R697" s="46"/>
      <c r="S697" s="46"/>
      <c r="T697" s="46"/>
      <c r="U697" s="46"/>
      <c r="V697" s="46"/>
      <c r="W697" s="46">
        <v>50</v>
      </c>
      <c r="X697" s="46">
        <v>85</v>
      </c>
      <c r="Y697" s="46">
        <v>50</v>
      </c>
      <c r="Z697" s="46">
        <v>50</v>
      </c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87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>
        <v>455</v>
      </c>
      <c r="BK697" s="46"/>
      <c r="BL697" s="46"/>
      <c r="BM697" s="46"/>
      <c r="BN697" s="46"/>
      <c r="BO697" s="46"/>
      <c r="BP697" s="46"/>
      <c r="BQ697" s="46"/>
      <c r="BR697" s="46">
        <v>455</v>
      </c>
      <c r="BS697" s="46">
        <v>455</v>
      </c>
      <c r="BT697" s="46">
        <v>455</v>
      </c>
      <c r="BU697" s="46">
        <v>455</v>
      </c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>
        <v>0</v>
      </c>
      <c r="DF697" s="46">
        <f>P700*BJ700</f>
        <v>0</v>
      </c>
      <c r="DG697" s="46">
        <f>BJ700*Q700</f>
        <v>0</v>
      </c>
      <c r="DH697" s="46">
        <f>R697*BM697</f>
        <v>0</v>
      </c>
      <c r="DI697" s="46">
        <f t="shared" si="484"/>
        <v>0</v>
      </c>
      <c r="DJ697" s="46">
        <f t="shared" si="484"/>
        <v>0</v>
      </c>
      <c r="DK697" s="46">
        <f t="shared" si="484"/>
        <v>0</v>
      </c>
      <c r="DL697" s="46">
        <f t="shared" si="484"/>
        <v>0</v>
      </c>
      <c r="DM697" s="46">
        <f t="shared" si="484"/>
        <v>22750</v>
      </c>
      <c r="DN697" s="46">
        <f t="shared" si="484"/>
        <v>38675</v>
      </c>
      <c r="DO697" s="46">
        <f t="shared" si="484"/>
        <v>22750</v>
      </c>
      <c r="DP697" s="46">
        <f t="shared" si="484"/>
        <v>22750</v>
      </c>
      <c r="DQ697" s="46">
        <f t="shared" si="484"/>
        <v>0</v>
      </c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>
        <f>DE697*1.12</f>
        <v>0</v>
      </c>
      <c r="FA697" s="59" t="s">
        <v>1704</v>
      </c>
      <c r="FB697" s="59" t="s">
        <v>3131</v>
      </c>
      <c r="FC697" s="59" t="s">
        <v>1714</v>
      </c>
    </row>
    <row r="698" spans="1:159" s="49" customFormat="1" ht="25.5" customHeight="1" x14ac:dyDescent="0.25">
      <c r="A698" s="59" t="s">
        <v>3658</v>
      </c>
      <c r="B698" s="59" t="s">
        <v>55</v>
      </c>
      <c r="C698" s="59" t="s">
        <v>524</v>
      </c>
      <c r="D698" s="59" t="s">
        <v>514</v>
      </c>
      <c r="E698" s="59" t="s">
        <v>525</v>
      </c>
      <c r="F698" s="59"/>
      <c r="G698" s="59" t="s">
        <v>1559</v>
      </c>
      <c r="H698" s="59" t="s">
        <v>1339</v>
      </c>
      <c r="I698" s="59">
        <v>82</v>
      </c>
      <c r="J698" s="59" t="s">
        <v>3629</v>
      </c>
      <c r="K698" s="59" t="s">
        <v>1588</v>
      </c>
      <c r="L698" s="59" t="s">
        <v>1330</v>
      </c>
      <c r="M698" s="59" t="s">
        <v>1505</v>
      </c>
      <c r="N698" s="59" t="s">
        <v>1554</v>
      </c>
      <c r="O698" s="46">
        <f>P698+Q698+R698+S698+T698+U698+V698+W698+X698+Y698+Z698+AA698+AB698+AC698+AD698+AE698+AF698+AG698+AH698+AI698+AJ698+AK698+AL698+AM698+AN698+AO698+AP698+AQ698+AR698+AS698+AT698+AU698+AV698+AW698+AX698+AY698+AZ698</f>
        <v>285</v>
      </c>
      <c r="P698" s="46"/>
      <c r="Q698" s="46"/>
      <c r="R698" s="46"/>
      <c r="S698" s="46"/>
      <c r="T698" s="46"/>
      <c r="U698" s="46"/>
      <c r="V698" s="46"/>
      <c r="W698" s="46">
        <v>50</v>
      </c>
      <c r="X698" s="46">
        <v>85</v>
      </c>
      <c r="Y698" s="46">
        <v>100</v>
      </c>
      <c r="Z698" s="46">
        <v>50</v>
      </c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87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>
        <v>455</v>
      </c>
      <c r="BK698" s="46"/>
      <c r="BL698" s="46"/>
      <c r="BM698" s="46"/>
      <c r="BN698" s="46"/>
      <c r="BO698" s="46"/>
      <c r="BP698" s="46"/>
      <c r="BQ698" s="46"/>
      <c r="BR698" s="46">
        <v>455</v>
      </c>
      <c r="BS698" s="46">
        <v>455</v>
      </c>
      <c r="BT698" s="46">
        <v>455</v>
      </c>
      <c r="BU698" s="46">
        <v>455</v>
      </c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>
        <f>SUM(DF698:EP698)</f>
        <v>129675</v>
      </c>
      <c r="DF698" s="46">
        <f>P701*BJ701</f>
        <v>0</v>
      </c>
      <c r="DG698" s="46">
        <f>BJ701*Q701</f>
        <v>0</v>
      </c>
      <c r="DH698" s="46">
        <f>R698*BM698</f>
        <v>0</v>
      </c>
      <c r="DI698" s="46">
        <f t="shared" ref="DI698:DQ698" si="485">BN698*S698</f>
        <v>0</v>
      </c>
      <c r="DJ698" s="46">
        <f t="shared" si="485"/>
        <v>0</v>
      </c>
      <c r="DK698" s="46">
        <f t="shared" si="485"/>
        <v>0</v>
      </c>
      <c r="DL698" s="46">
        <f t="shared" si="485"/>
        <v>0</v>
      </c>
      <c r="DM698" s="46">
        <f t="shared" si="485"/>
        <v>22750</v>
      </c>
      <c r="DN698" s="46">
        <f t="shared" si="485"/>
        <v>38675</v>
      </c>
      <c r="DO698" s="46">
        <f t="shared" si="485"/>
        <v>45500</v>
      </c>
      <c r="DP698" s="46">
        <f t="shared" si="485"/>
        <v>22750</v>
      </c>
      <c r="DQ698" s="46">
        <f t="shared" si="485"/>
        <v>0</v>
      </c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>
        <f>DE698*1.12</f>
        <v>145236</v>
      </c>
      <c r="FA698" s="59" t="s">
        <v>1704</v>
      </c>
      <c r="FB698" s="59" t="s">
        <v>3630</v>
      </c>
      <c r="FC698" s="59" t="s">
        <v>1714</v>
      </c>
    </row>
    <row r="699" spans="1:159" s="49" customFormat="1" ht="25.5" customHeight="1" x14ac:dyDescent="0.25">
      <c r="A699" s="59" t="s">
        <v>705</v>
      </c>
      <c r="B699" s="59" t="s">
        <v>55</v>
      </c>
      <c r="C699" s="59" t="s">
        <v>524</v>
      </c>
      <c r="D699" s="59" t="s">
        <v>514</v>
      </c>
      <c r="E699" s="59" t="s">
        <v>525</v>
      </c>
      <c r="F699" s="59"/>
      <c r="G699" s="59" t="s">
        <v>1559</v>
      </c>
      <c r="H699" s="59" t="s">
        <v>1499</v>
      </c>
      <c r="I699" s="59">
        <v>82</v>
      </c>
      <c r="J699" s="59" t="s">
        <v>1506</v>
      </c>
      <c r="K699" s="59" t="s">
        <v>1589</v>
      </c>
      <c r="L699" s="59" t="s">
        <v>1330</v>
      </c>
      <c r="M699" s="59" t="s">
        <v>1505</v>
      </c>
      <c r="N699" s="59" t="s">
        <v>1554</v>
      </c>
      <c r="O699" s="46">
        <f t="shared" si="455"/>
        <v>800</v>
      </c>
      <c r="P699" s="46"/>
      <c r="Q699" s="46"/>
      <c r="R699" s="46"/>
      <c r="S699" s="46"/>
      <c r="T699" s="46"/>
      <c r="U699" s="46"/>
      <c r="V699" s="46"/>
      <c r="W699" s="46">
        <v>200</v>
      </c>
      <c r="X699" s="46">
        <v>200</v>
      </c>
      <c r="Y699" s="46">
        <v>200</v>
      </c>
      <c r="Z699" s="46">
        <v>200</v>
      </c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87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>
        <v>455</v>
      </c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>
        <v>0</v>
      </c>
      <c r="DF699" s="46">
        <f>P700*BJ700</f>
        <v>0</v>
      </c>
      <c r="DG699" s="46">
        <f>BJ700*Q700</f>
        <v>0</v>
      </c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>
        <v>0</v>
      </c>
      <c r="FA699" s="59" t="s">
        <v>1704</v>
      </c>
      <c r="FB699" s="59">
        <v>2015</v>
      </c>
      <c r="FC699" s="59"/>
    </row>
    <row r="700" spans="1:159" s="49" customFormat="1" ht="25.5" customHeight="1" x14ac:dyDescent="0.25">
      <c r="A700" s="59" t="s">
        <v>706</v>
      </c>
      <c r="B700" s="59" t="s">
        <v>55</v>
      </c>
      <c r="C700" s="59" t="s">
        <v>524</v>
      </c>
      <c r="D700" s="59" t="s">
        <v>514</v>
      </c>
      <c r="E700" s="59" t="s">
        <v>525</v>
      </c>
      <c r="F700" s="59"/>
      <c r="G700" s="59" t="s">
        <v>1559</v>
      </c>
      <c r="H700" s="59" t="s">
        <v>1339</v>
      </c>
      <c r="I700" s="59">
        <v>82</v>
      </c>
      <c r="J700" s="59" t="s">
        <v>1506</v>
      </c>
      <c r="K700" s="59" t="s">
        <v>1589</v>
      </c>
      <c r="L700" s="59" t="s">
        <v>1330</v>
      </c>
      <c r="M700" s="59" t="s">
        <v>1505</v>
      </c>
      <c r="N700" s="59" t="s">
        <v>1554</v>
      </c>
      <c r="O700" s="46">
        <f t="shared" si="455"/>
        <v>800</v>
      </c>
      <c r="P700" s="46"/>
      <c r="Q700" s="46"/>
      <c r="R700" s="46"/>
      <c r="S700" s="46"/>
      <c r="T700" s="46"/>
      <c r="U700" s="46"/>
      <c r="V700" s="46"/>
      <c r="W700" s="46">
        <v>200</v>
      </c>
      <c r="X700" s="46">
        <v>200</v>
      </c>
      <c r="Y700" s="46">
        <v>200</v>
      </c>
      <c r="Z700" s="46">
        <v>200</v>
      </c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87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>
        <v>455</v>
      </c>
      <c r="BK700" s="46"/>
      <c r="BL700" s="46"/>
      <c r="BM700" s="46"/>
      <c r="BN700" s="46"/>
      <c r="BO700" s="46"/>
      <c r="BP700" s="46"/>
      <c r="BQ700" s="46"/>
      <c r="BR700" s="46">
        <v>455</v>
      </c>
      <c r="BS700" s="46">
        <v>455</v>
      </c>
      <c r="BT700" s="46">
        <v>455</v>
      </c>
      <c r="BU700" s="46">
        <v>455</v>
      </c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>
        <v>0</v>
      </c>
      <c r="DF700" s="46">
        <f>P703*BJ703</f>
        <v>0</v>
      </c>
      <c r="DG700" s="46">
        <f>BJ703*Q703</f>
        <v>0</v>
      </c>
      <c r="DH700" s="46">
        <f>R700*BM700</f>
        <v>0</v>
      </c>
      <c r="DI700" s="46">
        <f t="shared" ref="DI700:DQ701" si="486">BN700*S700</f>
        <v>0</v>
      </c>
      <c r="DJ700" s="46">
        <f t="shared" si="486"/>
        <v>0</v>
      </c>
      <c r="DK700" s="46">
        <f t="shared" si="486"/>
        <v>0</v>
      </c>
      <c r="DL700" s="46">
        <f t="shared" si="486"/>
        <v>0</v>
      </c>
      <c r="DM700" s="46">
        <f t="shared" si="486"/>
        <v>91000</v>
      </c>
      <c r="DN700" s="46">
        <f t="shared" si="486"/>
        <v>91000</v>
      </c>
      <c r="DO700" s="46">
        <f t="shared" si="486"/>
        <v>91000</v>
      </c>
      <c r="DP700" s="46">
        <f t="shared" si="486"/>
        <v>91000</v>
      </c>
      <c r="DQ700" s="46">
        <f t="shared" si="486"/>
        <v>0</v>
      </c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>
        <v>0</v>
      </c>
      <c r="FA700" s="59" t="s">
        <v>1704</v>
      </c>
      <c r="FB700" s="59">
        <v>2015</v>
      </c>
      <c r="FC700" s="59">
        <v>7</v>
      </c>
    </row>
    <row r="701" spans="1:159" s="49" customFormat="1" ht="25.5" customHeight="1" x14ac:dyDescent="0.25">
      <c r="A701" s="59" t="s">
        <v>3156</v>
      </c>
      <c r="B701" s="59" t="s">
        <v>55</v>
      </c>
      <c r="C701" s="59" t="s">
        <v>524</v>
      </c>
      <c r="D701" s="59" t="s">
        <v>514</v>
      </c>
      <c r="E701" s="59" t="s">
        <v>525</v>
      </c>
      <c r="F701" s="59"/>
      <c r="G701" s="59" t="s">
        <v>1559</v>
      </c>
      <c r="H701" s="59" t="s">
        <v>1339</v>
      </c>
      <c r="I701" s="59">
        <v>82</v>
      </c>
      <c r="J701" s="59" t="s">
        <v>3133</v>
      </c>
      <c r="K701" s="59" t="s">
        <v>1589</v>
      </c>
      <c r="L701" s="59" t="s">
        <v>1330</v>
      </c>
      <c r="M701" s="59" t="s">
        <v>1505</v>
      </c>
      <c r="N701" s="59" t="s">
        <v>1554</v>
      </c>
      <c r="O701" s="46">
        <f t="shared" si="455"/>
        <v>940</v>
      </c>
      <c r="P701" s="46"/>
      <c r="Q701" s="46"/>
      <c r="R701" s="46"/>
      <c r="S701" s="46"/>
      <c r="T701" s="46"/>
      <c r="U701" s="46"/>
      <c r="V701" s="46"/>
      <c r="W701" s="46">
        <v>200</v>
      </c>
      <c r="X701" s="46">
        <v>340</v>
      </c>
      <c r="Y701" s="46">
        <v>200</v>
      </c>
      <c r="Z701" s="46">
        <v>200</v>
      </c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87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>
        <v>455</v>
      </c>
      <c r="BK701" s="46"/>
      <c r="BL701" s="46"/>
      <c r="BM701" s="46"/>
      <c r="BN701" s="46"/>
      <c r="BO701" s="46"/>
      <c r="BP701" s="46"/>
      <c r="BQ701" s="46"/>
      <c r="BR701" s="46">
        <v>455</v>
      </c>
      <c r="BS701" s="46">
        <v>455</v>
      </c>
      <c r="BT701" s="46">
        <v>455</v>
      </c>
      <c r="BU701" s="46">
        <v>455</v>
      </c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>
        <v>0</v>
      </c>
      <c r="DF701" s="46">
        <f>P704*BJ704</f>
        <v>0</v>
      </c>
      <c r="DG701" s="46">
        <f>BJ704*Q704</f>
        <v>0</v>
      </c>
      <c r="DH701" s="46">
        <f>R701*BM701</f>
        <v>0</v>
      </c>
      <c r="DI701" s="46">
        <f t="shared" si="486"/>
        <v>0</v>
      </c>
      <c r="DJ701" s="46">
        <f t="shared" si="486"/>
        <v>0</v>
      </c>
      <c r="DK701" s="46">
        <f t="shared" si="486"/>
        <v>0</v>
      </c>
      <c r="DL701" s="46">
        <f t="shared" si="486"/>
        <v>0</v>
      </c>
      <c r="DM701" s="46">
        <f t="shared" si="486"/>
        <v>91000</v>
      </c>
      <c r="DN701" s="46">
        <f t="shared" si="486"/>
        <v>154700</v>
      </c>
      <c r="DO701" s="46">
        <f t="shared" si="486"/>
        <v>91000</v>
      </c>
      <c r="DP701" s="46">
        <f t="shared" si="486"/>
        <v>91000</v>
      </c>
      <c r="DQ701" s="46">
        <f t="shared" si="486"/>
        <v>0</v>
      </c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>
        <f>DE701*1.12</f>
        <v>0</v>
      </c>
      <c r="FA701" s="59" t="s">
        <v>1704</v>
      </c>
      <c r="FB701" s="59" t="s">
        <v>3131</v>
      </c>
      <c r="FC701" s="59" t="s">
        <v>1714</v>
      </c>
    </row>
    <row r="702" spans="1:159" s="49" customFormat="1" ht="25.5" customHeight="1" x14ac:dyDescent="0.25">
      <c r="A702" s="59" t="s">
        <v>3659</v>
      </c>
      <c r="B702" s="59" t="s">
        <v>55</v>
      </c>
      <c r="C702" s="59" t="s">
        <v>524</v>
      </c>
      <c r="D702" s="59" t="s">
        <v>514</v>
      </c>
      <c r="E702" s="59" t="s">
        <v>525</v>
      </c>
      <c r="F702" s="59"/>
      <c r="G702" s="59" t="s">
        <v>1559</v>
      </c>
      <c r="H702" s="59" t="s">
        <v>1339</v>
      </c>
      <c r="I702" s="59">
        <v>82</v>
      </c>
      <c r="J702" s="59" t="s">
        <v>3629</v>
      </c>
      <c r="K702" s="59" t="s">
        <v>1589</v>
      </c>
      <c r="L702" s="59" t="s">
        <v>1330</v>
      </c>
      <c r="M702" s="59" t="s">
        <v>1505</v>
      </c>
      <c r="N702" s="59" t="s">
        <v>1554</v>
      </c>
      <c r="O702" s="46">
        <f>P702+Q702+R702+S702+T702+U702+V702+W702+X702+Y702+Z702+AA702+AB702+AC702+AD702+AE702+AF702+AG702+AH702+AI702+AJ702+AK702+AL702+AM702+AN702+AO702+AP702+AQ702+AR702+AS702+AT702+AU702+AV702+AW702+AX702+AY702+AZ702</f>
        <v>1140</v>
      </c>
      <c r="P702" s="46"/>
      <c r="Q702" s="46"/>
      <c r="R702" s="46"/>
      <c r="S702" s="46"/>
      <c r="T702" s="46"/>
      <c r="U702" s="46"/>
      <c r="V702" s="46"/>
      <c r="W702" s="46">
        <v>200</v>
      </c>
      <c r="X702" s="46">
        <v>340</v>
      </c>
      <c r="Y702" s="46">
        <v>400</v>
      </c>
      <c r="Z702" s="46">
        <v>200</v>
      </c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87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>
        <v>455</v>
      </c>
      <c r="BK702" s="46"/>
      <c r="BL702" s="46"/>
      <c r="BM702" s="46"/>
      <c r="BN702" s="46"/>
      <c r="BO702" s="46"/>
      <c r="BP702" s="46"/>
      <c r="BQ702" s="46"/>
      <c r="BR702" s="46">
        <v>455</v>
      </c>
      <c r="BS702" s="46">
        <v>455</v>
      </c>
      <c r="BT702" s="46">
        <v>455</v>
      </c>
      <c r="BU702" s="46">
        <v>455</v>
      </c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>
        <f>SUM(DF702:EP702)</f>
        <v>518700</v>
      </c>
      <c r="DF702" s="46">
        <f>P705*BJ705</f>
        <v>0</v>
      </c>
      <c r="DG702" s="46">
        <f>BJ705*Q705</f>
        <v>0</v>
      </c>
      <c r="DH702" s="46">
        <f>R702*BM702</f>
        <v>0</v>
      </c>
      <c r="DI702" s="46">
        <f t="shared" ref="DI702:DQ702" si="487">BN702*S702</f>
        <v>0</v>
      </c>
      <c r="DJ702" s="46">
        <f t="shared" si="487"/>
        <v>0</v>
      </c>
      <c r="DK702" s="46">
        <f t="shared" si="487"/>
        <v>0</v>
      </c>
      <c r="DL702" s="46">
        <f t="shared" si="487"/>
        <v>0</v>
      </c>
      <c r="DM702" s="46">
        <f t="shared" si="487"/>
        <v>91000</v>
      </c>
      <c r="DN702" s="46">
        <f t="shared" si="487"/>
        <v>154700</v>
      </c>
      <c r="DO702" s="46">
        <f t="shared" si="487"/>
        <v>182000</v>
      </c>
      <c r="DP702" s="46">
        <f t="shared" si="487"/>
        <v>91000</v>
      </c>
      <c r="DQ702" s="46">
        <f t="shared" si="487"/>
        <v>0</v>
      </c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>
        <f>DE702*1.12</f>
        <v>580944</v>
      </c>
      <c r="FA702" s="59" t="s">
        <v>1704</v>
      </c>
      <c r="FB702" s="59" t="s">
        <v>3630</v>
      </c>
      <c r="FC702" s="59" t="s">
        <v>1714</v>
      </c>
    </row>
    <row r="703" spans="1:159" s="49" customFormat="1" ht="25.5" customHeight="1" x14ac:dyDescent="0.25">
      <c r="A703" s="59" t="s">
        <v>707</v>
      </c>
      <c r="B703" s="59" t="s">
        <v>55</v>
      </c>
      <c r="C703" s="59" t="s">
        <v>524</v>
      </c>
      <c r="D703" s="59" t="s">
        <v>514</v>
      </c>
      <c r="E703" s="59" t="s">
        <v>525</v>
      </c>
      <c r="F703" s="59"/>
      <c r="G703" s="59" t="s">
        <v>1559</v>
      </c>
      <c r="H703" s="59" t="s">
        <v>1499</v>
      </c>
      <c r="I703" s="59">
        <v>82</v>
      </c>
      <c r="J703" s="59" t="s">
        <v>1506</v>
      </c>
      <c r="K703" s="59" t="s">
        <v>1590</v>
      </c>
      <c r="L703" s="59" t="s">
        <v>1330</v>
      </c>
      <c r="M703" s="59" t="s">
        <v>1505</v>
      </c>
      <c r="N703" s="59" t="s">
        <v>1554</v>
      </c>
      <c r="O703" s="46">
        <f t="shared" si="455"/>
        <v>400</v>
      </c>
      <c r="P703" s="46"/>
      <c r="Q703" s="46"/>
      <c r="R703" s="46"/>
      <c r="S703" s="46"/>
      <c r="T703" s="46"/>
      <c r="U703" s="46"/>
      <c r="V703" s="46"/>
      <c r="W703" s="46">
        <v>100</v>
      </c>
      <c r="X703" s="46">
        <v>100</v>
      </c>
      <c r="Y703" s="46">
        <v>100</v>
      </c>
      <c r="Z703" s="46">
        <v>100</v>
      </c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87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>
        <v>455</v>
      </c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>
        <v>0</v>
      </c>
      <c r="DF703" s="46">
        <f>P704*BJ704</f>
        <v>0</v>
      </c>
      <c r="DG703" s="46">
        <f>BJ704*Q704</f>
        <v>0</v>
      </c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>
        <v>0</v>
      </c>
      <c r="FA703" s="59" t="s">
        <v>1704</v>
      </c>
      <c r="FB703" s="59">
        <v>2015</v>
      </c>
      <c r="FC703" s="59"/>
    </row>
    <row r="704" spans="1:159" s="49" customFormat="1" ht="25.5" customHeight="1" x14ac:dyDescent="0.25">
      <c r="A704" s="59" t="s">
        <v>708</v>
      </c>
      <c r="B704" s="59" t="s">
        <v>55</v>
      </c>
      <c r="C704" s="59" t="s">
        <v>524</v>
      </c>
      <c r="D704" s="59" t="s">
        <v>514</v>
      </c>
      <c r="E704" s="59" t="s">
        <v>525</v>
      </c>
      <c r="F704" s="59"/>
      <c r="G704" s="59" t="s">
        <v>1559</v>
      </c>
      <c r="H704" s="59" t="s">
        <v>1339</v>
      </c>
      <c r="I704" s="59">
        <v>82</v>
      </c>
      <c r="J704" s="59" t="s">
        <v>1506</v>
      </c>
      <c r="K704" s="59" t="s">
        <v>1590</v>
      </c>
      <c r="L704" s="59" t="s">
        <v>1330</v>
      </c>
      <c r="M704" s="59" t="s">
        <v>1505</v>
      </c>
      <c r="N704" s="59" t="s">
        <v>1554</v>
      </c>
      <c r="O704" s="46">
        <f t="shared" si="455"/>
        <v>400</v>
      </c>
      <c r="P704" s="46"/>
      <c r="Q704" s="46"/>
      <c r="R704" s="46"/>
      <c r="S704" s="46"/>
      <c r="T704" s="46"/>
      <c r="U704" s="46"/>
      <c r="V704" s="46"/>
      <c r="W704" s="46">
        <v>100</v>
      </c>
      <c r="X704" s="46">
        <v>100</v>
      </c>
      <c r="Y704" s="46">
        <v>100</v>
      </c>
      <c r="Z704" s="46">
        <v>100</v>
      </c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87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>
        <v>455</v>
      </c>
      <c r="BK704" s="46"/>
      <c r="BL704" s="46"/>
      <c r="BM704" s="46"/>
      <c r="BN704" s="46"/>
      <c r="BO704" s="46"/>
      <c r="BP704" s="46"/>
      <c r="BQ704" s="46"/>
      <c r="BR704" s="46">
        <v>455</v>
      </c>
      <c r="BS704" s="46">
        <v>455</v>
      </c>
      <c r="BT704" s="46">
        <v>455</v>
      </c>
      <c r="BU704" s="46">
        <v>455</v>
      </c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>
        <v>0</v>
      </c>
      <c r="DF704" s="46">
        <f>P707*BJ707</f>
        <v>0</v>
      </c>
      <c r="DG704" s="46">
        <f>BJ707*Q707</f>
        <v>0</v>
      </c>
      <c r="DH704" s="46">
        <f>R704*BM704</f>
        <v>0</v>
      </c>
      <c r="DI704" s="46">
        <f t="shared" ref="DI704:DQ705" si="488">BN704*S704</f>
        <v>0</v>
      </c>
      <c r="DJ704" s="46">
        <f t="shared" si="488"/>
        <v>0</v>
      </c>
      <c r="DK704" s="46">
        <f t="shared" si="488"/>
        <v>0</v>
      </c>
      <c r="DL704" s="46">
        <f t="shared" si="488"/>
        <v>0</v>
      </c>
      <c r="DM704" s="46">
        <f t="shared" si="488"/>
        <v>45500</v>
      </c>
      <c r="DN704" s="46">
        <f t="shared" si="488"/>
        <v>45500</v>
      </c>
      <c r="DO704" s="46">
        <f t="shared" si="488"/>
        <v>45500</v>
      </c>
      <c r="DP704" s="46">
        <f t="shared" si="488"/>
        <v>45500</v>
      </c>
      <c r="DQ704" s="46">
        <f t="shared" si="488"/>
        <v>0</v>
      </c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>
        <v>0</v>
      </c>
      <c r="FA704" s="59" t="s">
        <v>1704</v>
      </c>
      <c r="FB704" s="59">
        <v>2015</v>
      </c>
      <c r="FC704" s="59">
        <v>7</v>
      </c>
    </row>
    <row r="705" spans="1:159" s="49" customFormat="1" ht="25.5" customHeight="1" x14ac:dyDescent="0.25">
      <c r="A705" s="59" t="s">
        <v>3157</v>
      </c>
      <c r="B705" s="59" t="s">
        <v>55</v>
      </c>
      <c r="C705" s="59" t="s">
        <v>524</v>
      </c>
      <c r="D705" s="59" t="s">
        <v>514</v>
      </c>
      <c r="E705" s="59" t="s">
        <v>525</v>
      </c>
      <c r="F705" s="59"/>
      <c r="G705" s="59" t="s">
        <v>1559</v>
      </c>
      <c r="H705" s="59" t="s">
        <v>1339</v>
      </c>
      <c r="I705" s="59">
        <v>82</v>
      </c>
      <c r="J705" s="59" t="s">
        <v>3133</v>
      </c>
      <c r="K705" s="59" t="s">
        <v>1590</v>
      </c>
      <c r="L705" s="59" t="s">
        <v>1330</v>
      </c>
      <c r="M705" s="59" t="s">
        <v>1505</v>
      </c>
      <c r="N705" s="59" t="s">
        <v>1554</v>
      </c>
      <c r="O705" s="46">
        <f t="shared" si="455"/>
        <v>470</v>
      </c>
      <c r="P705" s="46"/>
      <c r="Q705" s="46"/>
      <c r="R705" s="46"/>
      <c r="S705" s="46"/>
      <c r="T705" s="46"/>
      <c r="U705" s="46"/>
      <c r="V705" s="46"/>
      <c r="W705" s="46">
        <v>100</v>
      </c>
      <c r="X705" s="46">
        <v>170</v>
      </c>
      <c r="Y705" s="46">
        <v>100</v>
      </c>
      <c r="Z705" s="46">
        <v>100</v>
      </c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87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>
        <v>455</v>
      </c>
      <c r="BK705" s="46"/>
      <c r="BL705" s="46"/>
      <c r="BM705" s="46"/>
      <c r="BN705" s="46"/>
      <c r="BO705" s="46"/>
      <c r="BP705" s="46"/>
      <c r="BQ705" s="46"/>
      <c r="BR705" s="46">
        <v>455</v>
      </c>
      <c r="BS705" s="46">
        <v>455</v>
      </c>
      <c r="BT705" s="46">
        <v>455</v>
      </c>
      <c r="BU705" s="46">
        <v>455</v>
      </c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>
        <v>0</v>
      </c>
      <c r="DF705" s="46">
        <f>P708*BJ708</f>
        <v>0</v>
      </c>
      <c r="DG705" s="46">
        <f>BJ708*Q708</f>
        <v>0</v>
      </c>
      <c r="DH705" s="46">
        <f>R705*BM705</f>
        <v>0</v>
      </c>
      <c r="DI705" s="46">
        <f t="shared" si="488"/>
        <v>0</v>
      </c>
      <c r="DJ705" s="46">
        <f t="shared" si="488"/>
        <v>0</v>
      </c>
      <c r="DK705" s="46">
        <f t="shared" si="488"/>
        <v>0</v>
      </c>
      <c r="DL705" s="46">
        <f t="shared" si="488"/>
        <v>0</v>
      </c>
      <c r="DM705" s="46">
        <f t="shared" si="488"/>
        <v>45500</v>
      </c>
      <c r="DN705" s="46">
        <f t="shared" si="488"/>
        <v>77350</v>
      </c>
      <c r="DO705" s="46">
        <f t="shared" si="488"/>
        <v>45500</v>
      </c>
      <c r="DP705" s="46">
        <f t="shared" si="488"/>
        <v>45500</v>
      </c>
      <c r="DQ705" s="46">
        <f t="shared" si="488"/>
        <v>0</v>
      </c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>
        <f>DE705*1.12</f>
        <v>0</v>
      </c>
      <c r="FA705" s="59" t="s">
        <v>1704</v>
      </c>
      <c r="FB705" s="59" t="s">
        <v>3131</v>
      </c>
      <c r="FC705" s="59" t="s">
        <v>1714</v>
      </c>
    </row>
    <row r="706" spans="1:159" s="49" customFormat="1" ht="25.5" customHeight="1" x14ac:dyDescent="0.25">
      <c r="A706" s="59" t="s">
        <v>3660</v>
      </c>
      <c r="B706" s="59" t="s">
        <v>55</v>
      </c>
      <c r="C706" s="59" t="s">
        <v>524</v>
      </c>
      <c r="D706" s="59" t="s">
        <v>514</v>
      </c>
      <c r="E706" s="59" t="s">
        <v>525</v>
      </c>
      <c r="F706" s="59"/>
      <c r="G706" s="59" t="s">
        <v>1559</v>
      </c>
      <c r="H706" s="59" t="s">
        <v>1339</v>
      </c>
      <c r="I706" s="59">
        <v>82</v>
      </c>
      <c r="J706" s="59" t="s">
        <v>3629</v>
      </c>
      <c r="K706" s="59" t="s">
        <v>1590</v>
      </c>
      <c r="L706" s="59" t="s">
        <v>1330</v>
      </c>
      <c r="M706" s="59" t="s">
        <v>1505</v>
      </c>
      <c r="N706" s="59" t="s">
        <v>1554</v>
      </c>
      <c r="O706" s="46">
        <f>P706+Q706+R706+S706+T706+U706+V706+W706+X706+Y706+Z706+AA706+AB706+AC706+AD706+AE706+AF706+AG706+AH706+AI706+AJ706+AK706+AL706+AM706+AN706+AO706+AP706+AQ706+AR706+AS706+AT706+AU706+AV706+AW706+AX706+AY706+AZ706</f>
        <v>570</v>
      </c>
      <c r="P706" s="46"/>
      <c r="Q706" s="46"/>
      <c r="R706" s="46"/>
      <c r="S706" s="46"/>
      <c r="T706" s="46"/>
      <c r="U706" s="46"/>
      <c r="V706" s="46"/>
      <c r="W706" s="46">
        <v>100</v>
      </c>
      <c r="X706" s="46">
        <v>170</v>
      </c>
      <c r="Y706" s="46">
        <v>200</v>
      </c>
      <c r="Z706" s="46">
        <v>100</v>
      </c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87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>
        <v>455</v>
      </c>
      <c r="BK706" s="46"/>
      <c r="BL706" s="46"/>
      <c r="BM706" s="46"/>
      <c r="BN706" s="46"/>
      <c r="BO706" s="46"/>
      <c r="BP706" s="46"/>
      <c r="BQ706" s="46"/>
      <c r="BR706" s="46">
        <v>455</v>
      </c>
      <c r="BS706" s="46">
        <v>455</v>
      </c>
      <c r="BT706" s="46">
        <v>455</v>
      </c>
      <c r="BU706" s="46">
        <v>455</v>
      </c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>
        <f>SUM(DF706:EP706)</f>
        <v>259350</v>
      </c>
      <c r="DF706" s="46">
        <f>P709*BJ709</f>
        <v>0</v>
      </c>
      <c r="DG706" s="46">
        <f>BJ709*Q709</f>
        <v>0</v>
      </c>
      <c r="DH706" s="46">
        <f>R706*BM706</f>
        <v>0</v>
      </c>
      <c r="DI706" s="46">
        <f t="shared" ref="DI706:DQ706" si="489">BN706*S706</f>
        <v>0</v>
      </c>
      <c r="DJ706" s="46">
        <f t="shared" si="489"/>
        <v>0</v>
      </c>
      <c r="DK706" s="46">
        <f t="shared" si="489"/>
        <v>0</v>
      </c>
      <c r="DL706" s="46">
        <f t="shared" si="489"/>
        <v>0</v>
      </c>
      <c r="DM706" s="46">
        <f t="shared" si="489"/>
        <v>45500</v>
      </c>
      <c r="DN706" s="46">
        <f t="shared" si="489"/>
        <v>77350</v>
      </c>
      <c r="DO706" s="46">
        <f t="shared" si="489"/>
        <v>91000</v>
      </c>
      <c r="DP706" s="46">
        <f t="shared" si="489"/>
        <v>45500</v>
      </c>
      <c r="DQ706" s="46">
        <f t="shared" si="489"/>
        <v>0</v>
      </c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>
        <f>DE706*1.12</f>
        <v>290472</v>
      </c>
      <c r="FA706" s="59" t="s">
        <v>1704</v>
      </c>
      <c r="FB706" s="59" t="s">
        <v>3630</v>
      </c>
      <c r="FC706" s="59" t="s">
        <v>1714</v>
      </c>
    </row>
    <row r="707" spans="1:159" s="49" customFormat="1" ht="25.5" customHeight="1" x14ac:dyDescent="0.25">
      <c r="A707" s="59" t="s">
        <v>709</v>
      </c>
      <c r="B707" s="59" t="s">
        <v>55</v>
      </c>
      <c r="C707" s="59" t="s">
        <v>524</v>
      </c>
      <c r="D707" s="59" t="s">
        <v>514</v>
      </c>
      <c r="E707" s="59" t="s">
        <v>525</v>
      </c>
      <c r="F707" s="59"/>
      <c r="G707" s="59" t="s">
        <v>1559</v>
      </c>
      <c r="H707" s="59" t="s">
        <v>1499</v>
      </c>
      <c r="I707" s="59">
        <v>82</v>
      </c>
      <c r="J707" s="59" t="s">
        <v>1506</v>
      </c>
      <c r="K707" s="59" t="s">
        <v>1591</v>
      </c>
      <c r="L707" s="59" t="s">
        <v>1330</v>
      </c>
      <c r="M707" s="59" t="s">
        <v>1505</v>
      </c>
      <c r="N707" s="59" t="s">
        <v>1554</v>
      </c>
      <c r="O707" s="46">
        <f t="shared" si="455"/>
        <v>200</v>
      </c>
      <c r="P707" s="46"/>
      <c r="Q707" s="46"/>
      <c r="R707" s="46"/>
      <c r="S707" s="46"/>
      <c r="T707" s="46"/>
      <c r="U707" s="46"/>
      <c r="V707" s="46"/>
      <c r="W707" s="46">
        <v>50</v>
      </c>
      <c r="X707" s="46">
        <v>50</v>
      </c>
      <c r="Y707" s="46">
        <v>50</v>
      </c>
      <c r="Z707" s="46">
        <v>50</v>
      </c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87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>
        <v>455</v>
      </c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>
        <v>0</v>
      </c>
      <c r="DF707" s="46">
        <f>P708*BJ708</f>
        <v>0</v>
      </c>
      <c r="DG707" s="46">
        <f>BJ708*Q708</f>
        <v>0</v>
      </c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>
        <v>0</v>
      </c>
      <c r="FA707" s="59" t="s">
        <v>1704</v>
      </c>
      <c r="FB707" s="59">
        <v>2015</v>
      </c>
      <c r="FC707" s="59"/>
    </row>
    <row r="708" spans="1:159" s="49" customFormat="1" ht="25.5" customHeight="1" x14ac:dyDescent="0.25">
      <c r="A708" s="59" t="s">
        <v>710</v>
      </c>
      <c r="B708" s="59" t="s">
        <v>55</v>
      </c>
      <c r="C708" s="59" t="s">
        <v>524</v>
      </c>
      <c r="D708" s="59" t="s">
        <v>514</v>
      </c>
      <c r="E708" s="59" t="s">
        <v>525</v>
      </c>
      <c r="F708" s="59"/>
      <c r="G708" s="59" t="s">
        <v>1559</v>
      </c>
      <c r="H708" s="59" t="s">
        <v>1339</v>
      </c>
      <c r="I708" s="59">
        <v>82</v>
      </c>
      <c r="J708" s="59" t="s">
        <v>1506</v>
      </c>
      <c r="K708" s="59" t="s">
        <v>1591</v>
      </c>
      <c r="L708" s="59" t="s">
        <v>1330</v>
      </c>
      <c r="M708" s="59" t="s">
        <v>1505</v>
      </c>
      <c r="N708" s="59" t="s">
        <v>1554</v>
      </c>
      <c r="O708" s="46">
        <f t="shared" si="455"/>
        <v>200</v>
      </c>
      <c r="P708" s="46"/>
      <c r="Q708" s="46"/>
      <c r="R708" s="46"/>
      <c r="S708" s="46"/>
      <c r="T708" s="46"/>
      <c r="U708" s="46"/>
      <c r="V708" s="46"/>
      <c r="W708" s="46">
        <v>50</v>
      </c>
      <c r="X708" s="46">
        <v>50</v>
      </c>
      <c r="Y708" s="46">
        <v>50</v>
      </c>
      <c r="Z708" s="46">
        <v>50</v>
      </c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87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455</v>
      </c>
      <c r="BK708" s="46"/>
      <c r="BL708" s="46"/>
      <c r="BM708" s="46"/>
      <c r="BN708" s="46"/>
      <c r="BO708" s="46"/>
      <c r="BP708" s="46"/>
      <c r="BQ708" s="46"/>
      <c r="BR708" s="46">
        <v>455</v>
      </c>
      <c r="BS708" s="46">
        <v>455</v>
      </c>
      <c r="BT708" s="46">
        <v>455</v>
      </c>
      <c r="BU708" s="46">
        <v>455</v>
      </c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>
        <v>0</v>
      </c>
      <c r="DF708" s="46">
        <f>P711*BJ711</f>
        <v>0</v>
      </c>
      <c r="DG708" s="46">
        <f>BJ711*Q711</f>
        <v>0</v>
      </c>
      <c r="DH708" s="46">
        <f>R708*BM708</f>
        <v>0</v>
      </c>
      <c r="DI708" s="46">
        <f t="shared" ref="DI708:DQ709" si="490">BN708*S708</f>
        <v>0</v>
      </c>
      <c r="DJ708" s="46">
        <f t="shared" si="490"/>
        <v>0</v>
      </c>
      <c r="DK708" s="46">
        <f t="shared" si="490"/>
        <v>0</v>
      </c>
      <c r="DL708" s="46">
        <f t="shared" si="490"/>
        <v>0</v>
      </c>
      <c r="DM708" s="46">
        <f t="shared" si="490"/>
        <v>22750</v>
      </c>
      <c r="DN708" s="46">
        <f t="shared" si="490"/>
        <v>22750</v>
      </c>
      <c r="DO708" s="46">
        <f t="shared" si="490"/>
        <v>22750</v>
      </c>
      <c r="DP708" s="46">
        <f t="shared" si="490"/>
        <v>22750</v>
      </c>
      <c r="DQ708" s="46">
        <f t="shared" si="490"/>
        <v>0</v>
      </c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>
        <v>0</v>
      </c>
      <c r="FA708" s="59" t="s">
        <v>1704</v>
      </c>
      <c r="FB708" s="59">
        <v>2015</v>
      </c>
      <c r="FC708" s="59">
        <v>7</v>
      </c>
    </row>
    <row r="709" spans="1:159" s="49" customFormat="1" ht="25.5" customHeight="1" x14ac:dyDescent="0.25">
      <c r="A709" s="59" t="s">
        <v>3158</v>
      </c>
      <c r="B709" s="59" t="s">
        <v>55</v>
      </c>
      <c r="C709" s="59" t="s">
        <v>524</v>
      </c>
      <c r="D709" s="59" t="s">
        <v>514</v>
      </c>
      <c r="E709" s="59" t="s">
        <v>525</v>
      </c>
      <c r="F709" s="59"/>
      <c r="G709" s="59" t="s">
        <v>1559</v>
      </c>
      <c r="H709" s="59" t="s">
        <v>1339</v>
      </c>
      <c r="I709" s="59">
        <v>82</v>
      </c>
      <c r="J709" s="59" t="s">
        <v>3133</v>
      </c>
      <c r="K709" s="59" t="s">
        <v>1591</v>
      </c>
      <c r="L709" s="59" t="s">
        <v>1330</v>
      </c>
      <c r="M709" s="59" t="s">
        <v>1505</v>
      </c>
      <c r="N709" s="59" t="s">
        <v>1554</v>
      </c>
      <c r="O709" s="46">
        <f t="shared" si="455"/>
        <v>235</v>
      </c>
      <c r="P709" s="46"/>
      <c r="Q709" s="46"/>
      <c r="R709" s="46"/>
      <c r="S709" s="46"/>
      <c r="T709" s="46"/>
      <c r="U709" s="46"/>
      <c r="V709" s="46"/>
      <c r="W709" s="46">
        <v>50</v>
      </c>
      <c r="X709" s="46">
        <v>85</v>
      </c>
      <c r="Y709" s="46">
        <v>50</v>
      </c>
      <c r="Z709" s="46">
        <v>50</v>
      </c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87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>
        <v>455</v>
      </c>
      <c r="BK709" s="46"/>
      <c r="BL709" s="46"/>
      <c r="BM709" s="46"/>
      <c r="BN709" s="46"/>
      <c r="BO709" s="46"/>
      <c r="BP709" s="46"/>
      <c r="BQ709" s="46"/>
      <c r="BR709" s="46">
        <v>455</v>
      </c>
      <c r="BS709" s="46">
        <v>455</v>
      </c>
      <c r="BT709" s="46">
        <v>455</v>
      </c>
      <c r="BU709" s="46">
        <v>455</v>
      </c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>
        <v>0</v>
      </c>
      <c r="DF709" s="46">
        <f>P712*BJ712</f>
        <v>0</v>
      </c>
      <c r="DG709" s="46">
        <f>BJ712*Q712</f>
        <v>0</v>
      </c>
      <c r="DH709" s="46">
        <f>R709*BM709</f>
        <v>0</v>
      </c>
      <c r="DI709" s="46">
        <f t="shared" si="490"/>
        <v>0</v>
      </c>
      <c r="DJ709" s="46">
        <f t="shared" si="490"/>
        <v>0</v>
      </c>
      <c r="DK709" s="46">
        <f t="shared" si="490"/>
        <v>0</v>
      </c>
      <c r="DL709" s="46">
        <f t="shared" si="490"/>
        <v>0</v>
      </c>
      <c r="DM709" s="46">
        <f t="shared" si="490"/>
        <v>22750</v>
      </c>
      <c r="DN709" s="46">
        <f t="shared" si="490"/>
        <v>38675</v>
      </c>
      <c r="DO709" s="46">
        <f t="shared" si="490"/>
        <v>22750</v>
      </c>
      <c r="DP709" s="46">
        <f t="shared" si="490"/>
        <v>22750</v>
      </c>
      <c r="DQ709" s="46">
        <f t="shared" si="490"/>
        <v>0</v>
      </c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>
        <f>DE709*1.12</f>
        <v>0</v>
      </c>
      <c r="FA709" s="59" t="s">
        <v>1704</v>
      </c>
      <c r="FB709" s="59" t="s">
        <v>3131</v>
      </c>
      <c r="FC709" s="59" t="s">
        <v>1714</v>
      </c>
    </row>
    <row r="710" spans="1:159" s="49" customFormat="1" ht="25.5" customHeight="1" x14ac:dyDescent="0.25">
      <c r="A710" s="59" t="s">
        <v>3661</v>
      </c>
      <c r="B710" s="59" t="s">
        <v>55</v>
      </c>
      <c r="C710" s="59" t="s">
        <v>524</v>
      </c>
      <c r="D710" s="59" t="s">
        <v>514</v>
      </c>
      <c r="E710" s="59" t="s">
        <v>525</v>
      </c>
      <c r="F710" s="59"/>
      <c r="G710" s="59" t="s">
        <v>1559</v>
      </c>
      <c r="H710" s="59" t="s">
        <v>1339</v>
      </c>
      <c r="I710" s="59">
        <v>82</v>
      </c>
      <c r="J710" s="59" t="s">
        <v>3629</v>
      </c>
      <c r="K710" s="59" t="s">
        <v>1591</v>
      </c>
      <c r="L710" s="59" t="s">
        <v>1330</v>
      </c>
      <c r="M710" s="59" t="s">
        <v>1505</v>
      </c>
      <c r="N710" s="59" t="s">
        <v>1554</v>
      </c>
      <c r="O710" s="46">
        <f>P710+Q710+R710+S710+T710+U710+V710+W710+X710+Y710+Z710+AA710+AB710+AC710+AD710+AE710+AF710+AG710+AH710+AI710+AJ710+AK710+AL710+AM710+AN710+AO710+AP710+AQ710+AR710+AS710+AT710+AU710+AV710+AW710+AX710+AY710+AZ710</f>
        <v>285</v>
      </c>
      <c r="P710" s="46"/>
      <c r="Q710" s="46"/>
      <c r="R710" s="46"/>
      <c r="S710" s="46"/>
      <c r="T710" s="46"/>
      <c r="U710" s="46"/>
      <c r="V710" s="46"/>
      <c r="W710" s="46">
        <v>50</v>
      </c>
      <c r="X710" s="46">
        <v>85</v>
      </c>
      <c r="Y710" s="46">
        <v>100</v>
      </c>
      <c r="Z710" s="46">
        <v>50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87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>
        <v>455</v>
      </c>
      <c r="BK710" s="46"/>
      <c r="BL710" s="46"/>
      <c r="BM710" s="46"/>
      <c r="BN710" s="46"/>
      <c r="BO710" s="46"/>
      <c r="BP710" s="46"/>
      <c r="BQ710" s="46"/>
      <c r="BR710" s="46">
        <v>455</v>
      </c>
      <c r="BS710" s="46">
        <v>455</v>
      </c>
      <c r="BT710" s="46">
        <v>455</v>
      </c>
      <c r="BU710" s="46">
        <v>455</v>
      </c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>
        <f>SUM(DF710:EP710)</f>
        <v>129675</v>
      </c>
      <c r="DF710" s="46">
        <f>P713*BJ713</f>
        <v>0</v>
      </c>
      <c r="DG710" s="46">
        <f>BJ713*Q713</f>
        <v>0</v>
      </c>
      <c r="DH710" s="46">
        <f>R710*BM710</f>
        <v>0</v>
      </c>
      <c r="DI710" s="46">
        <f t="shared" ref="DI710:DQ710" si="491">BN710*S710</f>
        <v>0</v>
      </c>
      <c r="DJ710" s="46">
        <f t="shared" si="491"/>
        <v>0</v>
      </c>
      <c r="DK710" s="46">
        <f t="shared" si="491"/>
        <v>0</v>
      </c>
      <c r="DL710" s="46">
        <f t="shared" si="491"/>
        <v>0</v>
      </c>
      <c r="DM710" s="46">
        <f t="shared" si="491"/>
        <v>22750</v>
      </c>
      <c r="DN710" s="46">
        <f t="shared" si="491"/>
        <v>38675</v>
      </c>
      <c r="DO710" s="46">
        <f t="shared" si="491"/>
        <v>45500</v>
      </c>
      <c r="DP710" s="46">
        <f t="shared" si="491"/>
        <v>22750</v>
      </c>
      <c r="DQ710" s="46">
        <f t="shared" si="491"/>
        <v>0</v>
      </c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>
        <f>DE710*1.12</f>
        <v>145236</v>
      </c>
      <c r="FA710" s="59" t="s">
        <v>1704</v>
      </c>
      <c r="FB710" s="59" t="s">
        <v>3630</v>
      </c>
      <c r="FC710" s="59" t="s">
        <v>1714</v>
      </c>
    </row>
    <row r="711" spans="1:159" s="49" customFormat="1" ht="25.5" customHeight="1" x14ac:dyDescent="0.25">
      <c r="A711" s="59" t="s">
        <v>711</v>
      </c>
      <c r="B711" s="59" t="s">
        <v>55</v>
      </c>
      <c r="C711" s="59" t="s">
        <v>524</v>
      </c>
      <c r="D711" s="59" t="s">
        <v>514</v>
      </c>
      <c r="E711" s="59" t="s">
        <v>525</v>
      </c>
      <c r="F711" s="59"/>
      <c r="G711" s="59" t="s">
        <v>1559</v>
      </c>
      <c r="H711" s="59" t="s">
        <v>1499</v>
      </c>
      <c r="I711" s="59">
        <v>82</v>
      </c>
      <c r="J711" s="59" t="s">
        <v>1506</v>
      </c>
      <c r="K711" s="59" t="s">
        <v>1592</v>
      </c>
      <c r="L711" s="59" t="s">
        <v>1330</v>
      </c>
      <c r="M711" s="59" t="s">
        <v>1505</v>
      </c>
      <c r="N711" s="59" t="s">
        <v>1554</v>
      </c>
      <c r="O711" s="46">
        <f t="shared" si="455"/>
        <v>80</v>
      </c>
      <c r="P711" s="46"/>
      <c r="Q711" s="46"/>
      <c r="R711" s="46"/>
      <c r="S711" s="46"/>
      <c r="T711" s="46"/>
      <c r="U711" s="46"/>
      <c r="V711" s="46"/>
      <c r="W711" s="46">
        <v>20</v>
      </c>
      <c r="X711" s="46">
        <v>20</v>
      </c>
      <c r="Y711" s="46">
        <v>20</v>
      </c>
      <c r="Z711" s="46">
        <v>20</v>
      </c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87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>
        <v>455</v>
      </c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>
        <v>0</v>
      </c>
      <c r="DF711" s="46">
        <f>P712*BJ712</f>
        <v>0</v>
      </c>
      <c r="DG711" s="46">
        <f>BJ712*Q712</f>
        <v>0</v>
      </c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>
        <v>0</v>
      </c>
      <c r="FA711" s="59" t="s">
        <v>1704</v>
      </c>
      <c r="FB711" s="59">
        <v>2015</v>
      </c>
      <c r="FC711" s="59"/>
    </row>
    <row r="712" spans="1:159" s="49" customFormat="1" ht="25.5" customHeight="1" x14ac:dyDescent="0.25">
      <c r="A712" s="59" t="s">
        <v>712</v>
      </c>
      <c r="B712" s="59" t="s">
        <v>55</v>
      </c>
      <c r="C712" s="59" t="s">
        <v>524</v>
      </c>
      <c r="D712" s="59" t="s">
        <v>514</v>
      </c>
      <c r="E712" s="59" t="s">
        <v>525</v>
      </c>
      <c r="F712" s="59"/>
      <c r="G712" s="59" t="s">
        <v>1559</v>
      </c>
      <c r="H712" s="59" t="s">
        <v>1339</v>
      </c>
      <c r="I712" s="59">
        <v>82</v>
      </c>
      <c r="J712" s="59" t="s">
        <v>1506</v>
      </c>
      <c r="K712" s="59" t="s">
        <v>1592</v>
      </c>
      <c r="L712" s="59" t="s">
        <v>1330</v>
      </c>
      <c r="M712" s="59" t="s">
        <v>1505</v>
      </c>
      <c r="N712" s="59" t="s">
        <v>1554</v>
      </c>
      <c r="O712" s="46">
        <f t="shared" si="455"/>
        <v>80</v>
      </c>
      <c r="P712" s="46"/>
      <c r="Q712" s="46"/>
      <c r="R712" s="46"/>
      <c r="S712" s="46"/>
      <c r="T712" s="46"/>
      <c r="U712" s="46"/>
      <c r="V712" s="46"/>
      <c r="W712" s="46">
        <v>20</v>
      </c>
      <c r="X712" s="46">
        <v>20</v>
      </c>
      <c r="Y712" s="46">
        <v>20</v>
      </c>
      <c r="Z712" s="46">
        <v>20</v>
      </c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87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>
        <v>455</v>
      </c>
      <c r="BK712" s="46"/>
      <c r="BL712" s="46"/>
      <c r="BM712" s="46"/>
      <c r="BN712" s="46"/>
      <c r="BO712" s="46"/>
      <c r="BP712" s="46"/>
      <c r="BQ712" s="46"/>
      <c r="BR712" s="46">
        <v>455</v>
      </c>
      <c r="BS712" s="46">
        <v>455</v>
      </c>
      <c r="BT712" s="46">
        <v>455</v>
      </c>
      <c r="BU712" s="46">
        <v>455</v>
      </c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>
        <v>0</v>
      </c>
      <c r="DF712" s="46">
        <f>P715*BJ715</f>
        <v>0</v>
      </c>
      <c r="DG712" s="46">
        <f>BJ715*Q715</f>
        <v>0</v>
      </c>
      <c r="DH712" s="46">
        <f>R712*BM712</f>
        <v>0</v>
      </c>
      <c r="DI712" s="46">
        <f t="shared" ref="DI712:DQ713" si="492">BN712*S712</f>
        <v>0</v>
      </c>
      <c r="DJ712" s="46">
        <f t="shared" si="492"/>
        <v>0</v>
      </c>
      <c r="DK712" s="46">
        <f t="shared" si="492"/>
        <v>0</v>
      </c>
      <c r="DL712" s="46">
        <f t="shared" si="492"/>
        <v>0</v>
      </c>
      <c r="DM712" s="46">
        <f t="shared" si="492"/>
        <v>9100</v>
      </c>
      <c r="DN712" s="46">
        <f t="shared" si="492"/>
        <v>9100</v>
      </c>
      <c r="DO712" s="46">
        <f t="shared" si="492"/>
        <v>9100</v>
      </c>
      <c r="DP712" s="46">
        <f t="shared" si="492"/>
        <v>9100</v>
      </c>
      <c r="DQ712" s="46">
        <f t="shared" si="492"/>
        <v>0</v>
      </c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>
        <v>0</v>
      </c>
      <c r="FA712" s="59" t="s">
        <v>1704</v>
      </c>
      <c r="FB712" s="59">
        <v>2015</v>
      </c>
      <c r="FC712" s="59">
        <v>7</v>
      </c>
    </row>
    <row r="713" spans="1:159" s="49" customFormat="1" ht="25.5" customHeight="1" x14ac:dyDescent="0.25">
      <c r="A713" s="59" t="s">
        <v>3159</v>
      </c>
      <c r="B713" s="59" t="s">
        <v>55</v>
      </c>
      <c r="C713" s="59" t="s">
        <v>524</v>
      </c>
      <c r="D713" s="59" t="s">
        <v>514</v>
      </c>
      <c r="E713" s="59" t="s">
        <v>525</v>
      </c>
      <c r="F713" s="59"/>
      <c r="G713" s="59" t="s">
        <v>1559</v>
      </c>
      <c r="H713" s="59" t="s">
        <v>1339</v>
      </c>
      <c r="I713" s="59">
        <v>82</v>
      </c>
      <c r="J713" s="59" t="s">
        <v>3133</v>
      </c>
      <c r="K713" s="59" t="s">
        <v>1592</v>
      </c>
      <c r="L713" s="59" t="s">
        <v>1330</v>
      </c>
      <c r="M713" s="59" t="s">
        <v>1505</v>
      </c>
      <c r="N713" s="59" t="s">
        <v>1554</v>
      </c>
      <c r="O713" s="46">
        <f t="shared" si="455"/>
        <v>94</v>
      </c>
      <c r="P713" s="46"/>
      <c r="Q713" s="46"/>
      <c r="R713" s="46"/>
      <c r="S713" s="46"/>
      <c r="T713" s="46"/>
      <c r="U713" s="46"/>
      <c r="V713" s="46"/>
      <c r="W713" s="46">
        <v>20</v>
      </c>
      <c r="X713" s="46">
        <v>34</v>
      </c>
      <c r="Y713" s="46">
        <v>20</v>
      </c>
      <c r="Z713" s="46">
        <v>20</v>
      </c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87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>
        <v>455</v>
      </c>
      <c r="BK713" s="46"/>
      <c r="BL713" s="46"/>
      <c r="BM713" s="46"/>
      <c r="BN713" s="46"/>
      <c r="BO713" s="46"/>
      <c r="BP713" s="46"/>
      <c r="BQ713" s="46"/>
      <c r="BR713" s="46">
        <v>455</v>
      </c>
      <c r="BS713" s="46">
        <v>455</v>
      </c>
      <c r="BT713" s="46">
        <v>455</v>
      </c>
      <c r="BU713" s="46">
        <v>455</v>
      </c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>
        <v>0</v>
      </c>
      <c r="DF713" s="46">
        <f>P716*BJ716</f>
        <v>0</v>
      </c>
      <c r="DG713" s="46">
        <f>BJ716*Q716</f>
        <v>0</v>
      </c>
      <c r="DH713" s="46">
        <f>R713*BM713</f>
        <v>0</v>
      </c>
      <c r="DI713" s="46">
        <f t="shared" si="492"/>
        <v>0</v>
      </c>
      <c r="DJ713" s="46">
        <f t="shared" si="492"/>
        <v>0</v>
      </c>
      <c r="DK713" s="46">
        <f t="shared" si="492"/>
        <v>0</v>
      </c>
      <c r="DL713" s="46">
        <f t="shared" si="492"/>
        <v>0</v>
      </c>
      <c r="DM713" s="46">
        <f t="shared" si="492"/>
        <v>9100</v>
      </c>
      <c r="DN713" s="46">
        <f t="shared" si="492"/>
        <v>15470</v>
      </c>
      <c r="DO713" s="46">
        <f t="shared" si="492"/>
        <v>9100</v>
      </c>
      <c r="DP713" s="46">
        <f t="shared" si="492"/>
        <v>9100</v>
      </c>
      <c r="DQ713" s="46">
        <f t="shared" si="492"/>
        <v>0</v>
      </c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>
        <f>DE713*1.12</f>
        <v>0</v>
      </c>
      <c r="FA713" s="59" t="s">
        <v>1704</v>
      </c>
      <c r="FB713" s="59" t="s">
        <v>3131</v>
      </c>
      <c r="FC713" s="59" t="s">
        <v>1714</v>
      </c>
    </row>
    <row r="714" spans="1:159" s="49" customFormat="1" ht="25.5" customHeight="1" x14ac:dyDescent="0.25">
      <c r="A714" s="59" t="s">
        <v>3662</v>
      </c>
      <c r="B714" s="59" t="s">
        <v>55</v>
      </c>
      <c r="C714" s="59" t="s">
        <v>524</v>
      </c>
      <c r="D714" s="59" t="s">
        <v>514</v>
      </c>
      <c r="E714" s="59" t="s">
        <v>525</v>
      </c>
      <c r="F714" s="59"/>
      <c r="G714" s="59" t="s">
        <v>1559</v>
      </c>
      <c r="H714" s="59" t="s">
        <v>1339</v>
      </c>
      <c r="I714" s="59">
        <v>82</v>
      </c>
      <c r="J714" s="59" t="s">
        <v>3629</v>
      </c>
      <c r="K714" s="59" t="s">
        <v>1592</v>
      </c>
      <c r="L714" s="59" t="s">
        <v>1330</v>
      </c>
      <c r="M714" s="59" t="s">
        <v>1505</v>
      </c>
      <c r="N714" s="59" t="s">
        <v>1554</v>
      </c>
      <c r="O714" s="46">
        <f>P714+Q714+R714+S714+T714+U714+V714+W714+X714+Y714+Z714+AA714+AB714+AC714+AD714+AE714+AF714+AG714+AH714+AI714+AJ714+AK714+AL714+AM714+AN714+AO714+AP714+AQ714+AR714+AS714+AT714+AU714+AV714+AW714+AX714+AY714+AZ714</f>
        <v>114</v>
      </c>
      <c r="P714" s="46"/>
      <c r="Q714" s="46"/>
      <c r="R714" s="46"/>
      <c r="S714" s="46"/>
      <c r="T714" s="46"/>
      <c r="U714" s="46"/>
      <c r="V714" s="46"/>
      <c r="W714" s="46">
        <v>20</v>
      </c>
      <c r="X714" s="46">
        <v>34</v>
      </c>
      <c r="Y714" s="46">
        <v>40</v>
      </c>
      <c r="Z714" s="46">
        <v>20</v>
      </c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87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>
        <v>455</v>
      </c>
      <c r="BK714" s="46"/>
      <c r="BL714" s="46"/>
      <c r="BM714" s="46"/>
      <c r="BN714" s="46"/>
      <c r="BO714" s="46"/>
      <c r="BP714" s="46"/>
      <c r="BQ714" s="46"/>
      <c r="BR714" s="46">
        <v>455</v>
      </c>
      <c r="BS714" s="46">
        <v>455</v>
      </c>
      <c r="BT714" s="46">
        <v>455</v>
      </c>
      <c r="BU714" s="46">
        <v>455</v>
      </c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>
        <f>SUM(DF714:EP714)</f>
        <v>51870</v>
      </c>
      <c r="DF714" s="46">
        <f>P717*BJ717</f>
        <v>0</v>
      </c>
      <c r="DG714" s="46">
        <f>BJ717*Q717</f>
        <v>0</v>
      </c>
      <c r="DH714" s="46">
        <f>R714*BM714</f>
        <v>0</v>
      </c>
      <c r="DI714" s="46">
        <f t="shared" ref="DI714:DQ714" si="493">BN714*S714</f>
        <v>0</v>
      </c>
      <c r="DJ714" s="46">
        <f t="shared" si="493"/>
        <v>0</v>
      </c>
      <c r="DK714" s="46">
        <f t="shared" si="493"/>
        <v>0</v>
      </c>
      <c r="DL714" s="46">
        <f t="shared" si="493"/>
        <v>0</v>
      </c>
      <c r="DM714" s="46">
        <f t="shared" si="493"/>
        <v>9100</v>
      </c>
      <c r="DN714" s="46">
        <f t="shared" si="493"/>
        <v>15470</v>
      </c>
      <c r="DO714" s="46">
        <f t="shared" si="493"/>
        <v>18200</v>
      </c>
      <c r="DP714" s="46">
        <f t="shared" si="493"/>
        <v>9100</v>
      </c>
      <c r="DQ714" s="46">
        <f t="shared" si="493"/>
        <v>0</v>
      </c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>
        <f>DE714*1.12</f>
        <v>58094.400000000009</v>
      </c>
      <c r="FA714" s="59" t="s">
        <v>1704</v>
      </c>
      <c r="FB714" s="59" t="s">
        <v>3630</v>
      </c>
      <c r="FC714" s="59" t="s">
        <v>1714</v>
      </c>
    </row>
    <row r="715" spans="1:159" s="49" customFormat="1" ht="25.5" customHeight="1" x14ac:dyDescent="0.25">
      <c r="A715" s="59" t="s">
        <v>713</v>
      </c>
      <c r="B715" s="59" t="s">
        <v>55</v>
      </c>
      <c r="C715" s="59" t="s">
        <v>524</v>
      </c>
      <c r="D715" s="59" t="s">
        <v>514</v>
      </c>
      <c r="E715" s="59" t="s">
        <v>525</v>
      </c>
      <c r="F715" s="59"/>
      <c r="G715" s="59" t="s">
        <v>1559</v>
      </c>
      <c r="H715" s="59" t="s">
        <v>1499</v>
      </c>
      <c r="I715" s="59">
        <v>82</v>
      </c>
      <c r="J715" s="59" t="s">
        <v>1506</v>
      </c>
      <c r="K715" s="59" t="s">
        <v>1593</v>
      </c>
      <c r="L715" s="59" t="s">
        <v>1330</v>
      </c>
      <c r="M715" s="59" t="s">
        <v>1505</v>
      </c>
      <c r="N715" s="59" t="s">
        <v>1554</v>
      </c>
      <c r="O715" s="46">
        <f t="shared" si="455"/>
        <v>400</v>
      </c>
      <c r="P715" s="46"/>
      <c r="Q715" s="46"/>
      <c r="R715" s="46"/>
      <c r="S715" s="46"/>
      <c r="T715" s="46"/>
      <c r="U715" s="46"/>
      <c r="V715" s="46"/>
      <c r="W715" s="46">
        <v>100</v>
      </c>
      <c r="X715" s="46">
        <v>100</v>
      </c>
      <c r="Y715" s="46">
        <v>100</v>
      </c>
      <c r="Z715" s="46">
        <v>100</v>
      </c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87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>
        <v>455</v>
      </c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>
        <v>0</v>
      </c>
      <c r="DF715" s="46">
        <f>P716*BJ716</f>
        <v>0</v>
      </c>
      <c r="DG715" s="46">
        <f>BJ716*Q716</f>
        <v>0</v>
      </c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>
        <v>0</v>
      </c>
      <c r="FA715" s="59" t="s">
        <v>1704</v>
      </c>
      <c r="FB715" s="59">
        <v>2015</v>
      </c>
      <c r="FC715" s="59"/>
    </row>
    <row r="716" spans="1:159" s="49" customFormat="1" ht="25.5" customHeight="1" x14ac:dyDescent="0.25">
      <c r="A716" s="59" t="s">
        <v>714</v>
      </c>
      <c r="B716" s="59" t="s">
        <v>55</v>
      </c>
      <c r="C716" s="59" t="s">
        <v>524</v>
      </c>
      <c r="D716" s="59" t="s">
        <v>514</v>
      </c>
      <c r="E716" s="59" t="s">
        <v>525</v>
      </c>
      <c r="F716" s="59"/>
      <c r="G716" s="59" t="s">
        <v>1559</v>
      </c>
      <c r="H716" s="59" t="s">
        <v>1339</v>
      </c>
      <c r="I716" s="59">
        <v>82</v>
      </c>
      <c r="J716" s="59" t="s">
        <v>1506</v>
      </c>
      <c r="K716" s="59" t="s">
        <v>1593</v>
      </c>
      <c r="L716" s="59" t="s">
        <v>1330</v>
      </c>
      <c r="M716" s="59" t="s">
        <v>1505</v>
      </c>
      <c r="N716" s="59" t="s">
        <v>1554</v>
      </c>
      <c r="O716" s="46">
        <f t="shared" si="455"/>
        <v>400</v>
      </c>
      <c r="P716" s="46"/>
      <c r="Q716" s="46"/>
      <c r="R716" s="46"/>
      <c r="S716" s="46"/>
      <c r="T716" s="46"/>
      <c r="U716" s="46"/>
      <c r="V716" s="46"/>
      <c r="W716" s="46">
        <v>100</v>
      </c>
      <c r="X716" s="46">
        <v>100</v>
      </c>
      <c r="Y716" s="46">
        <v>100</v>
      </c>
      <c r="Z716" s="46">
        <v>100</v>
      </c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87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>
        <v>455</v>
      </c>
      <c r="BK716" s="46"/>
      <c r="BL716" s="46"/>
      <c r="BM716" s="46"/>
      <c r="BN716" s="46"/>
      <c r="BO716" s="46"/>
      <c r="BP716" s="46"/>
      <c r="BQ716" s="46"/>
      <c r="BR716" s="46">
        <v>455</v>
      </c>
      <c r="BS716" s="46">
        <v>455</v>
      </c>
      <c r="BT716" s="46">
        <v>455</v>
      </c>
      <c r="BU716" s="46">
        <v>455</v>
      </c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>
        <v>0</v>
      </c>
      <c r="DF716" s="46">
        <f>P719*BJ719</f>
        <v>0</v>
      </c>
      <c r="DG716" s="46">
        <f>BJ719*Q719</f>
        <v>0</v>
      </c>
      <c r="DH716" s="46">
        <f>R716*BM716</f>
        <v>0</v>
      </c>
      <c r="DI716" s="46">
        <f t="shared" ref="DI716:DQ717" si="494">BN716*S716</f>
        <v>0</v>
      </c>
      <c r="DJ716" s="46">
        <f t="shared" si="494"/>
        <v>0</v>
      </c>
      <c r="DK716" s="46">
        <f t="shared" si="494"/>
        <v>0</v>
      </c>
      <c r="DL716" s="46">
        <f t="shared" si="494"/>
        <v>0</v>
      </c>
      <c r="DM716" s="46">
        <f t="shared" si="494"/>
        <v>45500</v>
      </c>
      <c r="DN716" s="46">
        <f t="shared" si="494"/>
        <v>45500</v>
      </c>
      <c r="DO716" s="46">
        <f t="shared" si="494"/>
        <v>45500</v>
      </c>
      <c r="DP716" s="46">
        <f t="shared" si="494"/>
        <v>45500</v>
      </c>
      <c r="DQ716" s="46">
        <f t="shared" si="494"/>
        <v>0</v>
      </c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>
        <v>0</v>
      </c>
      <c r="FA716" s="59" t="s">
        <v>1704</v>
      </c>
      <c r="FB716" s="59">
        <v>2015</v>
      </c>
      <c r="FC716" s="59">
        <v>7</v>
      </c>
    </row>
    <row r="717" spans="1:159" s="49" customFormat="1" ht="25.5" customHeight="1" x14ac:dyDescent="0.25">
      <c r="A717" s="59" t="s">
        <v>3160</v>
      </c>
      <c r="B717" s="59" t="s">
        <v>55</v>
      </c>
      <c r="C717" s="59" t="s">
        <v>524</v>
      </c>
      <c r="D717" s="59" t="s">
        <v>514</v>
      </c>
      <c r="E717" s="59" t="s">
        <v>525</v>
      </c>
      <c r="F717" s="59"/>
      <c r="G717" s="59" t="s">
        <v>1559</v>
      </c>
      <c r="H717" s="59" t="s">
        <v>1339</v>
      </c>
      <c r="I717" s="59">
        <v>82</v>
      </c>
      <c r="J717" s="59" t="s">
        <v>3133</v>
      </c>
      <c r="K717" s="59" t="s">
        <v>1593</v>
      </c>
      <c r="L717" s="59" t="s">
        <v>1330</v>
      </c>
      <c r="M717" s="59" t="s">
        <v>1505</v>
      </c>
      <c r="N717" s="59" t="s">
        <v>1554</v>
      </c>
      <c r="O717" s="46">
        <f t="shared" si="455"/>
        <v>470</v>
      </c>
      <c r="P717" s="46"/>
      <c r="Q717" s="46"/>
      <c r="R717" s="46"/>
      <c r="S717" s="46"/>
      <c r="T717" s="46"/>
      <c r="U717" s="46"/>
      <c r="V717" s="46"/>
      <c r="W717" s="46">
        <v>100</v>
      </c>
      <c r="X717" s="46">
        <v>170</v>
      </c>
      <c r="Y717" s="46">
        <v>100</v>
      </c>
      <c r="Z717" s="46">
        <v>100</v>
      </c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87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>
        <v>455</v>
      </c>
      <c r="BK717" s="46"/>
      <c r="BL717" s="46"/>
      <c r="BM717" s="46"/>
      <c r="BN717" s="46"/>
      <c r="BO717" s="46"/>
      <c r="BP717" s="46"/>
      <c r="BQ717" s="46"/>
      <c r="BR717" s="46">
        <v>455</v>
      </c>
      <c r="BS717" s="46">
        <v>455</v>
      </c>
      <c r="BT717" s="46">
        <v>455</v>
      </c>
      <c r="BU717" s="46">
        <v>455</v>
      </c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>
        <v>0</v>
      </c>
      <c r="DF717" s="46">
        <f>P720*BJ720</f>
        <v>0</v>
      </c>
      <c r="DG717" s="46">
        <f>BJ720*Q720</f>
        <v>0</v>
      </c>
      <c r="DH717" s="46">
        <f>R717*BM717</f>
        <v>0</v>
      </c>
      <c r="DI717" s="46">
        <f t="shared" si="494"/>
        <v>0</v>
      </c>
      <c r="DJ717" s="46">
        <f t="shared" si="494"/>
        <v>0</v>
      </c>
      <c r="DK717" s="46">
        <f t="shared" si="494"/>
        <v>0</v>
      </c>
      <c r="DL717" s="46">
        <f t="shared" si="494"/>
        <v>0</v>
      </c>
      <c r="DM717" s="46">
        <f t="shared" si="494"/>
        <v>45500</v>
      </c>
      <c r="DN717" s="46">
        <f t="shared" si="494"/>
        <v>77350</v>
      </c>
      <c r="DO717" s="46">
        <f t="shared" si="494"/>
        <v>45500</v>
      </c>
      <c r="DP717" s="46">
        <f t="shared" si="494"/>
        <v>45500</v>
      </c>
      <c r="DQ717" s="46">
        <f t="shared" si="494"/>
        <v>0</v>
      </c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>
        <f>DE717*1.12</f>
        <v>0</v>
      </c>
      <c r="FA717" s="59" t="s">
        <v>1704</v>
      </c>
      <c r="FB717" s="59" t="s">
        <v>3131</v>
      </c>
      <c r="FC717" s="59" t="s">
        <v>1714</v>
      </c>
    </row>
    <row r="718" spans="1:159" s="49" customFormat="1" ht="25.5" customHeight="1" x14ac:dyDescent="0.25">
      <c r="A718" s="59" t="s">
        <v>3663</v>
      </c>
      <c r="B718" s="59" t="s">
        <v>55</v>
      </c>
      <c r="C718" s="59" t="s">
        <v>524</v>
      </c>
      <c r="D718" s="59" t="s">
        <v>514</v>
      </c>
      <c r="E718" s="59" t="s">
        <v>525</v>
      </c>
      <c r="F718" s="59"/>
      <c r="G718" s="59" t="s">
        <v>1559</v>
      </c>
      <c r="H718" s="59" t="s">
        <v>1339</v>
      </c>
      <c r="I718" s="59">
        <v>82</v>
      </c>
      <c r="J718" s="59" t="s">
        <v>3629</v>
      </c>
      <c r="K718" s="59" t="s">
        <v>1593</v>
      </c>
      <c r="L718" s="59" t="s">
        <v>1330</v>
      </c>
      <c r="M718" s="59" t="s">
        <v>1505</v>
      </c>
      <c r="N718" s="59" t="s">
        <v>1554</v>
      </c>
      <c r="O718" s="46">
        <f>P718+Q718+R718+S718+T718+U718+V718+W718+X718+Y718+Z718+AA718+AB718+AC718+AD718+AE718+AF718+AG718+AH718+AI718+AJ718+AK718+AL718+AM718+AN718+AO718+AP718+AQ718+AR718+AS718+AT718+AU718+AV718+AW718+AX718+AY718+AZ718</f>
        <v>570</v>
      </c>
      <c r="P718" s="46"/>
      <c r="Q718" s="46"/>
      <c r="R718" s="46"/>
      <c r="S718" s="46"/>
      <c r="T718" s="46"/>
      <c r="U718" s="46"/>
      <c r="V718" s="46"/>
      <c r="W718" s="46">
        <v>100</v>
      </c>
      <c r="X718" s="46">
        <v>170</v>
      </c>
      <c r="Y718" s="46">
        <v>200</v>
      </c>
      <c r="Z718" s="46">
        <v>100</v>
      </c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87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>
        <v>455</v>
      </c>
      <c r="BK718" s="46"/>
      <c r="BL718" s="46"/>
      <c r="BM718" s="46"/>
      <c r="BN718" s="46"/>
      <c r="BO718" s="46"/>
      <c r="BP718" s="46"/>
      <c r="BQ718" s="46"/>
      <c r="BR718" s="46">
        <v>455</v>
      </c>
      <c r="BS718" s="46">
        <v>455</v>
      </c>
      <c r="BT718" s="46">
        <v>455</v>
      </c>
      <c r="BU718" s="46">
        <v>455</v>
      </c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>
        <f>SUM(DF718:EP718)</f>
        <v>259350</v>
      </c>
      <c r="DF718" s="46">
        <f>P721*BJ721</f>
        <v>0</v>
      </c>
      <c r="DG718" s="46">
        <f>BJ721*Q721</f>
        <v>0</v>
      </c>
      <c r="DH718" s="46">
        <f>R718*BM718</f>
        <v>0</v>
      </c>
      <c r="DI718" s="46">
        <f t="shared" ref="DI718:DQ718" si="495">BN718*S718</f>
        <v>0</v>
      </c>
      <c r="DJ718" s="46">
        <f t="shared" si="495"/>
        <v>0</v>
      </c>
      <c r="DK718" s="46">
        <f t="shared" si="495"/>
        <v>0</v>
      </c>
      <c r="DL718" s="46">
        <f t="shared" si="495"/>
        <v>0</v>
      </c>
      <c r="DM718" s="46">
        <f t="shared" si="495"/>
        <v>45500</v>
      </c>
      <c r="DN718" s="46">
        <f t="shared" si="495"/>
        <v>77350</v>
      </c>
      <c r="DO718" s="46">
        <f t="shared" si="495"/>
        <v>91000</v>
      </c>
      <c r="DP718" s="46">
        <f t="shared" si="495"/>
        <v>45500</v>
      </c>
      <c r="DQ718" s="46">
        <f t="shared" si="495"/>
        <v>0</v>
      </c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>
        <f>DE718*1.12</f>
        <v>290472</v>
      </c>
      <c r="FA718" s="59" t="s">
        <v>1704</v>
      </c>
      <c r="FB718" s="59" t="s">
        <v>3630</v>
      </c>
      <c r="FC718" s="59" t="s">
        <v>1714</v>
      </c>
    </row>
    <row r="719" spans="1:159" s="49" customFormat="1" ht="25.5" customHeight="1" x14ac:dyDescent="0.25">
      <c r="A719" s="59" t="s">
        <v>715</v>
      </c>
      <c r="B719" s="59" t="s">
        <v>55</v>
      </c>
      <c r="C719" s="59" t="s">
        <v>524</v>
      </c>
      <c r="D719" s="59" t="s">
        <v>514</v>
      </c>
      <c r="E719" s="59" t="s">
        <v>525</v>
      </c>
      <c r="F719" s="59"/>
      <c r="G719" s="59" t="s">
        <v>1559</v>
      </c>
      <c r="H719" s="59" t="s">
        <v>1499</v>
      </c>
      <c r="I719" s="59">
        <v>82</v>
      </c>
      <c r="J719" s="59" t="s">
        <v>1506</v>
      </c>
      <c r="K719" s="59" t="s">
        <v>1594</v>
      </c>
      <c r="L719" s="59" t="s">
        <v>1330</v>
      </c>
      <c r="M719" s="59" t="s">
        <v>1505</v>
      </c>
      <c r="N719" s="59" t="s">
        <v>1554</v>
      </c>
      <c r="O719" s="46">
        <f t="shared" si="455"/>
        <v>856</v>
      </c>
      <c r="P719" s="46"/>
      <c r="Q719" s="46"/>
      <c r="R719" s="46"/>
      <c r="S719" s="46"/>
      <c r="T719" s="46"/>
      <c r="U719" s="46"/>
      <c r="V719" s="46"/>
      <c r="W719" s="46">
        <v>214</v>
      </c>
      <c r="X719" s="46">
        <v>214</v>
      </c>
      <c r="Y719" s="46">
        <v>214</v>
      </c>
      <c r="Z719" s="46">
        <v>214</v>
      </c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87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>
        <v>455</v>
      </c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>
        <v>0</v>
      </c>
      <c r="DF719" s="46">
        <f>P720*BJ720</f>
        <v>0</v>
      </c>
      <c r="DG719" s="46">
        <f>BJ720*Q720</f>
        <v>0</v>
      </c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>
        <v>0</v>
      </c>
      <c r="FA719" s="59" t="s">
        <v>1704</v>
      </c>
      <c r="FB719" s="59">
        <v>2015</v>
      </c>
      <c r="FC719" s="59"/>
    </row>
    <row r="720" spans="1:159" s="49" customFormat="1" ht="25.5" customHeight="1" x14ac:dyDescent="0.25">
      <c r="A720" s="59" t="s">
        <v>716</v>
      </c>
      <c r="B720" s="59" t="s">
        <v>55</v>
      </c>
      <c r="C720" s="59" t="s">
        <v>524</v>
      </c>
      <c r="D720" s="59" t="s">
        <v>514</v>
      </c>
      <c r="E720" s="59" t="s">
        <v>525</v>
      </c>
      <c r="F720" s="59"/>
      <c r="G720" s="59" t="s">
        <v>1559</v>
      </c>
      <c r="H720" s="59" t="s">
        <v>1339</v>
      </c>
      <c r="I720" s="59">
        <v>82</v>
      </c>
      <c r="J720" s="59" t="s">
        <v>1506</v>
      </c>
      <c r="K720" s="59" t="s">
        <v>1594</v>
      </c>
      <c r="L720" s="59" t="s">
        <v>1330</v>
      </c>
      <c r="M720" s="59" t="s">
        <v>1505</v>
      </c>
      <c r="N720" s="59" t="s">
        <v>1554</v>
      </c>
      <c r="O720" s="46">
        <f t="shared" si="455"/>
        <v>856</v>
      </c>
      <c r="P720" s="46"/>
      <c r="Q720" s="46"/>
      <c r="R720" s="46"/>
      <c r="S720" s="46"/>
      <c r="T720" s="46"/>
      <c r="U720" s="46"/>
      <c r="V720" s="46"/>
      <c r="W720" s="46">
        <v>214</v>
      </c>
      <c r="X720" s="46">
        <v>214</v>
      </c>
      <c r="Y720" s="46">
        <v>214</v>
      </c>
      <c r="Z720" s="46">
        <v>214</v>
      </c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87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>
        <v>455</v>
      </c>
      <c r="BK720" s="46"/>
      <c r="BL720" s="46"/>
      <c r="BM720" s="46"/>
      <c r="BN720" s="46"/>
      <c r="BO720" s="46"/>
      <c r="BP720" s="46"/>
      <c r="BQ720" s="46"/>
      <c r="BR720" s="46">
        <v>455</v>
      </c>
      <c r="BS720" s="46">
        <v>455</v>
      </c>
      <c r="BT720" s="46">
        <v>455</v>
      </c>
      <c r="BU720" s="46">
        <v>455</v>
      </c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>
        <v>0</v>
      </c>
      <c r="DF720" s="46">
        <f>P723*BJ723</f>
        <v>0</v>
      </c>
      <c r="DG720" s="46">
        <f>BJ723*Q723</f>
        <v>0</v>
      </c>
      <c r="DH720" s="46">
        <f>R720*BM720</f>
        <v>0</v>
      </c>
      <c r="DI720" s="46">
        <f t="shared" ref="DI720:DQ721" si="496">BN720*S720</f>
        <v>0</v>
      </c>
      <c r="DJ720" s="46">
        <f t="shared" si="496"/>
        <v>0</v>
      </c>
      <c r="DK720" s="46">
        <f t="shared" si="496"/>
        <v>0</v>
      </c>
      <c r="DL720" s="46">
        <f t="shared" si="496"/>
        <v>0</v>
      </c>
      <c r="DM720" s="46">
        <f t="shared" si="496"/>
        <v>97370</v>
      </c>
      <c r="DN720" s="46">
        <f t="shared" si="496"/>
        <v>97370</v>
      </c>
      <c r="DO720" s="46">
        <f t="shared" si="496"/>
        <v>97370</v>
      </c>
      <c r="DP720" s="46">
        <f t="shared" si="496"/>
        <v>97370</v>
      </c>
      <c r="DQ720" s="46">
        <f t="shared" si="496"/>
        <v>0</v>
      </c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>
        <v>0</v>
      </c>
      <c r="FA720" s="59" t="s">
        <v>1704</v>
      </c>
      <c r="FB720" s="59">
        <v>2015</v>
      </c>
      <c r="FC720" s="59">
        <v>7</v>
      </c>
    </row>
    <row r="721" spans="1:159" s="49" customFormat="1" ht="25.5" customHeight="1" x14ac:dyDescent="0.25">
      <c r="A721" s="59" t="s">
        <v>3161</v>
      </c>
      <c r="B721" s="59" t="s">
        <v>55</v>
      </c>
      <c r="C721" s="59" t="s">
        <v>524</v>
      </c>
      <c r="D721" s="59" t="s">
        <v>514</v>
      </c>
      <c r="E721" s="59" t="s">
        <v>525</v>
      </c>
      <c r="F721" s="59"/>
      <c r="G721" s="59" t="s">
        <v>1559</v>
      </c>
      <c r="H721" s="59" t="s">
        <v>1339</v>
      </c>
      <c r="I721" s="59">
        <v>82</v>
      </c>
      <c r="J721" s="59" t="s">
        <v>3133</v>
      </c>
      <c r="K721" s="59" t="s">
        <v>1594</v>
      </c>
      <c r="L721" s="59" t="s">
        <v>1330</v>
      </c>
      <c r="M721" s="59" t="s">
        <v>1505</v>
      </c>
      <c r="N721" s="59" t="s">
        <v>1554</v>
      </c>
      <c r="O721" s="46">
        <f t="shared" si="455"/>
        <v>1005.8</v>
      </c>
      <c r="P721" s="46"/>
      <c r="Q721" s="46"/>
      <c r="R721" s="46"/>
      <c r="S721" s="46"/>
      <c r="T721" s="46"/>
      <c r="U721" s="46"/>
      <c r="V721" s="46"/>
      <c r="W721" s="46">
        <v>214</v>
      </c>
      <c r="X721" s="46">
        <v>363.8</v>
      </c>
      <c r="Y721" s="46">
        <v>214</v>
      </c>
      <c r="Z721" s="46">
        <v>214</v>
      </c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87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>
        <v>455</v>
      </c>
      <c r="BK721" s="46"/>
      <c r="BL721" s="46"/>
      <c r="BM721" s="46"/>
      <c r="BN721" s="46"/>
      <c r="BO721" s="46"/>
      <c r="BP721" s="46"/>
      <c r="BQ721" s="46"/>
      <c r="BR721" s="46">
        <v>455</v>
      </c>
      <c r="BS721" s="46">
        <v>455</v>
      </c>
      <c r="BT721" s="46">
        <v>455</v>
      </c>
      <c r="BU721" s="46">
        <v>455</v>
      </c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>
        <v>0</v>
      </c>
      <c r="DF721" s="46">
        <f>P724*BJ724</f>
        <v>0</v>
      </c>
      <c r="DG721" s="46">
        <f>BJ724*Q724</f>
        <v>0</v>
      </c>
      <c r="DH721" s="46">
        <f>R721*BM721</f>
        <v>0</v>
      </c>
      <c r="DI721" s="46">
        <f t="shared" si="496"/>
        <v>0</v>
      </c>
      <c r="DJ721" s="46">
        <f t="shared" si="496"/>
        <v>0</v>
      </c>
      <c r="DK721" s="46">
        <f t="shared" si="496"/>
        <v>0</v>
      </c>
      <c r="DL721" s="46">
        <f t="shared" si="496"/>
        <v>0</v>
      </c>
      <c r="DM721" s="46">
        <f t="shared" si="496"/>
        <v>97370</v>
      </c>
      <c r="DN721" s="46">
        <f t="shared" si="496"/>
        <v>165529</v>
      </c>
      <c r="DO721" s="46">
        <f t="shared" si="496"/>
        <v>97370</v>
      </c>
      <c r="DP721" s="46">
        <f t="shared" si="496"/>
        <v>97370</v>
      </c>
      <c r="DQ721" s="46">
        <f t="shared" si="496"/>
        <v>0</v>
      </c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>
        <f>DE721*1.12</f>
        <v>0</v>
      </c>
      <c r="FA721" s="59" t="s">
        <v>1704</v>
      </c>
      <c r="FB721" s="59" t="s">
        <v>3131</v>
      </c>
      <c r="FC721" s="59" t="s">
        <v>1714</v>
      </c>
    </row>
    <row r="722" spans="1:159" s="49" customFormat="1" ht="25.5" customHeight="1" x14ac:dyDescent="0.25">
      <c r="A722" s="59" t="s">
        <v>3664</v>
      </c>
      <c r="B722" s="59" t="s">
        <v>55</v>
      </c>
      <c r="C722" s="59" t="s">
        <v>524</v>
      </c>
      <c r="D722" s="59" t="s">
        <v>514</v>
      </c>
      <c r="E722" s="59" t="s">
        <v>525</v>
      </c>
      <c r="F722" s="59"/>
      <c r="G722" s="59" t="s">
        <v>1559</v>
      </c>
      <c r="H722" s="59" t="s">
        <v>1339</v>
      </c>
      <c r="I722" s="59">
        <v>82</v>
      </c>
      <c r="J722" s="59" t="s">
        <v>3629</v>
      </c>
      <c r="K722" s="59" t="s">
        <v>1594</v>
      </c>
      <c r="L722" s="59" t="s">
        <v>1330</v>
      </c>
      <c r="M722" s="59" t="s">
        <v>1505</v>
      </c>
      <c r="N722" s="59" t="s">
        <v>1554</v>
      </c>
      <c r="O722" s="46">
        <f>P722+Q722+R722+S722+T722+U722+V722+W722+X722+Y722+Z722+AA722+AB722+AC722+AD722+AE722+AF722+AG722+AH722+AI722+AJ722+AK722+AL722+AM722+AN722+AO722+AP722+AQ722+AR722+AS722+AT722+AU722+AV722+AW722+AX722+AY722+AZ722</f>
        <v>1209.8</v>
      </c>
      <c r="P722" s="46"/>
      <c r="Q722" s="46"/>
      <c r="R722" s="46"/>
      <c r="S722" s="46"/>
      <c r="T722" s="46"/>
      <c r="U722" s="46"/>
      <c r="V722" s="46"/>
      <c r="W722" s="46">
        <v>214</v>
      </c>
      <c r="X722" s="46">
        <v>363.8</v>
      </c>
      <c r="Y722" s="46">
        <v>418</v>
      </c>
      <c r="Z722" s="46">
        <v>214</v>
      </c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87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>
        <v>455</v>
      </c>
      <c r="BK722" s="46"/>
      <c r="BL722" s="46"/>
      <c r="BM722" s="46"/>
      <c r="BN722" s="46"/>
      <c r="BO722" s="46"/>
      <c r="BP722" s="46"/>
      <c r="BQ722" s="46"/>
      <c r="BR722" s="46">
        <v>455</v>
      </c>
      <c r="BS722" s="46">
        <v>455</v>
      </c>
      <c r="BT722" s="46">
        <v>455</v>
      </c>
      <c r="BU722" s="46">
        <v>455</v>
      </c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>
        <f>SUM(DF722:EP722)</f>
        <v>550459</v>
      </c>
      <c r="DF722" s="46">
        <f>P726*BJ726</f>
        <v>0</v>
      </c>
      <c r="DG722" s="46">
        <f>BJ726*Q726</f>
        <v>0</v>
      </c>
      <c r="DH722" s="46">
        <f>R722*BM722</f>
        <v>0</v>
      </c>
      <c r="DI722" s="46">
        <f t="shared" ref="DI722:DQ722" si="497">BN722*S722</f>
        <v>0</v>
      </c>
      <c r="DJ722" s="46">
        <f t="shared" si="497"/>
        <v>0</v>
      </c>
      <c r="DK722" s="46">
        <f t="shared" si="497"/>
        <v>0</v>
      </c>
      <c r="DL722" s="46">
        <f t="shared" si="497"/>
        <v>0</v>
      </c>
      <c r="DM722" s="46">
        <f t="shared" si="497"/>
        <v>97370</v>
      </c>
      <c r="DN722" s="46">
        <f t="shared" si="497"/>
        <v>165529</v>
      </c>
      <c r="DO722" s="46">
        <f t="shared" si="497"/>
        <v>190190</v>
      </c>
      <c r="DP722" s="46">
        <f t="shared" si="497"/>
        <v>97370</v>
      </c>
      <c r="DQ722" s="46">
        <f t="shared" si="497"/>
        <v>0</v>
      </c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f>DE722*1.12</f>
        <v>616514.08000000007</v>
      </c>
      <c r="FA722" s="59" t="s">
        <v>1704</v>
      </c>
      <c r="FB722" s="59" t="s">
        <v>3630</v>
      </c>
      <c r="FC722" s="59" t="s">
        <v>1714</v>
      </c>
    </row>
    <row r="723" spans="1:159" s="49" customFormat="1" ht="25.5" customHeight="1" x14ac:dyDescent="0.25">
      <c r="A723" s="59" t="s">
        <v>717</v>
      </c>
      <c r="B723" s="59" t="s">
        <v>55</v>
      </c>
      <c r="C723" s="59" t="s">
        <v>529</v>
      </c>
      <c r="D723" s="59" t="s">
        <v>514</v>
      </c>
      <c r="E723" s="59" t="s">
        <v>530</v>
      </c>
      <c r="F723" s="59"/>
      <c r="G723" s="59" t="s">
        <v>1560</v>
      </c>
      <c r="H723" s="59" t="s">
        <v>1499</v>
      </c>
      <c r="I723" s="59">
        <v>82</v>
      </c>
      <c r="J723" s="59" t="s">
        <v>1506</v>
      </c>
      <c r="K723" s="59" t="s">
        <v>1585</v>
      </c>
      <c r="L723" s="59" t="s">
        <v>1330</v>
      </c>
      <c r="M723" s="59" t="s">
        <v>1505</v>
      </c>
      <c r="N723" s="59" t="s">
        <v>1554</v>
      </c>
      <c r="O723" s="46">
        <f t="shared" si="455"/>
        <v>3432</v>
      </c>
      <c r="P723" s="46"/>
      <c r="Q723" s="46"/>
      <c r="R723" s="46"/>
      <c r="S723" s="46"/>
      <c r="T723" s="46"/>
      <c r="U723" s="46"/>
      <c r="V723" s="46"/>
      <c r="W723" s="46">
        <v>858</v>
      </c>
      <c r="X723" s="46">
        <v>858</v>
      </c>
      <c r="Y723" s="46">
        <v>858</v>
      </c>
      <c r="Z723" s="46">
        <v>858</v>
      </c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87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>
        <v>465</v>
      </c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>
        <v>0</v>
      </c>
      <c r="DF723" s="46">
        <f>P724*BJ724</f>
        <v>0</v>
      </c>
      <c r="DG723" s="46">
        <f>BJ724*Q724</f>
        <v>0</v>
      </c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>
        <v>0</v>
      </c>
      <c r="FA723" s="59" t="s">
        <v>1704</v>
      </c>
      <c r="FB723" s="59">
        <v>2015</v>
      </c>
      <c r="FC723" s="59"/>
    </row>
    <row r="724" spans="1:159" s="49" customFormat="1" ht="25.5" customHeight="1" x14ac:dyDescent="0.25">
      <c r="A724" s="59" t="s">
        <v>718</v>
      </c>
      <c r="B724" s="59" t="s">
        <v>55</v>
      </c>
      <c r="C724" s="59" t="s">
        <v>529</v>
      </c>
      <c r="D724" s="59" t="s">
        <v>514</v>
      </c>
      <c r="E724" s="59" t="s">
        <v>530</v>
      </c>
      <c r="F724" s="59"/>
      <c r="G724" s="59" t="s">
        <v>1560</v>
      </c>
      <c r="H724" s="59" t="s">
        <v>1339</v>
      </c>
      <c r="I724" s="59">
        <v>82</v>
      </c>
      <c r="J724" s="59" t="s">
        <v>1506</v>
      </c>
      <c r="K724" s="59" t="s">
        <v>1585</v>
      </c>
      <c r="L724" s="59" t="s">
        <v>1330</v>
      </c>
      <c r="M724" s="59" t="s">
        <v>1505</v>
      </c>
      <c r="N724" s="59" t="s">
        <v>1554</v>
      </c>
      <c r="O724" s="46">
        <f t="shared" si="455"/>
        <v>3432</v>
      </c>
      <c r="P724" s="46"/>
      <c r="Q724" s="46"/>
      <c r="R724" s="46"/>
      <c r="S724" s="46"/>
      <c r="T724" s="46"/>
      <c r="U724" s="46"/>
      <c r="V724" s="46"/>
      <c r="W724" s="46">
        <v>858</v>
      </c>
      <c r="X724" s="46">
        <v>858</v>
      </c>
      <c r="Y724" s="46">
        <v>858</v>
      </c>
      <c r="Z724" s="46">
        <v>858</v>
      </c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87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>
        <v>465</v>
      </c>
      <c r="BK724" s="46"/>
      <c r="BL724" s="46"/>
      <c r="BM724" s="46"/>
      <c r="BN724" s="46"/>
      <c r="BO724" s="46"/>
      <c r="BP724" s="46"/>
      <c r="BQ724" s="46"/>
      <c r="BR724" s="46">
        <v>465</v>
      </c>
      <c r="BS724" s="46">
        <v>465</v>
      </c>
      <c r="BT724" s="46">
        <v>465</v>
      </c>
      <c r="BU724" s="46">
        <v>465</v>
      </c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>
        <v>0</v>
      </c>
      <c r="DF724" s="46">
        <f>P726*BJ726</f>
        <v>0</v>
      </c>
      <c r="DG724" s="46">
        <f>BJ726*Q726</f>
        <v>0</v>
      </c>
      <c r="DH724" s="46">
        <f>R724*BM724</f>
        <v>0</v>
      </c>
      <c r="DI724" s="46">
        <f t="shared" ref="DI724:DQ724" si="498">BN724*S724</f>
        <v>0</v>
      </c>
      <c r="DJ724" s="46">
        <f t="shared" si="498"/>
        <v>0</v>
      </c>
      <c r="DK724" s="46">
        <f t="shared" si="498"/>
        <v>0</v>
      </c>
      <c r="DL724" s="46">
        <f t="shared" si="498"/>
        <v>0</v>
      </c>
      <c r="DM724" s="46">
        <f t="shared" si="498"/>
        <v>398970</v>
      </c>
      <c r="DN724" s="46">
        <f t="shared" si="498"/>
        <v>398970</v>
      </c>
      <c r="DO724" s="46">
        <f t="shared" si="498"/>
        <v>398970</v>
      </c>
      <c r="DP724" s="46">
        <f t="shared" si="498"/>
        <v>398970</v>
      </c>
      <c r="DQ724" s="46">
        <f t="shared" si="498"/>
        <v>0</v>
      </c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>
        <v>0</v>
      </c>
      <c r="FA724" s="59" t="s">
        <v>1704</v>
      </c>
      <c r="FB724" s="59">
        <v>2015</v>
      </c>
      <c r="FC724" s="59">
        <v>7</v>
      </c>
    </row>
    <row r="725" spans="1:159" s="49" customFormat="1" ht="25.5" customHeight="1" x14ac:dyDescent="0.25">
      <c r="A725" s="59" t="s">
        <v>3665</v>
      </c>
      <c r="B725" s="59" t="s">
        <v>55</v>
      </c>
      <c r="C725" s="59" t="s">
        <v>529</v>
      </c>
      <c r="D725" s="59" t="s">
        <v>514</v>
      </c>
      <c r="E725" s="59" t="s">
        <v>530</v>
      </c>
      <c r="F725" s="59"/>
      <c r="G725" s="59" t="s">
        <v>1560</v>
      </c>
      <c r="H725" s="59" t="s">
        <v>1339</v>
      </c>
      <c r="I725" s="59">
        <v>82</v>
      </c>
      <c r="J725" s="59" t="s">
        <v>3640</v>
      </c>
      <c r="K725" s="59" t="s">
        <v>1585</v>
      </c>
      <c r="L725" s="59" t="s">
        <v>1330</v>
      </c>
      <c r="M725" s="59" t="s">
        <v>1505</v>
      </c>
      <c r="N725" s="59" t="s">
        <v>1554</v>
      </c>
      <c r="O725" s="46">
        <f>P725+Q725+R725+S725+T725+U725+V725+W725+X725+Y725+Z725+AA725+AB725+AC725+AD725+AE725+AF725+AG725+AH725+AI725+AJ725+AK725+AL725+AM725+AN725+AO725+AP725+AQ725+AR725+AS725+AT725+AU725+AV725+AW725+AX725+AY725+AZ725</f>
        <v>3689</v>
      </c>
      <c r="P725" s="46"/>
      <c r="Q725" s="46"/>
      <c r="R725" s="46"/>
      <c r="S725" s="46"/>
      <c r="T725" s="46"/>
      <c r="U725" s="46"/>
      <c r="V725" s="46"/>
      <c r="W725" s="46">
        <v>858</v>
      </c>
      <c r="X725" s="46">
        <v>858</v>
      </c>
      <c r="Y725" s="46">
        <v>1115</v>
      </c>
      <c r="Z725" s="46">
        <v>858</v>
      </c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87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>
        <v>465</v>
      </c>
      <c r="BK725" s="46"/>
      <c r="BL725" s="46"/>
      <c r="BM725" s="46"/>
      <c r="BN725" s="46"/>
      <c r="BO725" s="46"/>
      <c r="BP725" s="46"/>
      <c r="BQ725" s="46"/>
      <c r="BR725" s="46">
        <v>465</v>
      </c>
      <c r="BS725" s="46">
        <v>465</v>
      </c>
      <c r="BT725" s="46">
        <v>465</v>
      </c>
      <c r="BU725" s="46">
        <v>465</v>
      </c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>
        <f>SUM(DF725:EP725)</f>
        <v>1715385</v>
      </c>
      <c r="DF725" s="46">
        <f>P727*BJ727</f>
        <v>0</v>
      </c>
      <c r="DG725" s="46">
        <f>BJ727*Q727</f>
        <v>0</v>
      </c>
      <c r="DH725" s="46">
        <f>R725*BM725</f>
        <v>0</v>
      </c>
      <c r="DI725" s="46">
        <f t="shared" ref="DI725:DQ725" si="499">BN725*S725</f>
        <v>0</v>
      </c>
      <c r="DJ725" s="46">
        <f t="shared" si="499"/>
        <v>0</v>
      </c>
      <c r="DK725" s="46">
        <f t="shared" si="499"/>
        <v>0</v>
      </c>
      <c r="DL725" s="46">
        <f t="shared" si="499"/>
        <v>0</v>
      </c>
      <c r="DM725" s="46">
        <f t="shared" si="499"/>
        <v>398970</v>
      </c>
      <c r="DN725" s="46">
        <f t="shared" si="499"/>
        <v>398970</v>
      </c>
      <c r="DO725" s="46">
        <f t="shared" si="499"/>
        <v>518475</v>
      </c>
      <c r="DP725" s="46">
        <f t="shared" si="499"/>
        <v>398970</v>
      </c>
      <c r="DQ725" s="46">
        <f t="shared" si="499"/>
        <v>0</v>
      </c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>
        <f>DE725*1.12</f>
        <v>1921231.2000000002</v>
      </c>
      <c r="FA725" s="59" t="s">
        <v>1704</v>
      </c>
      <c r="FB725" s="59" t="s">
        <v>3635</v>
      </c>
      <c r="FC725" s="59" t="s">
        <v>1714</v>
      </c>
    </row>
    <row r="726" spans="1:159" s="49" customFormat="1" ht="25.5" customHeight="1" x14ac:dyDescent="0.25">
      <c r="A726" s="59" t="s">
        <v>719</v>
      </c>
      <c r="B726" s="59" t="s">
        <v>55</v>
      </c>
      <c r="C726" s="59" t="s">
        <v>529</v>
      </c>
      <c r="D726" s="59" t="s">
        <v>514</v>
      </c>
      <c r="E726" s="59" t="s">
        <v>530</v>
      </c>
      <c r="F726" s="59"/>
      <c r="G726" s="59" t="s">
        <v>1560</v>
      </c>
      <c r="H726" s="59" t="s">
        <v>1499</v>
      </c>
      <c r="I726" s="59">
        <v>82</v>
      </c>
      <c r="J726" s="59" t="s">
        <v>1506</v>
      </c>
      <c r="K726" s="59" t="s">
        <v>1586</v>
      </c>
      <c r="L726" s="59" t="s">
        <v>1330</v>
      </c>
      <c r="M726" s="59" t="s">
        <v>1505</v>
      </c>
      <c r="N726" s="59" t="s">
        <v>1554</v>
      </c>
      <c r="O726" s="46">
        <f t="shared" ref="O726:O809" si="500">P726+Q726+R726+S726+T726+U726+V726+W726+X726+Y726+Z726+AA726+AB726+AC726+AD726+AE726+AF726+AG726+AH726+AI726+AJ726+AK726+AL726+AM726+AN726+AO726+AP726+AQ726+AR726+AS726+AT726+AU726+AV726+AW726+AX726+AY726+AZ726</f>
        <v>1760</v>
      </c>
      <c r="P726" s="46"/>
      <c r="Q726" s="46"/>
      <c r="R726" s="46"/>
      <c r="S726" s="46"/>
      <c r="T726" s="46"/>
      <c r="U726" s="46"/>
      <c r="V726" s="46"/>
      <c r="W726" s="46">
        <v>440</v>
      </c>
      <c r="X726" s="46">
        <v>440</v>
      </c>
      <c r="Y726" s="46">
        <v>440</v>
      </c>
      <c r="Z726" s="46">
        <v>440</v>
      </c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87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>
        <v>465</v>
      </c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>
        <v>0</v>
      </c>
      <c r="DF726" s="46">
        <f>P727*BJ727</f>
        <v>0</v>
      </c>
      <c r="DG726" s="46">
        <f>BJ727*Q727</f>
        <v>0</v>
      </c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>
        <v>0</v>
      </c>
      <c r="FA726" s="59" t="s">
        <v>1704</v>
      </c>
      <c r="FB726" s="59">
        <v>2015</v>
      </c>
      <c r="FC726" s="59"/>
    </row>
    <row r="727" spans="1:159" s="49" customFormat="1" ht="25.5" customHeight="1" x14ac:dyDescent="0.25">
      <c r="A727" s="59" t="s">
        <v>720</v>
      </c>
      <c r="B727" s="59" t="s">
        <v>55</v>
      </c>
      <c r="C727" s="59" t="s">
        <v>529</v>
      </c>
      <c r="D727" s="59" t="s">
        <v>514</v>
      </c>
      <c r="E727" s="59" t="s">
        <v>530</v>
      </c>
      <c r="F727" s="59"/>
      <c r="G727" s="59" t="s">
        <v>1560</v>
      </c>
      <c r="H727" s="59" t="s">
        <v>1339</v>
      </c>
      <c r="I727" s="59">
        <v>82</v>
      </c>
      <c r="J727" s="59" t="s">
        <v>1506</v>
      </c>
      <c r="K727" s="59" t="s">
        <v>1586</v>
      </c>
      <c r="L727" s="59" t="s">
        <v>1330</v>
      </c>
      <c r="M727" s="59" t="s">
        <v>1505</v>
      </c>
      <c r="N727" s="59" t="s">
        <v>1554</v>
      </c>
      <c r="O727" s="46">
        <f t="shared" si="500"/>
        <v>1760</v>
      </c>
      <c r="P727" s="46"/>
      <c r="Q727" s="46"/>
      <c r="R727" s="46"/>
      <c r="S727" s="46"/>
      <c r="T727" s="46"/>
      <c r="U727" s="46"/>
      <c r="V727" s="46"/>
      <c r="W727" s="46">
        <v>440</v>
      </c>
      <c r="X727" s="46">
        <v>440</v>
      </c>
      <c r="Y727" s="46">
        <v>440</v>
      </c>
      <c r="Z727" s="46">
        <v>440</v>
      </c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87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>
        <v>465</v>
      </c>
      <c r="BK727" s="46"/>
      <c r="BL727" s="46"/>
      <c r="BM727" s="46"/>
      <c r="BN727" s="46"/>
      <c r="BO727" s="46"/>
      <c r="BP727" s="46"/>
      <c r="BQ727" s="46"/>
      <c r="BR727" s="46">
        <v>465</v>
      </c>
      <c r="BS727" s="46">
        <v>465</v>
      </c>
      <c r="BT727" s="46">
        <v>465</v>
      </c>
      <c r="BU727" s="46">
        <v>465</v>
      </c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>
        <v>0</v>
      </c>
      <c r="DF727" s="46">
        <f>P730*BJ730</f>
        <v>0</v>
      </c>
      <c r="DG727" s="46">
        <f>BJ730*Q730</f>
        <v>0</v>
      </c>
      <c r="DH727" s="46">
        <f>R727*BM727</f>
        <v>0</v>
      </c>
      <c r="DI727" s="46">
        <f t="shared" ref="DI727:DQ728" si="501">BN727*S727</f>
        <v>0</v>
      </c>
      <c r="DJ727" s="46">
        <f t="shared" si="501"/>
        <v>0</v>
      </c>
      <c r="DK727" s="46">
        <f t="shared" si="501"/>
        <v>0</v>
      </c>
      <c r="DL727" s="46">
        <f t="shared" si="501"/>
        <v>0</v>
      </c>
      <c r="DM727" s="46">
        <f t="shared" si="501"/>
        <v>204600</v>
      </c>
      <c r="DN727" s="46">
        <f t="shared" si="501"/>
        <v>204600</v>
      </c>
      <c r="DO727" s="46">
        <f t="shared" si="501"/>
        <v>204600</v>
      </c>
      <c r="DP727" s="46">
        <f t="shared" si="501"/>
        <v>204600</v>
      </c>
      <c r="DQ727" s="46">
        <f t="shared" si="501"/>
        <v>0</v>
      </c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>
        <v>0</v>
      </c>
      <c r="FA727" s="59" t="s">
        <v>1704</v>
      </c>
      <c r="FB727" s="59">
        <v>2015</v>
      </c>
      <c r="FC727" s="59">
        <v>7</v>
      </c>
    </row>
    <row r="728" spans="1:159" s="49" customFormat="1" ht="25.5" customHeight="1" x14ac:dyDescent="0.25">
      <c r="A728" s="59" t="s">
        <v>3162</v>
      </c>
      <c r="B728" s="59" t="s">
        <v>55</v>
      </c>
      <c r="C728" s="59" t="s">
        <v>529</v>
      </c>
      <c r="D728" s="59" t="s">
        <v>514</v>
      </c>
      <c r="E728" s="59" t="s">
        <v>530</v>
      </c>
      <c r="F728" s="59"/>
      <c r="G728" s="59" t="s">
        <v>1560</v>
      </c>
      <c r="H728" s="59" t="s">
        <v>1339</v>
      </c>
      <c r="I728" s="59">
        <v>82</v>
      </c>
      <c r="J728" s="59" t="s">
        <v>3133</v>
      </c>
      <c r="K728" s="59" t="s">
        <v>1586</v>
      </c>
      <c r="L728" s="59" t="s">
        <v>1330</v>
      </c>
      <c r="M728" s="59" t="s">
        <v>1505</v>
      </c>
      <c r="N728" s="59" t="s">
        <v>1554</v>
      </c>
      <c r="O728" s="46">
        <f t="shared" si="500"/>
        <v>1872</v>
      </c>
      <c r="P728" s="46"/>
      <c r="Q728" s="46"/>
      <c r="R728" s="46"/>
      <c r="S728" s="46"/>
      <c r="T728" s="46"/>
      <c r="U728" s="46"/>
      <c r="V728" s="46"/>
      <c r="W728" s="46">
        <v>440</v>
      </c>
      <c r="X728" s="46">
        <v>552</v>
      </c>
      <c r="Y728" s="46">
        <v>440</v>
      </c>
      <c r="Z728" s="46">
        <v>440</v>
      </c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87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>
        <v>465</v>
      </c>
      <c r="BK728" s="46"/>
      <c r="BL728" s="46"/>
      <c r="BM728" s="46"/>
      <c r="BN728" s="46"/>
      <c r="BO728" s="46"/>
      <c r="BP728" s="46"/>
      <c r="BQ728" s="46"/>
      <c r="BR728" s="46">
        <v>465</v>
      </c>
      <c r="BS728" s="46">
        <v>465</v>
      </c>
      <c r="BT728" s="46">
        <v>465</v>
      </c>
      <c r="BU728" s="46">
        <v>465</v>
      </c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>
        <v>0</v>
      </c>
      <c r="DF728" s="46">
        <f>P731*BJ731</f>
        <v>0</v>
      </c>
      <c r="DG728" s="46">
        <f>BJ731*Q731</f>
        <v>0</v>
      </c>
      <c r="DH728" s="46">
        <f>R728*BM728</f>
        <v>0</v>
      </c>
      <c r="DI728" s="46">
        <f t="shared" si="501"/>
        <v>0</v>
      </c>
      <c r="DJ728" s="46">
        <f t="shared" si="501"/>
        <v>0</v>
      </c>
      <c r="DK728" s="46">
        <f t="shared" si="501"/>
        <v>0</v>
      </c>
      <c r="DL728" s="46">
        <f t="shared" si="501"/>
        <v>0</v>
      </c>
      <c r="DM728" s="46">
        <f t="shared" si="501"/>
        <v>204600</v>
      </c>
      <c r="DN728" s="46">
        <f t="shared" si="501"/>
        <v>256680</v>
      </c>
      <c r="DO728" s="46">
        <f t="shared" si="501"/>
        <v>204600</v>
      </c>
      <c r="DP728" s="46">
        <f t="shared" si="501"/>
        <v>204600</v>
      </c>
      <c r="DQ728" s="46">
        <f t="shared" si="501"/>
        <v>0</v>
      </c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>
        <f>DE728*1.12</f>
        <v>0</v>
      </c>
      <c r="FA728" s="59" t="s">
        <v>1704</v>
      </c>
      <c r="FB728" s="59" t="s">
        <v>3131</v>
      </c>
      <c r="FC728" s="59" t="s">
        <v>1714</v>
      </c>
    </row>
    <row r="729" spans="1:159" s="49" customFormat="1" ht="25.5" customHeight="1" x14ac:dyDescent="0.25">
      <c r="A729" s="59" t="s">
        <v>3666</v>
      </c>
      <c r="B729" s="59" t="s">
        <v>55</v>
      </c>
      <c r="C729" s="59" t="s">
        <v>529</v>
      </c>
      <c r="D729" s="59" t="s">
        <v>514</v>
      </c>
      <c r="E729" s="59" t="s">
        <v>530</v>
      </c>
      <c r="F729" s="59"/>
      <c r="G729" s="59" t="s">
        <v>1560</v>
      </c>
      <c r="H729" s="59" t="s">
        <v>1339</v>
      </c>
      <c r="I729" s="59">
        <v>82</v>
      </c>
      <c r="J729" s="59" t="s">
        <v>3629</v>
      </c>
      <c r="K729" s="59" t="s">
        <v>1586</v>
      </c>
      <c r="L729" s="59" t="s">
        <v>1330</v>
      </c>
      <c r="M729" s="59" t="s">
        <v>1505</v>
      </c>
      <c r="N729" s="59" t="s">
        <v>1554</v>
      </c>
      <c r="O729" s="46">
        <f>P729+Q729+R729+S729+T729+U729+V729+W729+X729+Y729+Z729+AA729+AB729+AC729+AD729+AE729+AF729+AG729+AH729+AI729+AJ729+AK729+AL729+AM729+AN729+AO729+AP729+AQ729+AR729+AS729+AT729+AU729+AV729+AW729+AX729+AY729+AZ729</f>
        <v>2004</v>
      </c>
      <c r="P729" s="46"/>
      <c r="Q729" s="46"/>
      <c r="R729" s="46"/>
      <c r="S729" s="46"/>
      <c r="T729" s="46"/>
      <c r="U729" s="46"/>
      <c r="V729" s="46"/>
      <c r="W729" s="46">
        <v>440</v>
      </c>
      <c r="X729" s="46">
        <v>552</v>
      </c>
      <c r="Y729" s="46">
        <v>572</v>
      </c>
      <c r="Z729" s="46">
        <v>440</v>
      </c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87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>
        <v>465</v>
      </c>
      <c r="BK729" s="46"/>
      <c r="BL729" s="46"/>
      <c r="BM729" s="46"/>
      <c r="BN729" s="46"/>
      <c r="BO729" s="46"/>
      <c r="BP729" s="46"/>
      <c r="BQ729" s="46"/>
      <c r="BR729" s="46">
        <v>465</v>
      </c>
      <c r="BS729" s="46">
        <v>465</v>
      </c>
      <c r="BT729" s="46">
        <v>465</v>
      </c>
      <c r="BU729" s="46">
        <v>465</v>
      </c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>
        <f>SUM(DF729:EP729)</f>
        <v>931860</v>
      </c>
      <c r="DF729" s="46">
        <f>P732*BJ732</f>
        <v>0</v>
      </c>
      <c r="DG729" s="46">
        <f>BJ732*Q732</f>
        <v>0</v>
      </c>
      <c r="DH729" s="46">
        <f>R729*BM729</f>
        <v>0</v>
      </c>
      <c r="DI729" s="46">
        <f t="shared" ref="DI729:DQ729" si="502">BN729*S729</f>
        <v>0</v>
      </c>
      <c r="DJ729" s="46">
        <f t="shared" si="502"/>
        <v>0</v>
      </c>
      <c r="DK729" s="46">
        <f t="shared" si="502"/>
        <v>0</v>
      </c>
      <c r="DL729" s="46">
        <f t="shared" si="502"/>
        <v>0</v>
      </c>
      <c r="DM729" s="46">
        <f t="shared" si="502"/>
        <v>204600</v>
      </c>
      <c r="DN729" s="46">
        <f t="shared" si="502"/>
        <v>256680</v>
      </c>
      <c r="DO729" s="46">
        <f t="shared" si="502"/>
        <v>265980</v>
      </c>
      <c r="DP729" s="46">
        <f t="shared" si="502"/>
        <v>204600</v>
      </c>
      <c r="DQ729" s="46">
        <f t="shared" si="502"/>
        <v>0</v>
      </c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>
        <f>DE729*1.12</f>
        <v>1043683.2000000001</v>
      </c>
      <c r="FA729" s="59" t="s">
        <v>1704</v>
      </c>
      <c r="FB729" s="59" t="s">
        <v>3630</v>
      </c>
      <c r="FC729" s="59" t="s">
        <v>1714</v>
      </c>
    </row>
    <row r="730" spans="1:159" s="49" customFormat="1" ht="25.5" customHeight="1" x14ac:dyDescent="0.25">
      <c r="A730" s="59" t="s">
        <v>721</v>
      </c>
      <c r="B730" s="59" t="s">
        <v>55</v>
      </c>
      <c r="C730" s="59" t="s">
        <v>529</v>
      </c>
      <c r="D730" s="59" t="s">
        <v>514</v>
      </c>
      <c r="E730" s="59" t="s">
        <v>530</v>
      </c>
      <c r="F730" s="59"/>
      <c r="G730" s="59" t="s">
        <v>1560</v>
      </c>
      <c r="H730" s="59" t="s">
        <v>1499</v>
      </c>
      <c r="I730" s="59">
        <v>82</v>
      </c>
      <c r="J730" s="59" t="s">
        <v>1506</v>
      </c>
      <c r="K730" s="59" t="s">
        <v>1587</v>
      </c>
      <c r="L730" s="59" t="s">
        <v>1330</v>
      </c>
      <c r="M730" s="59" t="s">
        <v>1505</v>
      </c>
      <c r="N730" s="59" t="s">
        <v>1554</v>
      </c>
      <c r="O730" s="46">
        <f t="shared" si="500"/>
        <v>3360</v>
      </c>
      <c r="P730" s="46"/>
      <c r="Q730" s="46"/>
      <c r="R730" s="46"/>
      <c r="S730" s="46"/>
      <c r="T730" s="46"/>
      <c r="U730" s="46"/>
      <c r="V730" s="46"/>
      <c r="W730" s="46">
        <v>840</v>
      </c>
      <c r="X730" s="46">
        <v>840</v>
      </c>
      <c r="Y730" s="46">
        <v>840</v>
      </c>
      <c r="Z730" s="46">
        <v>840</v>
      </c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87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>
        <v>465</v>
      </c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>
        <v>0</v>
      </c>
      <c r="DF730" s="46">
        <f>P731*BJ731</f>
        <v>0</v>
      </c>
      <c r="DG730" s="46">
        <f>BJ731*Q731</f>
        <v>0</v>
      </c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>
        <v>0</v>
      </c>
      <c r="FA730" s="59" t="s">
        <v>1704</v>
      </c>
      <c r="FB730" s="59">
        <v>2015</v>
      </c>
      <c r="FC730" s="59"/>
    </row>
    <row r="731" spans="1:159" s="49" customFormat="1" ht="25.5" customHeight="1" x14ac:dyDescent="0.25">
      <c r="A731" s="59" t="s">
        <v>722</v>
      </c>
      <c r="B731" s="59" t="s">
        <v>55</v>
      </c>
      <c r="C731" s="59" t="s">
        <v>529</v>
      </c>
      <c r="D731" s="59" t="s">
        <v>514</v>
      </c>
      <c r="E731" s="59" t="s">
        <v>530</v>
      </c>
      <c r="F731" s="59"/>
      <c r="G731" s="59" t="s">
        <v>1560</v>
      </c>
      <c r="H731" s="59" t="s">
        <v>1339</v>
      </c>
      <c r="I731" s="59">
        <v>82</v>
      </c>
      <c r="J731" s="59" t="s">
        <v>1506</v>
      </c>
      <c r="K731" s="59" t="s">
        <v>1587</v>
      </c>
      <c r="L731" s="59" t="s">
        <v>1330</v>
      </c>
      <c r="M731" s="59" t="s">
        <v>1505</v>
      </c>
      <c r="N731" s="59" t="s">
        <v>1554</v>
      </c>
      <c r="O731" s="46">
        <f t="shared" si="500"/>
        <v>3360</v>
      </c>
      <c r="P731" s="46"/>
      <c r="Q731" s="46"/>
      <c r="R731" s="46"/>
      <c r="S731" s="46"/>
      <c r="T731" s="46"/>
      <c r="U731" s="46"/>
      <c r="V731" s="46"/>
      <c r="W731" s="46">
        <v>840</v>
      </c>
      <c r="X731" s="46">
        <v>840</v>
      </c>
      <c r="Y731" s="46">
        <v>840</v>
      </c>
      <c r="Z731" s="46">
        <v>840</v>
      </c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87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>
        <v>465</v>
      </c>
      <c r="BK731" s="46"/>
      <c r="BL731" s="46"/>
      <c r="BM731" s="46"/>
      <c r="BN731" s="46"/>
      <c r="BO731" s="46"/>
      <c r="BP731" s="46"/>
      <c r="BQ731" s="46"/>
      <c r="BR731" s="46">
        <v>465</v>
      </c>
      <c r="BS731" s="46">
        <v>465</v>
      </c>
      <c r="BT731" s="46">
        <v>465</v>
      </c>
      <c r="BU731" s="46">
        <v>465</v>
      </c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>
        <v>0</v>
      </c>
      <c r="DF731" s="46">
        <f>P734*BJ734</f>
        <v>0</v>
      </c>
      <c r="DG731" s="46">
        <f>BJ734*Q734</f>
        <v>0</v>
      </c>
      <c r="DH731" s="46">
        <f>R731*BM731</f>
        <v>0</v>
      </c>
      <c r="DI731" s="46">
        <f t="shared" ref="DI731:DQ732" si="503">BN731*S731</f>
        <v>0</v>
      </c>
      <c r="DJ731" s="46">
        <f t="shared" si="503"/>
        <v>0</v>
      </c>
      <c r="DK731" s="46">
        <f t="shared" si="503"/>
        <v>0</v>
      </c>
      <c r="DL731" s="46">
        <f t="shared" si="503"/>
        <v>0</v>
      </c>
      <c r="DM731" s="46">
        <f t="shared" si="503"/>
        <v>390600</v>
      </c>
      <c r="DN731" s="46">
        <f t="shared" si="503"/>
        <v>390600</v>
      </c>
      <c r="DO731" s="46">
        <f t="shared" si="503"/>
        <v>390600</v>
      </c>
      <c r="DP731" s="46">
        <f t="shared" si="503"/>
        <v>390600</v>
      </c>
      <c r="DQ731" s="46">
        <f t="shared" si="503"/>
        <v>0</v>
      </c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>
        <v>0</v>
      </c>
      <c r="FA731" s="59" t="s">
        <v>1704</v>
      </c>
      <c r="FB731" s="59">
        <v>2015</v>
      </c>
      <c r="FC731" s="59">
        <v>7</v>
      </c>
    </row>
    <row r="732" spans="1:159" s="49" customFormat="1" ht="25.5" customHeight="1" x14ac:dyDescent="0.25">
      <c r="A732" s="59" t="s">
        <v>3163</v>
      </c>
      <c r="B732" s="59" t="s">
        <v>55</v>
      </c>
      <c r="C732" s="59" t="s">
        <v>529</v>
      </c>
      <c r="D732" s="59" t="s">
        <v>514</v>
      </c>
      <c r="E732" s="59" t="s">
        <v>530</v>
      </c>
      <c r="F732" s="59"/>
      <c r="G732" s="59" t="s">
        <v>1560</v>
      </c>
      <c r="H732" s="59" t="s">
        <v>1339</v>
      </c>
      <c r="I732" s="59">
        <v>82</v>
      </c>
      <c r="J732" s="59" t="s">
        <v>3133</v>
      </c>
      <c r="K732" s="59" t="s">
        <v>1587</v>
      </c>
      <c r="L732" s="59" t="s">
        <v>1330</v>
      </c>
      <c r="M732" s="59" t="s">
        <v>1505</v>
      </c>
      <c r="N732" s="59" t="s">
        <v>1554</v>
      </c>
      <c r="O732" s="46">
        <f t="shared" si="500"/>
        <v>3570</v>
      </c>
      <c r="P732" s="46"/>
      <c r="Q732" s="46"/>
      <c r="R732" s="46"/>
      <c r="S732" s="46"/>
      <c r="T732" s="46"/>
      <c r="U732" s="46"/>
      <c r="V732" s="46"/>
      <c r="W732" s="46">
        <v>840</v>
      </c>
      <c r="X732" s="46">
        <v>1050</v>
      </c>
      <c r="Y732" s="46">
        <v>840</v>
      </c>
      <c r="Z732" s="46">
        <v>840</v>
      </c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87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>
        <v>465</v>
      </c>
      <c r="BK732" s="46"/>
      <c r="BL732" s="46"/>
      <c r="BM732" s="46"/>
      <c r="BN732" s="46"/>
      <c r="BO732" s="46"/>
      <c r="BP732" s="46"/>
      <c r="BQ732" s="46"/>
      <c r="BR732" s="46">
        <v>465</v>
      </c>
      <c r="BS732" s="46">
        <v>465</v>
      </c>
      <c r="BT732" s="46">
        <v>465</v>
      </c>
      <c r="BU732" s="46">
        <v>465</v>
      </c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>
        <v>0</v>
      </c>
      <c r="DF732" s="46">
        <f>P735*BJ735</f>
        <v>0</v>
      </c>
      <c r="DG732" s="46">
        <f>BJ735*Q735</f>
        <v>0</v>
      </c>
      <c r="DH732" s="46">
        <f>R732*BM732</f>
        <v>0</v>
      </c>
      <c r="DI732" s="46">
        <f t="shared" si="503"/>
        <v>0</v>
      </c>
      <c r="DJ732" s="46">
        <f t="shared" si="503"/>
        <v>0</v>
      </c>
      <c r="DK732" s="46">
        <f t="shared" si="503"/>
        <v>0</v>
      </c>
      <c r="DL732" s="46">
        <f t="shared" si="503"/>
        <v>0</v>
      </c>
      <c r="DM732" s="46">
        <f t="shared" si="503"/>
        <v>390600</v>
      </c>
      <c r="DN732" s="46">
        <f t="shared" si="503"/>
        <v>488250</v>
      </c>
      <c r="DO732" s="46">
        <f t="shared" si="503"/>
        <v>390600</v>
      </c>
      <c r="DP732" s="46">
        <f t="shared" si="503"/>
        <v>390600</v>
      </c>
      <c r="DQ732" s="46">
        <f t="shared" si="503"/>
        <v>0</v>
      </c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>
        <f>DE732*1.12</f>
        <v>0</v>
      </c>
      <c r="FA732" s="59" t="s">
        <v>1704</v>
      </c>
      <c r="FB732" s="59" t="s">
        <v>3131</v>
      </c>
      <c r="FC732" s="59" t="s">
        <v>1714</v>
      </c>
    </row>
    <row r="733" spans="1:159" s="49" customFormat="1" ht="25.5" customHeight="1" x14ac:dyDescent="0.25">
      <c r="A733" s="59" t="s">
        <v>3667</v>
      </c>
      <c r="B733" s="59" t="s">
        <v>55</v>
      </c>
      <c r="C733" s="59" t="s">
        <v>529</v>
      </c>
      <c r="D733" s="59" t="s">
        <v>514</v>
      </c>
      <c r="E733" s="59" t="s">
        <v>530</v>
      </c>
      <c r="F733" s="59"/>
      <c r="G733" s="59" t="s">
        <v>1560</v>
      </c>
      <c r="H733" s="59" t="s">
        <v>1339</v>
      </c>
      <c r="I733" s="59">
        <v>82</v>
      </c>
      <c r="J733" s="59" t="s">
        <v>3629</v>
      </c>
      <c r="K733" s="59" t="s">
        <v>1587</v>
      </c>
      <c r="L733" s="59" t="s">
        <v>1330</v>
      </c>
      <c r="M733" s="59" t="s">
        <v>1505</v>
      </c>
      <c r="N733" s="59" t="s">
        <v>1554</v>
      </c>
      <c r="O733" s="46">
        <f>P733+Q733+R733+S733+T733+U733+V733+W733+X733+Y733+Z733+AA733+AB733+AC733+AD733+AE733+AF733+AG733+AH733+AI733+AJ733+AK733+AL733+AM733+AN733+AO733+AP733+AQ733+AR733+AS733+AT733+AU733+AV733+AW733+AX733+AY733+AZ733</f>
        <v>3822</v>
      </c>
      <c r="P733" s="46"/>
      <c r="Q733" s="46"/>
      <c r="R733" s="46"/>
      <c r="S733" s="46"/>
      <c r="T733" s="46"/>
      <c r="U733" s="46"/>
      <c r="V733" s="46"/>
      <c r="W733" s="46">
        <v>840</v>
      </c>
      <c r="X733" s="46">
        <v>1050</v>
      </c>
      <c r="Y733" s="46">
        <v>1092</v>
      </c>
      <c r="Z733" s="46">
        <v>840</v>
      </c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87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>
        <v>465</v>
      </c>
      <c r="BK733" s="46"/>
      <c r="BL733" s="46"/>
      <c r="BM733" s="46"/>
      <c r="BN733" s="46"/>
      <c r="BO733" s="46"/>
      <c r="BP733" s="46"/>
      <c r="BQ733" s="46"/>
      <c r="BR733" s="46">
        <v>465</v>
      </c>
      <c r="BS733" s="46">
        <v>465</v>
      </c>
      <c r="BT733" s="46">
        <v>465</v>
      </c>
      <c r="BU733" s="46">
        <v>465</v>
      </c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>
        <f>SUM(DF733:EP733)</f>
        <v>1777230</v>
      </c>
      <c r="DF733" s="46">
        <f>P736*BJ736</f>
        <v>0</v>
      </c>
      <c r="DG733" s="46">
        <f>BJ736*Q736</f>
        <v>0</v>
      </c>
      <c r="DH733" s="46">
        <f>R733*BM733</f>
        <v>0</v>
      </c>
      <c r="DI733" s="46">
        <f t="shared" ref="DI733:DQ733" si="504">BN733*S733</f>
        <v>0</v>
      </c>
      <c r="DJ733" s="46">
        <f t="shared" si="504"/>
        <v>0</v>
      </c>
      <c r="DK733" s="46">
        <f t="shared" si="504"/>
        <v>0</v>
      </c>
      <c r="DL733" s="46">
        <f t="shared" si="504"/>
        <v>0</v>
      </c>
      <c r="DM733" s="46">
        <f t="shared" si="504"/>
        <v>390600</v>
      </c>
      <c r="DN733" s="46">
        <f t="shared" si="504"/>
        <v>488250</v>
      </c>
      <c r="DO733" s="46">
        <f t="shared" si="504"/>
        <v>507780</v>
      </c>
      <c r="DP733" s="46">
        <f t="shared" si="504"/>
        <v>390600</v>
      </c>
      <c r="DQ733" s="46">
        <f t="shared" si="504"/>
        <v>0</v>
      </c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>
        <f>DE733*1.12</f>
        <v>1990497.6</v>
      </c>
      <c r="FA733" s="59" t="s">
        <v>1704</v>
      </c>
      <c r="FB733" s="59" t="s">
        <v>3630</v>
      </c>
      <c r="FC733" s="59" t="s">
        <v>1714</v>
      </c>
    </row>
    <row r="734" spans="1:159" s="49" customFormat="1" ht="25.5" customHeight="1" x14ac:dyDescent="0.25">
      <c r="A734" s="59" t="s">
        <v>723</v>
      </c>
      <c r="B734" s="59" t="s">
        <v>55</v>
      </c>
      <c r="C734" s="59" t="s">
        <v>529</v>
      </c>
      <c r="D734" s="59" t="s">
        <v>514</v>
      </c>
      <c r="E734" s="59" t="s">
        <v>530</v>
      </c>
      <c r="F734" s="59"/>
      <c r="G734" s="59" t="s">
        <v>1560</v>
      </c>
      <c r="H734" s="59" t="s">
        <v>1499</v>
      </c>
      <c r="I734" s="59">
        <v>82</v>
      </c>
      <c r="J734" s="59" t="s">
        <v>1506</v>
      </c>
      <c r="K734" s="59" t="s">
        <v>1588</v>
      </c>
      <c r="L734" s="59" t="s">
        <v>1330</v>
      </c>
      <c r="M734" s="59" t="s">
        <v>1505</v>
      </c>
      <c r="N734" s="59" t="s">
        <v>1554</v>
      </c>
      <c r="O734" s="46">
        <f t="shared" si="500"/>
        <v>1280</v>
      </c>
      <c r="P734" s="46"/>
      <c r="Q734" s="46"/>
      <c r="R734" s="46"/>
      <c r="S734" s="46"/>
      <c r="T734" s="46"/>
      <c r="U734" s="46"/>
      <c r="V734" s="46"/>
      <c r="W734" s="46">
        <v>320</v>
      </c>
      <c r="X734" s="46">
        <v>320</v>
      </c>
      <c r="Y734" s="46">
        <v>320</v>
      </c>
      <c r="Z734" s="46">
        <v>320</v>
      </c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87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>
        <v>465</v>
      </c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>
        <v>0</v>
      </c>
      <c r="DF734" s="46">
        <f>P735*BJ735</f>
        <v>0</v>
      </c>
      <c r="DG734" s="46">
        <f>BJ735*Q735</f>
        <v>0</v>
      </c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>
        <v>0</v>
      </c>
      <c r="FA734" s="59" t="s">
        <v>1704</v>
      </c>
      <c r="FB734" s="59">
        <v>2015</v>
      </c>
      <c r="FC734" s="59"/>
    </row>
    <row r="735" spans="1:159" s="49" customFormat="1" ht="25.5" customHeight="1" x14ac:dyDescent="0.25">
      <c r="A735" s="59" t="s">
        <v>724</v>
      </c>
      <c r="B735" s="59" t="s">
        <v>55</v>
      </c>
      <c r="C735" s="59" t="s">
        <v>529</v>
      </c>
      <c r="D735" s="59" t="s">
        <v>514</v>
      </c>
      <c r="E735" s="59" t="s">
        <v>530</v>
      </c>
      <c r="F735" s="59"/>
      <c r="G735" s="59" t="s">
        <v>1560</v>
      </c>
      <c r="H735" s="59" t="s">
        <v>1339</v>
      </c>
      <c r="I735" s="59">
        <v>82</v>
      </c>
      <c r="J735" s="59" t="s">
        <v>1506</v>
      </c>
      <c r="K735" s="59" t="s">
        <v>1588</v>
      </c>
      <c r="L735" s="59" t="s">
        <v>1330</v>
      </c>
      <c r="M735" s="59" t="s">
        <v>1505</v>
      </c>
      <c r="N735" s="59" t="s">
        <v>1554</v>
      </c>
      <c r="O735" s="46">
        <f t="shared" si="500"/>
        <v>1280</v>
      </c>
      <c r="P735" s="46"/>
      <c r="Q735" s="46"/>
      <c r="R735" s="46"/>
      <c r="S735" s="46"/>
      <c r="T735" s="46"/>
      <c r="U735" s="46"/>
      <c r="V735" s="46"/>
      <c r="W735" s="46">
        <v>320</v>
      </c>
      <c r="X735" s="46">
        <v>320</v>
      </c>
      <c r="Y735" s="46">
        <v>320</v>
      </c>
      <c r="Z735" s="46">
        <v>320</v>
      </c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87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>
        <v>465</v>
      </c>
      <c r="BK735" s="46"/>
      <c r="BL735" s="46"/>
      <c r="BM735" s="46"/>
      <c r="BN735" s="46"/>
      <c r="BO735" s="46"/>
      <c r="BP735" s="46"/>
      <c r="BQ735" s="46"/>
      <c r="BR735" s="46">
        <v>465</v>
      </c>
      <c r="BS735" s="46">
        <v>465</v>
      </c>
      <c r="BT735" s="46">
        <v>465</v>
      </c>
      <c r="BU735" s="46">
        <v>465</v>
      </c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>
        <v>0</v>
      </c>
      <c r="DF735" s="46">
        <f>P738*BJ738</f>
        <v>0</v>
      </c>
      <c r="DG735" s="46">
        <f>BJ738*Q738</f>
        <v>0</v>
      </c>
      <c r="DH735" s="46">
        <f>R735*BM735</f>
        <v>0</v>
      </c>
      <c r="DI735" s="46">
        <f t="shared" ref="DI735:DQ736" si="505">BN735*S735</f>
        <v>0</v>
      </c>
      <c r="DJ735" s="46">
        <f t="shared" si="505"/>
        <v>0</v>
      </c>
      <c r="DK735" s="46">
        <f t="shared" si="505"/>
        <v>0</v>
      </c>
      <c r="DL735" s="46">
        <f t="shared" si="505"/>
        <v>0</v>
      </c>
      <c r="DM735" s="46">
        <f t="shared" si="505"/>
        <v>148800</v>
      </c>
      <c r="DN735" s="46">
        <f t="shared" si="505"/>
        <v>148800</v>
      </c>
      <c r="DO735" s="46">
        <f t="shared" si="505"/>
        <v>148800</v>
      </c>
      <c r="DP735" s="46">
        <f t="shared" si="505"/>
        <v>148800</v>
      </c>
      <c r="DQ735" s="46">
        <f t="shared" si="505"/>
        <v>0</v>
      </c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>
        <v>0</v>
      </c>
      <c r="FA735" s="59" t="s">
        <v>1704</v>
      </c>
      <c r="FB735" s="59">
        <v>2015</v>
      </c>
      <c r="FC735" s="59">
        <v>7</v>
      </c>
    </row>
    <row r="736" spans="1:159" s="49" customFormat="1" ht="25.5" customHeight="1" x14ac:dyDescent="0.25">
      <c r="A736" s="59" t="s">
        <v>3164</v>
      </c>
      <c r="B736" s="59" t="s">
        <v>55</v>
      </c>
      <c r="C736" s="59" t="s">
        <v>529</v>
      </c>
      <c r="D736" s="59" t="s">
        <v>514</v>
      </c>
      <c r="E736" s="59" t="s">
        <v>530</v>
      </c>
      <c r="F736" s="59"/>
      <c r="G736" s="59" t="s">
        <v>1560</v>
      </c>
      <c r="H736" s="59" t="s">
        <v>1339</v>
      </c>
      <c r="I736" s="59">
        <v>82</v>
      </c>
      <c r="J736" s="59" t="s">
        <v>3133</v>
      </c>
      <c r="K736" s="59" t="s">
        <v>1588</v>
      </c>
      <c r="L736" s="59" t="s">
        <v>1330</v>
      </c>
      <c r="M736" s="59" t="s">
        <v>1505</v>
      </c>
      <c r="N736" s="59" t="s">
        <v>1554</v>
      </c>
      <c r="O736" s="46">
        <f t="shared" si="500"/>
        <v>1504</v>
      </c>
      <c r="P736" s="46"/>
      <c r="Q736" s="46"/>
      <c r="R736" s="46"/>
      <c r="S736" s="46"/>
      <c r="T736" s="46"/>
      <c r="U736" s="46"/>
      <c r="V736" s="46"/>
      <c r="W736" s="46">
        <v>320</v>
      </c>
      <c r="X736" s="46">
        <v>544</v>
      </c>
      <c r="Y736" s="46">
        <v>320</v>
      </c>
      <c r="Z736" s="46">
        <v>320</v>
      </c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87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>
        <v>465</v>
      </c>
      <c r="BK736" s="46"/>
      <c r="BL736" s="46"/>
      <c r="BM736" s="46"/>
      <c r="BN736" s="46"/>
      <c r="BO736" s="46"/>
      <c r="BP736" s="46"/>
      <c r="BQ736" s="46"/>
      <c r="BR736" s="46">
        <v>465</v>
      </c>
      <c r="BS736" s="46">
        <v>465</v>
      </c>
      <c r="BT736" s="46">
        <v>465</v>
      </c>
      <c r="BU736" s="46">
        <v>465</v>
      </c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>
        <v>0</v>
      </c>
      <c r="DF736" s="46">
        <f>P739*BJ739</f>
        <v>0</v>
      </c>
      <c r="DG736" s="46">
        <f>BJ739*Q739</f>
        <v>0</v>
      </c>
      <c r="DH736" s="46">
        <f>R736*BM736</f>
        <v>0</v>
      </c>
      <c r="DI736" s="46">
        <f t="shared" si="505"/>
        <v>0</v>
      </c>
      <c r="DJ736" s="46">
        <f t="shared" si="505"/>
        <v>0</v>
      </c>
      <c r="DK736" s="46">
        <f t="shared" si="505"/>
        <v>0</v>
      </c>
      <c r="DL736" s="46">
        <f t="shared" si="505"/>
        <v>0</v>
      </c>
      <c r="DM736" s="46">
        <f t="shared" si="505"/>
        <v>148800</v>
      </c>
      <c r="DN736" s="46">
        <f t="shared" si="505"/>
        <v>252960</v>
      </c>
      <c r="DO736" s="46">
        <f t="shared" si="505"/>
        <v>148800</v>
      </c>
      <c r="DP736" s="46">
        <f t="shared" si="505"/>
        <v>148800</v>
      </c>
      <c r="DQ736" s="46">
        <f t="shared" si="505"/>
        <v>0</v>
      </c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>
        <f>DE736*1.12</f>
        <v>0</v>
      </c>
      <c r="FA736" s="59" t="s">
        <v>1704</v>
      </c>
      <c r="FB736" s="59" t="s">
        <v>3131</v>
      </c>
      <c r="FC736" s="59" t="s">
        <v>1714</v>
      </c>
    </row>
    <row r="737" spans="1:159" s="49" customFormat="1" ht="25.5" customHeight="1" x14ac:dyDescent="0.25">
      <c r="A737" s="59" t="s">
        <v>3668</v>
      </c>
      <c r="B737" s="59" t="s">
        <v>55</v>
      </c>
      <c r="C737" s="59" t="s">
        <v>529</v>
      </c>
      <c r="D737" s="59" t="s">
        <v>514</v>
      </c>
      <c r="E737" s="59" t="s">
        <v>530</v>
      </c>
      <c r="F737" s="59"/>
      <c r="G737" s="59" t="s">
        <v>1560</v>
      </c>
      <c r="H737" s="59" t="s">
        <v>1339</v>
      </c>
      <c r="I737" s="59">
        <v>82</v>
      </c>
      <c r="J737" s="59" t="s">
        <v>3629</v>
      </c>
      <c r="K737" s="59" t="s">
        <v>1588</v>
      </c>
      <c r="L737" s="59" t="s">
        <v>1330</v>
      </c>
      <c r="M737" s="59" t="s">
        <v>1505</v>
      </c>
      <c r="N737" s="59" t="s">
        <v>1554</v>
      </c>
      <c r="O737" s="46">
        <f>P737+Q737+R737+S737+T737+U737+V737+W737+X737+Y737+Z737+AA737+AB737+AC737+AD737+AE737+AF737+AG737+AH737+AI737+AJ737+AK737+AL737+AM737+AN737+AO737+AP737+AQ737+AR737+AS737+AT737+AU737+AV737+AW737+AX737+AY737+AZ737</f>
        <v>1600</v>
      </c>
      <c r="P737" s="46"/>
      <c r="Q737" s="46"/>
      <c r="R737" s="46"/>
      <c r="S737" s="46"/>
      <c r="T737" s="46"/>
      <c r="U737" s="46"/>
      <c r="V737" s="46"/>
      <c r="W737" s="46">
        <v>320</v>
      </c>
      <c r="X737" s="46">
        <v>544</v>
      </c>
      <c r="Y737" s="46">
        <v>416</v>
      </c>
      <c r="Z737" s="46">
        <v>320</v>
      </c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87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>
        <v>465</v>
      </c>
      <c r="BK737" s="46"/>
      <c r="BL737" s="46"/>
      <c r="BM737" s="46"/>
      <c r="BN737" s="46"/>
      <c r="BO737" s="46"/>
      <c r="BP737" s="46"/>
      <c r="BQ737" s="46"/>
      <c r="BR737" s="46">
        <v>465</v>
      </c>
      <c r="BS737" s="46">
        <v>465</v>
      </c>
      <c r="BT737" s="46">
        <v>465</v>
      </c>
      <c r="BU737" s="46">
        <v>465</v>
      </c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>
        <f>SUM(DF737:EP737)</f>
        <v>744000</v>
      </c>
      <c r="DF737" s="46">
        <f>P740*BJ740</f>
        <v>0</v>
      </c>
      <c r="DG737" s="46">
        <f>BJ740*Q740</f>
        <v>0</v>
      </c>
      <c r="DH737" s="46">
        <f>R737*BM737</f>
        <v>0</v>
      </c>
      <c r="DI737" s="46">
        <f t="shared" ref="DI737:DQ737" si="506">BN737*S737</f>
        <v>0</v>
      </c>
      <c r="DJ737" s="46">
        <f t="shared" si="506"/>
        <v>0</v>
      </c>
      <c r="DK737" s="46">
        <f t="shared" si="506"/>
        <v>0</v>
      </c>
      <c r="DL737" s="46">
        <f t="shared" si="506"/>
        <v>0</v>
      </c>
      <c r="DM737" s="46">
        <f t="shared" si="506"/>
        <v>148800</v>
      </c>
      <c r="DN737" s="46">
        <f t="shared" si="506"/>
        <v>252960</v>
      </c>
      <c r="DO737" s="46">
        <f t="shared" si="506"/>
        <v>193440</v>
      </c>
      <c r="DP737" s="46">
        <f t="shared" si="506"/>
        <v>148800</v>
      </c>
      <c r="DQ737" s="46">
        <f t="shared" si="506"/>
        <v>0</v>
      </c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>
        <f>DE737*1.12</f>
        <v>833280.00000000012</v>
      </c>
      <c r="FA737" s="59" t="s">
        <v>1704</v>
      </c>
      <c r="FB737" s="59" t="s">
        <v>3630</v>
      </c>
      <c r="FC737" s="59" t="s">
        <v>1714</v>
      </c>
    </row>
    <row r="738" spans="1:159" s="49" customFormat="1" ht="25.5" customHeight="1" x14ac:dyDescent="0.25">
      <c r="A738" s="59" t="s">
        <v>725</v>
      </c>
      <c r="B738" s="59" t="s">
        <v>55</v>
      </c>
      <c r="C738" s="59" t="s">
        <v>529</v>
      </c>
      <c r="D738" s="59" t="s">
        <v>514</v>
      </c>
      <c r="E738" s="59" t="s">
        <v>530</v>
      </c>
      <c r="F738" s="59"/>
      <c r="G738" s="59" t="s">
        <v>1560</v>
      </c>
      <c r="H738" s="59" t="s">
        <v>1499</v>
      </c>
      <c r="I738" s="59">
        <v>82</v>
      </c>
      <c r="J738" s="59" t="s">
        <v>1506</v>
      </c>
      <c r="K738" s="59" t="s">
        <v>1589</v>
      </c>
      <c r="L738" s="59" t="s">
        <v>1330</v>
      </c>
      <c r="M738" s="59" t="s">
        <v>1505</v>
      </c>
      <c r="N738" s="59" t="s">
        <v>1554</v>
      </c>
      <c r="O738" s="46">
        <f t="shared" si="500"/>
        <v>12000</v>
      </c>
      <c r="P738" s="46"/>
      <c r="Q738" s="46"/>
      <c r="R738" s="46"/>
      <c r="S738" s="46"/>
      <c r="T738" s="46"/>
      <c r="U738" s="46"/>
      <c r="V738" s="46"/>
      <c r="W738" s="46">
        <v>3000</v>
      </c>
      <c r="X738" s="46">
        <v>3000</v>
      </c>
      <c r="Y738" s="46">
        <v>3000</v>
      </c>
      <c r="Z738" s="46">
        <v>3000</v>
      </c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87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>
        <v>465</v>
      </c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>
        <v>0</v>
      </c>
      <c r="DF738" s="46">
        <f>P739*BJ739</f>
        <v>0</v>
      </c>
      <c r="DG738" s="46">
        <f>BJ739*Q739</f>
        <v>0</v>
      </c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>
        <v>0</v>
      </c>
      <c r="FA738" s="59" t="s">
        <v>1704</v>
      </c>
      <c r="FB738" s="59">
        <v>2015</v>
      </c>
      <c r="FC738" s="59"/>
    </row>
    <row r="739" spans="1:159" s="49" customFormat="1" ht="25.5" customHeight="1" x14ac:dyDescent="0.25">
      <c r="A739" s="59" t="s">
        <v>726</v>
      </c>
      <c r="B739" s="59" t="s">
        <v>55</v>
      </c>
      <c r="C739" s="59" t="s">
        <v>529</v>
      </c>
      <c r="D739" s="59" t="s">
        <v>514</v>
      </c>
      <c r="E739" s="59" t="s">
        <v>530</v>
      </c>
      <c r="F739" s="59"/>
      <c r="G739" s="59" t="s">
        <v>1560</v>
      </c>
      <c r="H739" s="59" t="s">
        <v>1339</v>
      </c>
      <c r="I739" s="59">
        <v>82</v>
      </c>
      <c r="J739" s="59" t="s">
        <v>1506</v>
      </c>
      <c r="K739" s="59" t="s">
        <v>1589</v>
      </c>
      <c r="L739" s="59" t="s">
        <v>1330</v>
      </c>
      <c r="M739" s="59" t="s">
        <v>1505</v>
      </c>
      <c r="N739" s="59" t="s">
        <v>1554</v>
      </c>
      <c r="O739" s="46">
        <f t="shared" si="500"/>
        <v>12000</v>
      </c>
      <c r="P739" s="46"/>
      <c r="Q739" s="46"/>
      <c r="R739" s="46"/>
      <c r="S739" s="46"/>
      <c r="T739" s="46"/>
      <c r="U739" s="46"/>
      <c r="V739" s="46"/>
      <c r="W739" s="46">
        <v>3000</v>
      </c>
      <c r="X739" s="46">
        <v>3000</v>
      </c>
      <c r="Y739" s="46">
        <v>3000</v>
      </c>
      <c r="Z739" s="46">
        <v>3000</v>
      </c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87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>
        <v>465</v>
      </c>
      <c r="BK739" s="46"/>
      <c r="BL739" s="46"/>
      <c r="BM739" s="46"/>
      <c r="BN739" s="46"/>
      <c r="BO739" s="46"/>
      <c r="BP739" s="46"/>
      <c r="BQ739" s="46"/>
      <c r="BR739" s="46">
        <v>465</v>
      </c>
      <c r="BS739" s="46">
        <v>465</v>
      </c>
      <c r="BT739" s="46">
        <v>465</v>
      </c>
      <c r="BU739" s="46">
        <v>465</v>
      </c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>
        <v>0</v>
      </c>
      <c r="DF739" s="46">
        <f>P742*BJ742</f>
        <v>0</v>
      </c>
      <c r="DG739" s="46">
        <f>BJ742*Q742</f>
        <v>0</v>
      </c>
      <c r="DH739" s="46">
        <f>R739*BM739</f>
        <v>0</v>
      </c>
      <c r="DI739" s="46">
        <f t="shared" ref="DI739:DQ740" si="507">BN739*S739</f>
        <v>0</v>
      </c>
      <c r="DJ739" s="46">
        <f t="shared" si="507"/>
        <v>0</v>
      </c>
      <c r="DK739" s="46">
        <f t="shared" si="507"/>
        <v>0</v>
      </c>
      <c r="DL739" s="46">
        <f t="shared" si="507"/>
        <v>0</v>
      </c>
      <c r="DM739" s="46">
        <f t="shared" si="507"/>
        <v>1395000</v>
      </c>
      <c r="DN739" s="46">
        <f t="shared" si="507"/>
        <v>1395000</v>
      </c>
      <c r="DO739" s="46">
        <f t="shared" si="507"/>
        <v>1395000</v>
      </c>
      <c r="DP739" s="46">
        <f t="shared" si="507"/>
        <v>1395000</v>
      </c>
      <c r="DQ739" s="46">
        <f t="shared" si="507"/>
        <v>0</v>
      </c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>
        <v>0</v>
      </c>
      <c r="FA739" s="59" t="s">
        <v>1704</v>
      </c>
      <c r="FB739" s="59">
        <v>2015</v>
      </c>
      <c r="FC739" s="59">
        <v>7</v>
      </c>
    </row>
    <row r="740" spans="1:159" s="49" customFormat="1" ht="25.5" customHeight="1" x14ac:dyDescent="0.25">
      <c r="A740" s="59" t="s">
        <v>3165</v>
      </c>
      <c r="B740" s="59" t="s">
        <v>55</v>
      </c>
      <c r="C740" s="59" t="s">
        <v>529</v>
      </c>
      <c r="D740" s="59" t="s">
        <v>514</v>
      </c>
      <c r="E740" s="59" t="s">
        <v>530</v>
      </c>
      <c r="F740" s="59"/>
      <c r="G740" s="59" t="s">
        <v>1560</v>
      </c>
      <c r="H740" s="59" t="s">
        <v>1339</v>
      </c>
      <c r="I740" s="59">
        <v>82</v>
      </c>
      <c r="J740" s="59" t="s">
        <v>3133</v>
      </c>
      <c r="K740" s="59" t="s">
        <v>1589</v>
      </c>
      <c r="L740" s="59" t="s">
        <v>1330</v>
      </c>
      <c r="M740" s="59" t="s">
        <v>1505</v>
      </c>
      <c r="N740" s="59" t="s">
        <v>1554</v>
      </c>
      <c r="O740" s="46">
        <f t="shared" si="500"/>
        <v>13050</v>
      </c>
      <c r="P740" s="46"/>
      <c r="Q740" s="46"/>
      <c r="R740" s="46"/>
      <c r="S740" s="46"/>
      <c r="T740" s="46"/>
      <c r="U740" s="46"/>
      <c r="V740" s="46"/>
      <c r="W740" s="46">
        <v>3000</v>
      </c>
      <c r="X740" s="46">
        <v>4050</v>
      </c>
      <c r="Y740" s="46">
        <v>3000</v>
      </c>
      <c r="Z740" s="46">
        <v>3000</v>
      </c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87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>
        <v>465</v>
      </c>
      <c r="BK740" s="46"/>
      <c r="BL740" s="46"/>
      <c r="BM740" s="46"/>
      <c r="BN740" s="46"/>
      <c r="BO740" s="46"/>
      <c r="BP740" s="46"/>
      <c r="BQ740" s="46"/>
      <c r="BR740" s="46">
        <v>465</v>
      </c>
      <c r="BS740" s="46">
        <v>465</v>
      </c>
      <c r="BT740" s="46">
        <v>465</v>
      </c>
      <c r="BU740" s="46">
        <v>465</v>
      </c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>
        <v>0</v>
      </c>
      <c r="DF740" s="46">
        <f>P743*BJ743</f>
        <v>0</v>
      </c>
      <c r="DG740" s="46">
        <f>BJ743*Q743</f>
        <v>0</v>
      </c>
      <c r="DH740" s="46">
        <f>R740*BM740</f>
        <v>0</v>
      </c>
      <c r="DI740" s="46">
        <f t="shared" si="507"/>
        <v>0</v>
      </c>
      <c r="DJ740" s="46">
        <f t="shared" si="507"/>
        <v>0</v>
      </c>
      <c r="DK740" s="46">
        <f t="shared" si="507"/>
        <v>0</v>
      </c>
      <c r="DL740" s="46">
        <f t="shared" si="507"/>
        <v>0</v>
      </c>
      <c r="DM740" s="46">
        <f t="shared" si="507"/>
        <v>1395000</v>
      </c>
      <c r="DN740" s="46">
        <f t="shared" si="507"/>
        <v>1883250</v>
      </c>
      <c r="DO740" s="46">
        <f t="shared" si="507"/>
        <v>1395000</v>
      </c>
      <c r="DP740" s="46">
        <f t="shared" si="507"/>
        <v>1395000</v>
      </c>
      <c r="DQ740" s="46">
        <f t="shared" si="507"/>
        <v>0</v>
      </c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>
        <f>DE740*1.12</f>
        <v>0</v>
      </c>
      <c r="FA740" s="59" t="s">
        <v>1704</v>
      </c>
      <c r="FB740" s="59" t="s">
        <v>3131</v>
      </c>
      <c r="FC740" s="59" t="s">
        <v>1714</v>
      </c>
    </row>
    <row r="741" spans="1:159" s="49" customFormat="1" ht="25.5" customHeight="1" x14ac:dyDescent="0.25">
      <c r="A741" s="59" t="s">
        <v>3669</v>
      </c>
      <c r="B741" s="59" t="s">
        <v>55</v>
      </c>
      <c r="C741" s="59" t="s">
        <v>529</v>
      </c>
      <c r="D741" s="59" t="s">
        <v>514</v>
      </c>
      <c r="E741" s="59" t="s">
        <v>530</v>
      </c>
      <c r="F741" s="59"/>
      <c r="G741" s="59" t="s">
        <v>1560</v>
      </c>
      <c r="H741" s="59" t="s">
        <v>1339</v>
      </c>
      <c r="I741" s="59">
        <v>82</v>
      </c>
      <c r="J741" s="59" t="s">
        <v>3629</v>
      </c>
      <c r="K741" s="59" t="s">
        <v>1589</v>
      </c>
      <c r="L741" s="59" t="s">
        <v>1330</v>
      </c>
      <c r="M741" s="59" t="s">
        <v>1505</v>
      </c>
      <c r="N741" s="59" t="s">
        <v>1554</v>
      </c>
      <c r="O741" s="46">
        <f>P741+Q741+R741+S741+T741+U741+V741+W741+X741+Y741+Z741+AA741+AB741+AC741+AD741+AE741+AF741+AG741+AH741+AI741+AJ741+AK741+AL741+AM741+AN741+AO741+AP741+AQ741+AR741+AS741+AT741+AU741+AV741+AW741+AX741+AY741+AZ741</f>
        <v>13950</v>
      </c>
      <c r="P741" s="46"/>
      <c r="Q741" s="46"/>
      <c r="R741" s="46"/>
      <c r="S741" s="46"/>
      <c r="T741" s="46"/>
      <c r="U741" s="46"/>
      <c r="V741" s="46"/>
      <c r="W741" s="46">
        <v>3000</v>
      </c>
      <c r="X741" s="46">
        <v>4050</v>
      </c>
      <c r="Y741" s="46">
        <v>3900</v>
      </c>
      <c r="Z741" s="46">
        <v>3000</v>
      </c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87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>
        <v>465</v>
      </c>
      <c r="BK741" s="46"/>
      <c r="BL741" s="46"/>
      <c r="BM741" s="46"/>
      <c r="BN741" s="46"/>
      <c r="BO741" s="46"/>
      <c r="BP741" s="46"/>
      <c r="BQ741" s="46"/>
      <c r="BR741" s="46">
        <v>465</v>
      </c>
      <c r="BS741" s="46">
        <v>465</v>
      </c>
      <c r="BT741" s="46">
        <v>465</v>
      </c>
      <c r="BU741" s="46">
        <v>465</v>
      </c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>
        <f>SUM(DF741:EP741)</f>
        <v>6486750</v>
      </c>
      <c r="DF741" s="46">
        <f>P745*BJ745</f>
        <v>0</v>
      </c>
      <c r="DG741" s="46">
        <f>BJ745*Q745</f>
        <v>0</v>
      </c>
      <c r="DH741" s="46">
        <f>R741*BM741</f>
        <v>0</v>
      </c>
      <c r="DI741" s="46">
        <f t="shared" ref="DI741:DQ741" si="508">BN741*S741</f>
        <v>0</v>
      </c>
      <c r="DJ741" s="46">
        <f t="shared" si="508"/>
        <v>0</v>
      </c>
      <c r="DK741" s="46">
        <f t="shared" si="508"/>
        <v>0</v>
      </c>
      <c r="DL741" s="46">
        <f t="shared" si="508"/>
        <v>0</v>
      </c>
      <c r="DM741" s="46">
        <f t="shared" si="508"/>
        <v>1395000</v>
      </c>
      <c r="DN741" s="46">
        <f t="shared" si="508"/>
        <v>1883250</v>
      </c>
      <c r="DO741" s="46">
        <f t="shared" si="508"/>
        <v>1813500</v>
      </c>
      <c r="DP741" s="46">
        <f t="shared" si="508"/>
        <v>1395000</v>
      </c>
      <c r="DQ741" s="46">
        <f t="shared" si="508"/>
        <v>0</v>
      </c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>
        <f>DE741*1.12</f>
        <v>7265160.0000000009</v>
      </c>
      <c r="FA741" s="59" t="s">
        <v>1704</v>
      </c>
      <c r="FB741" s="59" t="s">
        <v>3630</v>
      </c>
      <c r="FC741" s="59" t="s">
        <v>1714</v>
      </c>
    </row>
    <row r="742" spans="1:159" s="49" customFormat="1" ht="25.5" customHeight="1" x14ac:dyDescent="0.25">
      <c r="A742" s="59" t="s">
        <v>727</v>
      </c>
      <c r="B742" s="59" t="s">
        <v>55</v>
      </c>
      <c r="C742" s="59" t="s">
        <v>529</v>
      </c>
      <c r="D742" s="59" t="s">
        <v>514</v>
      </c>
      <c r="E742" s="59" t="s">
        <v>530</v>
      </c>
      <c r="F742" s="59"/>
      <c r="G742" s="59" t="s">
        <v>1560</v>
      </c>
      <c r="H742" s="59" t="s">
        <v>1499</v>
      </c>
      <c r="I742" s="59">
        <v>82</v>
      </c>
      <c r="J742" s="59" t="s">
        <v>1506</v>
      </c>
      <c r="K742" s="59" t="s">
        <v>1590</v>
      </c>
      <c r="L742" s="59" t="s">
        <v>1330</v>
      </c>
      <c r="M742" s="59" t="s">
        <v>1505</v>
      </c>
      <c r="N742" s="59" t="s">
        <v>1554</v>
      </c>
      <c r="O742" s="46">
        <f t="shared" si="500"/>
        <v>4700</v>
      </c>
      <c r="P742" s="46"/>
      <c r="Q742" s="46"/>
      <c r="R742" s="46"/>
      <c r="S742" s="46"/>
      <c r="T742" s="46"/>
      <c r="U742" s="46"/>
      <c r="V742" s="46"/>
      <c r="W742" s="46">
        <v>1175</v>
      </c>
      <c r="X742" s="46">
        <v>1175</v>
      </c>
      <c r="Y742" s="46">
        <v>1175</v>
      </c>
      <c r="Z742" s="46">
        <v>1175</v>
      </c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87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>
        <v>465</v>
      </c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>
        <v>0</v>
      </c>
      <c r="DF742" s="46">
        <f>P743*BJ743</f>
        <v>0</v>
      </c>
      <c r="DG742" s="46">
        <f>BJ743*Q743</f>
        <v>0</v>
      </c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>
        <v>0</v>
      </c>
      <c r="FA742" s="59" t="s">
        <v>1704</v>
      </c>
      <c r="FB742" s="59">
        <v>2015</v>
      </c>
      <c r="FC742" s="59"/>
    </row>
    <row r="743" spans="1:159" s="49" customFormat="1" ht="25.5" customHeight="1" x14ac:dyDescent="0.25">
      <c r="A743" s="59" t="s">
        <v>728</v>
      </c>
      <c r="B743" s="59" t="s">
        <v>55</v>
      </c>
      <c r="C743" s="59" t="s">
        <v>529</v>
      </c>
      <c r="D743" s="59" t="s">
        <v>514</v>
      </c>
      <c r="E743" s="59" t="s">
        <v>530</v>
      </c>
      <c r="F743" s="59"/>
      <c r="G743" s="59" t="s">
        <v>1560</v>
      </c>
      <c r="H743" s="59" t="s">
        <v>1339</v>
      </c>
      <c r="I743" s="59">
        <v>82</v>
      </c>
      <c r="J743" s="59" t="s">
        <v>1506</v>
      </c>
      <c r="K743" s="59" t="s">
        <v>1590</v>
      </c>
      <c r="L743" s="59" t="s">
        <v>1330</v>
      </c>
      <c r="M743" s="59" t="s">
        <v>1505</v>
      </c>
      <c r="N743" s="59" t="s">
        <v>1554</v>
      </c>
      <c r="O743" s="46">
        <f t="shared" si="500"/>
        <v>4700</v>
      </c>
      <c r="P743" s="46"/>
      <c r="Q743" s="46"/>
      <c r="R743" s="46"/>
      <c r="S743" s="46"/>
      <c r="T743" s="46"/>
      <c r="U743" s="46"/>
      <c r="V743" s="46"/>
      <c r="W743" s="46">
        <v>1175</v>
      </c>
      <c r="X743" s="46">
        <v>1175</v>
      </c>
      <c r="Y743" s="46">
        <v>1175</v>
      </c>
      <c r="Z743" s="46">
        <v>1175</v>
      </c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87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>
        <v>465</v>
      </c>
      <c r="BK743" s="46"/>
      <c r="BL743" s="46"/>
      <c r="BM743" s="46"/>
      <c r="BN743" s="46"/>
      <c r="BO743" s="46"/>
      <c r="BP743" s="46"/>
      <c r="BQ743" s="46"/>
      <c r="BR743" s="46">
        <v>465</v>
      </c>
      <c r="BS743" s="46">
        <v>465</v>
      </c>
      <c r="BT743" s="46">
        <v>465</v>
      </c>
      <c r="BU743" s="46">
        <v>465</v>
      </c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>
        <v>0</v>
      </c>
      <c r="DF743" s="46">
        <f>P745*BJ745</f>
        <v>0</v>
      </c>
      <c r="DG743" s="46">
        <f>BJ745*Q745</f>
        <v>0</v>
      </c>
      <c r="DH743" s="46">
        <f>R743*BM743</f>
        <v>0</v>
      </c>
      <c r="DI743" s="46">
        <f t="shared" ref="DI743:DQ743" si="509">BN743*S743</f>
        <v>0</v>
      </c>
      <c r="DJ743" s="46">
        <f t="shared" si="509"/>
        <v>0</v>
      </c>
      <c r="DK743" s="46">
        <f t="shared" si="509"/>
        <v>0</v>
      </c>
      <c r="DL743" s="46">
        <f t="shared" si="509"/>
        <v>0</v>
      </c>
      <c r="DM743" s="46">
        <f t="shared" si="509"/>
        <v>546375</v>
      </c>
      <c r="DN743" s="46">
        <f t="shared" si="509"/>
        <v>546375</v>
      </c>
      <c r="DO743" s="46">
        <f t="shared" si="509"/>
        <v>546375</v>
      </c>
      <c r="DP743" s="46">
        <f t="shared" si="509"/>
        <v>546375</v>
      </c>
      <c r="DQ743" s="46">
        <f t="shared" si="509"/>
        <v>0</v>
      </c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>
        <v>0</v>
      </c>
      <c r="FA743" s="59" t="s">
        <v>1704</v>
      </c>
      <c r="FB743" s="59">
        <v>2015</v>
      </c>
      <c r="FC743" s="59">
        <v>7</v>
      </c>
    </row>
    <row r="744" spans="1:159" s="49" customFormat="1" ht="25.5" customHeight="1" x14ac:dyDescent="0.25">
      <c r="A744" s="59" t="s">
        <v>3670</v>
      </c>
      <c r="B744" s="59" t="s">
        <v>55</v>
      </c>
      <c r="C744" s="59" t="s">
        <v>529</v>
      </c>
      <c r="D744" s="59" t="s">
        <v>514</v>
      </c>
      <c r="E744" s="59" t="s">
        <v>530</v>
      </c>
      <c r="F744" s="59"/>
      <c r="G744" s="59" t="s">
        <v>1560</v>
      </c>
      <c r="H744" s="59" t="s">
        <v>1339</v>
      </c>
      <c r="I744" s="59">
        <v>82</v>
      </c>
      <c r="J744" s="59" t="s">
        <v>3640</v>
      </c>
      <c r="K744" s="59" t="s">
        <v>1590</v>
      </c>
      <c r="L744" s="59" t="s">
        <v>1330</v>
      </c>
      <c r="M744" s="59" t="s">
        <v>1505</v>
      </c>
      <c r="N744" s="59" t="s">
        <v>1554</v>
      </c>
      <c r="O744" s="46">
        <f>P744+Q744+R744+S744+T744+U744+V744+W744+X744+Y744+Z744+AA744+AB744+AC744+AD744+AE744+AF744+AG744+AH744+AI744+AJ744+AK744+AL744+AM744+AN744+AO744+AP744+AQ744+AR744+AS744+AT744+AU744+AV744+AW744+AX744+AY744+AZ744</f>
        <v>5052</v>
      </c>
      <c r="P744" s="46"/>
      <c r="Q744" s="46"/>
      <c r="R744" s="46"/>
      <c r="S744" s="46"/>
      <c r="T744" s="46"/>
      <c r="U744" s="46"/>
      <c r="V744" s="46"/>
      <c r="W744" s="46">
        <v>1175</v>
      </c>
      <c r="X744" s="46">
        <v>1175</v>
      </c>
      <c r="Y744" s="46">
        <v>1527</v>
      </c>
      <c r="Z744" s="46">
        <v>1175</v>
      </c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87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>
        <v>465</v>
      </c>
      <c r="BK744" s="46"/>
      <c r="BL744" s="46"/>
      <c r="BM744" s="46"/>
      <c r="BN744" s="46"/>
      <c r="BO744" s="46"/>
      <c r="BP744" s="46"/>
      <c r="BQ744" s="46"/>
      <c r="BR744" s="46">
        <v>465</v>
      </c>
      <c r="BS744" s="46">
        <v>465</v>
      </c>
      <c r="BT744" s="46">
        <v>465</v>
      </c>
      <c r="BU744" s="46">
        <v>465</v>
      </c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>
        <f>SUM(DF744:EP744)</f>
        <v>2349180</v>
      </c>
      <c r="DF744" s="46">
        <f>P746*BJ746</f>
        <v>0</v>
      </c>
      <c r="DG744" s="46">
        <f>BJ746*Q746</f>
        <v>0</v>
      </c>
      <c r="DH744" s="46">
        <f>R744*BM744</f>
        <v>0</v>
      </c>
      <c r="DI744" s="46">
        <f t="shared" ref="DI744:DQ744" si="510">BN744*S744</f>
        <v>0</v>
      </c>
      <c r="DJ744" s="46">
        <f t="shared" si="510"/>
        <v>0</v>
      </c>
      <c r="DK744" s="46">
        <f t="shared" si="510"/>
        <v>0</v>
      </c>
      <c r="DL744" s="46">
        <f t="shared" si="510"/>
        <v>0</v>
      </c>
      <c r="DM744" s="46">
        <f t="shared" si="510"/>
        <v>546375</v>
      </c>
      <c r="DN744" s="46">
        <f t="shared" si="510"/>
        <v>546375</v>
      </c>
      <c r="DO744" s="46">
        <f t="shared" si="510"/>
        <v>710055</v>
      </c>
      <c r="DP744" s="46">
        <f t="shared" si="510"/>
        <v>546375</v>
      </c>
      <c r="DQ744" s="46">
        <f t="shared" si="510"/>
        <v>0</v>
      </c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>
        <f>DE744*1.12</f>
        <v>2631081.6</v>
      </c>
      <c r="FA744" s="59" t="s">
        <v>1704</v>
      </c>
      <c r="FB744" s="59" t="s">
        <v>3635</v>
      </c>
      <c r="FC744" s="59" t="s">
        <v>1714</v>
      </c>
    </row>
    <row r="745" spans="1:159" s="49" customFormat="1" ht="25.5" customHeight="1" x14ac:dyDescent="0.25">
      <c r="A745" s="59" t="s">
        <v>729</v>
      </c>
      <c r="B745" s="59" t="s">
        <v>55</v>
      </c>
      <c r="C745" s="59" t="s">
        <v>529</v>
      </c>
      <c r="D745" s="59" t="s">
        <v>514</v>
      </c>
      <c r="E745" s="59" t="s">
        <v>530</v>
      </c>
      <c r="F745" s="59"/>
      <c r="G745" s="59" t="s">
        <v>1560</v>
      </c>
      <c r="H745" s="59" t="s">
        <v>1499</v>
      </c>
      <c r="I745" s="59">
        <v>82</v>
      </c>
      <c r="J745" s="59" t="s">
        <v>1506</v>
      </c>
      <c r="K745" s="59" t="s">
        <v>1591</v>
      </c>
      <c r="L745" s="59" t="s">
        <v>1330</v>
      </c>
      <c r="M745" s="59" t="s">
        <v>1505</v>
      </c>
      <c r="N745" s="59" t="s">
        <v>1554</v>
      </c>
      <c r="O745" s="46">
        <f t="shared" si="500"/>
        <v>2560</v>
      </c>
      <c r="P745" s="46"/>
      <c r="Q745" s="46"/>
      <c r="R745" s="46"/>
      <c r="S745" s="46"/>
      <c r="T745" s="46"/>
      <c r="U745" s="46"/>
      <c r="V745" s="46"/>
      <c r="W745" s="46">
        <v>640</v>
      </c>
      <c r="X745" s="46">
        <v>640</v>
      </c>
      <c r="Y745" s="46">
        <v>640</v>
      </c>
      <c r="Z745" s="46">
        <v>640</v>
      </c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87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>
        <v>465</v>
      </c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>
        <v>0</v>
      </c>
      <c r="DF745" s="46">
        <f>P746*BJ746</f>
        <v>0</v>
      </c>
      <c r="DG745" s="46">
        <f>BJ746*Q746</f>
        <v>0</v>
      </c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>
        <v>0</v>
      </c>
      <c r="FA745" s="59" t="s">
        <v>1704</v>
      </c>
      <c r="FB745" s="59">
        <v>2015</v>
      </c>
      <c r="FC745" s="59"/>
    </row>
    <row r="746" spans="1:159" s="49" customFormat="1" ht="25.5" customHeight="1" x14ac:dyDescent="0.25">
      <c r="A746" s="59" t="s">
        <v>730</v>
      </c>
      <c r="B746" s="59" t="s">
        <v>55</v>
      </c>
      <c r="C746" s="59" t="s">
        <v>529</v>
      </c>
      <c r="D746" s="59" t="s">
        <v>514</v>
      </c>
      <c r="E746" s="59" t="s">
        <v>530</v>
      </c>
      <c r="F746" s="59"/>
      <c r="G746" s="59" t="s">
        <v>1560</v>
      </c>
      <c r="H746" s="59" t="s">
        <v>1339</v>
      </c>
      <c r="I746" s="59">
        <v>82</v>
      </c>
      <c r="J746" s="59" t="s">
        <v>1506</v>
      </c>
      <c r="K746" s="59" t="s">
        <v>1591</v>
      </c>
      <c r="L746" s="59" t="s">
        <v>1330</v>
      </c>
      <c r="M746" s="59" t="s">
        <v>1505</v>
      </c>
      <c r="N746" s="59" t="s">
        <v>1554</v>
      </c>
      <c r="O746" s="46">
        <f t="shared" si="500"/>
        <v>2560</v>
      </c>
      <c r="P746" s="46"/>
      <c r="Q746" s="46"/>
      <c r="R746" s="46"/>
      <c r="S746" s="46"/>
      <c r="T746" s="46"/>
      <c r="U746" s="46"/>
      <c r="V746" s="46"/>
      <c r="W746" s="46">
        <v>640</v>
      </c>
      <c r="X746" s="46">
        <v>640</v>
      </c>
      <c r="Y746" s="46">
        <v>640</v>
      </c>
      <c r="Z746" s="46">
        <v>640</v>
      </c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87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>
        <v>465</v>
      </c>
      <c r="BK746" s="46"/>
      <c r="BL746" s="46"/>
      <c r="BM746" s="46"/>
      <c r="BN746" s="46"/>
      <c r="BO746" s="46"/>
      <c r="BP746" s="46"/>
      <c r="BQ746" s="46"/>
      <c r="BR746" s="46">
        <v>465</v>
      </c>
      <c r="BS746" s="46">
        <v>465</v>
      </c>
      <c r="BT746" s="46">
        <v>465</v>
      </c>
      <c r="BU746" s="46">
        <v>465</v>
      </c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>
        <v>0</v>
      </c>
      <c r="DF746" s="46">
        <f>P748*BJ748</f>
        <v>0</v>
      </c>
      <c r="DG746" s="46">
        <f>BJ748*Q748</f>
        <v>0</v>
      </c>
      <c r="DH746" s="46">
        <f>R746*BM746</f>
        <v>0</v>
      </c>
      <c r="DI746" s="46">
        <f t="shared" ref="DI746:DQ746" si="511">BN746*S746</f>
        <v>0</v>
      </c>
      <c r="DJ746" s="46">
        <f t="shared" si="511"/>
        <v>0</v>
      </c>
      <c r="DK746" s="46">
        <f t="shared" si="511"/>
        <v>0</v>
      </c>
      <c r="DL746" s="46">
        <f t="shared" si="511"/>
        <v>0</v>
      </c>
      <c r="DM746" s="46">
        <f t="shared" si="511"/>
        <v>297600</v>
      </c>
      <c r="DN746" s="46">
        <f t="shared" si="511"/>
        <v>297600</v>
      </c>
      <c r="DO746" s="46">
        <f t="shared" si="511"/>
        <v>297600</v>
      </c>
      <c r="DP746" s="46">
        <f t="shared" si="511"/>
        <v>297600</v>
      </c>
      <c r="DQ746" s="46">
        <f t="shared" si="511"/>
        <v>0</v>
      </c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>
        <f>DE746*1.12</f>
        <v>0</v>
      </c>
      <c r="FA746" s="59" t="s">
        <v>1704</v>
      </c>
      <c r="FB746" s="59">
        <v>2015</v>
      </c>
      <c r="FC746" s="59">
        <v>7</v>
      </c>
    </row>
    <row r="747" spans="1:159" s="49" customFormat="1" ht="25.5" customHeight="1" x14ac:dyDescent="0.25">
      <c r="A747" s="59" t="s">
        <v>3671</v>
      </c>
      <c r="B747" s="59" t="s">
        <v>55</v>
      </c>
      <c r="C747" s="59" t="s">
        <v>529</v>
      </c>
      <c r="D747" s="59" t="s">
        <v>514</v>
      </c>
      <c r="E747" s="59" t="s">
        <v>530</v>
      </c>
      <c r="F747" s="59"/>
      <c r="G747" s="59" t="s">
        <v>1560</v>
      </c>
      <c r="H747" s="59" t="s">
        <v>1339</v>
      </c>
      <c r="I747" s="59">
        <v>82</v>
      </c>
      <c r="J747" s="59" t="s">
        <v>3640</v>
      </c>
      <c r="K747" s="59" t="s">
        <v>1591</v>
      </c>
      <c r="L747" s="59" t="s">
        <v>1330</v>
      </c>
      <c r="M747" s="59" t="s">
        <v>1505</v>
      </c>
      <c r="N747" s="59" t="s">
        <v>1554</v>
      </c>
      <c r="O747" s="46">
        <f>P747+Q747+R747+S747+T747+U747+V747+W747+X747+Y747+Z747+AA747+AB747+AC747+AD747+AE747+AF747+AG747+AH747+AI747+AJ747+AK747+AL747+AM747+AN747+AO747+AP747+AQ747+AR747+AS747+AT747+AU747+AV747+AW747+AX747+AY747+AZ747</f>
        <v>2752</v>
      </c>
      <c r="P747" s="46"/>
      <c r="Q747" s="46"/>
      <c r="R747" s="46"/>
      <c r="S747" s="46"/>
      <c r="T747" s="46"/>
      <c r="U747" s="46"/>
      <c r="V747" s="46"/>
      <c r="W747" s="46">
        <v>640</v>
      </c>
      <c r="X747" s="46">
        <v>640</v>
      </c>
      <c r="Y747" s="46">
        <v>832</v>
      </c>
      <c r="Z747" s="46">
        <v>640</v>
      </c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87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>
        <v>465</v>
      </c>
      <c r="BK747" s="46"/>
      <c r="BL747" s="46"/>
      <c r="BM747" s="46"/>
      <c r="BN747" s="46"/>
      <c r="BO747" s="46"/>
      <c r="BP747" s="46"/>
      <c r="BQ747" s="46"/>
      <c r="BR747" s="46">
        <v>465</v>
      </c>
      <c r="BS747" s="46">
        <v>465</v>
      </c>
      <c r="BT747" s="46">
        <v>465</v>
      </c>
      <c r="BU747" s="46">
        <v>465</v>
      </c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>
        <f>SUM(DF747:EP747)</f>
        <v>1279680</v>
      </c>
      <c r="DF747" s="46">
        <f>P749*BJ749</f>
        <v>0</v>
      </c>
      <c r="DG747" s="46">
        <f>BJ749*Q749</f>
        <v>0</v>
      </c>
      <c r="DH747" s="46">
        <f>R747*BM747</f>
        <v>0</v>
      </c>
      <c r="DI747" s="46">
        <f t="shared" ref="DI747:DQ747" si="512">BN747*S747</f>
        <v>0</v>
      </c>
      <c r="DJ747" s="46">
        <f t="shared" si="512"/>
        <v>0</v>
      </c>
      <c r="DK747" s="46">
        <f t="shared" si="512"/>
        <v>0</v>
      </c>
      <c r="DL747" s="46">
        <f t="shared" si="512"/>
        <v>0</v>
      </c>
      <c r="DM747" s="46">
        <f t="shared" si="512"/>
        <v>297600</v>
      </c>
      <c r="DN747" s="46">
        <f t="shared" si="512"/>
        <v>297600</v>
      </c>
      <c r="DO747" s="46">
        <f t="shared" si="512"/>
        <v>386880</v>
      </c>
      <c r="DP747" s="46">
        <f t="shared" si="512"/>
        <v>297600</v>
      </c>
      <c r="DQ747" s="46">
        <f t="shared" si="512"/>
        <v>0</v>
      </c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f>DE747*1.12</f>
        <v>1433241.6000000001</v>
      </c>
      <c r="FA747" s="59" t="s">
        <v>1704</v>
      </c>
      <c r="FB747" s="59" t="s">
        <v>3635</v>
      </c>
      <c r="FC747" s="59" t="s">
        <v>1714</v>
      </c>
    </row>
    <row r="748" spans="1:159" s="49" customFormat="1" ht="25.5" customHeight="1" x14ac:dyDescent="0.25">
      <c r="A748" s="59" t="s">
        <v>731</v>
      </c>
      <c r="B748" s="59" t="s">
        <v>55</v>
      </c>
      <c r="C748" s="59" t="s">
        <v>529</v>
      </c>
      <c r="D748" s="59" t="s">
        <v>514</v>
      </c>
      <c r="E748" s="59" t="s">
        <v>530</v>
      </c>
      <c r="F748" s="59"/>
      <c r="G748" s="59" t="s">
        <v>1560</v>
      </c>
      <c r="H748" s="59" t="s">
        <v>1499</v>
      </c>
      <c r="I748" s="59">
        <v>82</v>
      </c>
      <c r="J748" s="59" t="s">
        <v>1506</v>
      </c>
      <c r="K748" s="59" t="s">
        <v>1592</v>
      </c>
      <c r="L748" s="59" t="s">
        <v>1330</v>
      </c>
      <c r="M748" s="59" t="s">
        <v>1505</v>
      </c>
      <c r="N748" s="59" t="s">
        <v>1554</v>
      </c>
      <c r="O748" s="46">
        <f t="shared" si="500"/>
        <v>2000</v>
      </c>
      <c r="P748" s="46"/>
      <c r="Q748" s="46"/>
      <c r="R748" s="46"/>
      <c r="S748" s="46"/>
      <c r="T748" s="46"/>
      <c r="U748" s="46"/>
      <c r="V748" s="46"/>
      <c r="W748" s="46">
        <v>500</v>
      </c>
      <c r="X748" s="46">
        <v>500</v>
      </c>
      <c r="Y748" s="46">
        <v>500</v>
      </c>
      <c r="Z748" s="46">
        <v>500</v>
      </c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87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>
        <v>465</v>
      </c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>
        <v>0</v>
      </c>
      <c r="DF748" s="46">
        <f>P749*BJ749</f>
        <v>0</v>
      </c>
      <c r="DG748" s="46">
        <f>BJ749*Q749</f>
        <v>0</v>
      </c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>
        <v>0</v>
      </c>
      <c r="FA748" s="59" t="s">
        <v>1704</v>
      </c>
      <c r="FB748" s="59">
        <v>2015</v>
      </c>
      <c r="FC748" s="59"/>
    </row>
    <row r="749" spans="1:159" s="49" customFormat="1" ht="25.5" customHeight="1" x14ac:dyDescent="0.25">
      <c r="A749" s="59" t="s">
        <v>732</v>
      </c>
      <c r="B749" s="59" t="s">
        <v>55</v>
      </c>
      <c r="C749" s="59" t="s">
        <v>529</v>
      </c>
      <c r="D749" s="59" t="s">
        <v>514</v>
      </c>
      <c r="E749" s="59" t="s">
        <v>530</v>
      </c>
      <c r="F749" s="59"/>
      <c r="G749" s="59" t="s">
        <v>1560</v>
      </c>
      <c r="H749" s="59" t="s">
        <v>1339</v>
      </c>
      <c r="I749" s="59">
        <v>82</v>
      </c>
      <c r="J749" s="59" t="s">
        <v>1506</v>
      </c>
      <c r="K749" s="59" t="s">
        <v>1592</v>
      </c>
      <c r="L749" s="59" t="s">
        <v>1330</v>
      </c>
      <c r="M749" s="59" t="s">
        <v>1505</v>
      </c>
      <c r="N749" s="59" t="s">
        <v>1554</v>
      </c>
      <c r="O749" s="46">
        <f t="shared" si="500"/>
        <v>2000</v>
      </c>
      <c r="P749" s="46"/>
      <c r="Q749" s="46"/>
      <c r="R749" s="46"/>
      <c r="S749" s="46"/>
      <c r="T749" s="46"/>
      <c r="U749" s="46"/>
      <c r="V749" s="46"/>
      <c r="W749" s="46">
        <v>500</v>
      </c>
      <c r="X749" s="46">
        <v>500</v>
      </c>
      <c r="Y749" s="46">
        <v>500</v>
      </c>
      <c r="Z749" s="46">
        <v>500</v>
      </c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87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>
        <v>465</v>
      </c>
      <c r="BK749" s="46"/>
      <c r="BL749" s="46"/>
      <c r="BM749" s="46"/>
      <c r="BN749" s="46"/>
      <c r="BO749" s="46"/>
      <c r="BP749" s="46"/>
      <c r="BQ749" s="46"/>
      <c r="BR749" s="46">
        <v>465</v>
      </c>
      <c r="BS749" s="46">
        <v>465</v>
      </c>
      <c r="BT749" s="46">
        <v>465</v>
      </c>
      <c r="BU749" s="46">
        <v>465</v>
      </c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>
        <v>0</v>
      </c>
      <c r="DF749" s="46">
        <f>P751*BJ751</f>
        <v>0</v>
      </c>
      <c r="DG749" s="46">
        <f>BJ751*Q751</f>
        <v>0</v>
      </c>
      <c r="DH749" s="46">
        <f>R749*BM749</f>
        <v>0</v>
      </c>
      <c r="DI749" s="46">
        <f t="shared" ref="DI749:DQ749" si="513">BN749*S749</f>
        <v>0</v>
      </c>
      <c r="DJ749" s="46">
        <f t="shared" si="513"/>
        <v>0</v>
      </c>
      <c r="DK749" s="46">
        <f t="shared" si="513"/>
        <v>0</v>
      </c>
      <c r="DL749" s="46">
        <f t="shared" si="513"/>
        <v>0</v>
      </c>
      <c r="DM749" s="46">
        <f t="shared" si="513"/>
        <v>232500</v>
      </c>
      <c r="DN749" s="46">
        <f t="shared" si="513"/>
        <v>232500</v>
      </c>
      <c r="DO749" s="46">
        <f t="shared" si="513"/>
        <v>232500</v>
      </c>
      <c r="DP749" s="46">
        <f t="shared" si="513"/>
        <v>232500</v>
      </c>
      <c r="DQ749" s="46">
        <f t="shared" si="513"/>
        <v>0</v>
      </c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>
        <f>DE749*1.12</f>
        <v>0</v>
      </c>
      <c r="FA749" s="59" t="s">
        <v>1704</v>
      </c>
      <c r="FB749" s="59">
        <v>2015</v>
      </c>
      <c r="FC749" s="59">
        <v>7</v>
      </c>
    </row>
    <row r="750" spans="1:159" s="49" customFormat="1" ht="25.5" customHeight="1" x14ac:dyDescent="0.25">
      <c r="A750" s="59" t="s">
        <v>3672</v>
      </c>
      <c r="B750" s="59" t="s">
        <v>55</v>
      </c>
      <c r="C750" s="59" t="s">
        <v>529</v>
      </c>
      <c r="D750" s="59" t="s">
        <v>514</v>
      </c>
      <c r="E750" s="59" t="s">
        <v>530</v>
      </c>
      <c r="F750" s="59"/>
      <c r="G750" s="59" t="s">
        <v>1560</v>
      </c>
      <c r="H750" s="59" t="s">
        <v>1339</v>
      </c>
      <c r="I750" s="59">
        <v>82</v>
      </c>
      <c r="J750" s="59" t="s">
        <v>3640</v>
      </c>
      <c r="K750" s="59" t="s">
        <v>1592</v>
      </c>
      <c r="L750" s="59" t="s">
        <v>1330</v>
      </c>
      <c r="M750" s="59" t="s">
        <v>1505</v>
      </c>
      <c r="N750" s="59" t="s">
        <v>1554</v>
      </c>
      <c r="O750" s="46">
        <f>P750+Q750+R750+S750+T750+U750+V750+W750+X750+Y750+Z750+AA750+AB750+AC750+AD750+AE750+AF750+AG750+AH750+AI750+AJ750+AK750+AL750+AM750+AN750+AO750+AP750+AQ750+AR750+AS750+AT750+AU750+AV750+AW750+AX750+AY750+AZ750</f>
        <v>2150</v>
      </c>
      <c r="P750" s="46"/>
      <c r="Q750" s="46"/>
      <c r="R750" s="46"/>
      <c r="S750" s="46"/>
      <c r="T750" s="46"/>
      <c r="U750" s="46"/>
      <c r="V750" s="46"/>
      <c r="W750" s="46">
        <v>500</v>
      </c>
      <c r="X750" s="46">
        <v>500</v>
      </c>
      <c r="Y750" s="46">
        <v>650</v>
      </c>
      <c r="Z750" s="46">
        <v>500</v>
      </c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87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>
        <v>465</v>
      </c>
      <c r="BK750" s="46"/>
      <c r="BL750" s="46"/>
      <c r="BM750" s="46"/>
      <c r="BN750" s="46"/>
      <c r="BO750" s="46"/>
      <c r="BP750" s="46"/>
      <c r="BQ750" s="46"/>
      <c r="BR750" s="46">
        <v>465</v>
      </c>
      <c r="BS750" s="46">
        <v>465</v>
      </c>
      <c r="BT750" s="46">
        <v>465</v>
      </c>
      <c r="BU750" s="46">
        <v>465</v>
      </c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>
        <f>SUM(DF750:EP750)</f>
        <v>999750</v>
      </c>
      <c r="DF750" s="46">
        <f>P752*BJ752</f>
        <v>0</v>
      </c>
      <c r="DG750" s="46">
        <f>BJ752*Q752</f>
        <v>0</v>
      </c>
      <c r="DH750" s="46">
        <f>R750*BM750</f>
        <v>0</v>
      </c>
      <c r="DI750" s="46">
        <f t="shared" ref="DI750:DQ750" si="514">BN750*S750</f>
        <v>0</v>
      </c>
      <c r="DJ750" s="46">
        <f t="shared" si="514"/>
        <v>0</v>
      </c>
      <c r="DK750" s="46">
        <f t="shared" si="514"/>
        <v>0</v>
      </c>
      <c r="DL750" s="46">
        <f t="shared" si="514"/>
        <v>0</v>
      </c>
      <c r="DM750" s="46">
        <f t="shared" si="514"/>
        <v>232500</v>
      </c>
      <c r="DN750" s="46">
        <f t="shared" si="514"/>
        <v>232500</v>
      </c>
      <c r="DO750" s="46">
        <f t="shared" si="514"/>
        <v>302250</v>
      </c>
      <c r="DP750" s="46">
        <f t="shared" si="514"/>
        <v>232500</v>
      </c>
      <c r="DQ750" s="46">
        <f t="shared" si="514"/>
        <v>0</v>
      </c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>
        <f>DE750*1.12</f>
        <v>1119720</v>
      </c>
      <c r="FA750" s="59" t="s">
        <v>1704</v>
      </c>
      <c r="FB750" s="59" t="s">
        <v>3635</v>
      </c>
      <c r="FC750" s="59" t="s">
        <v>1714</v>
      </c>
    </row>
    <row r="751" spans="1:159" s="49" customFormat="1" ht="25.5" customHeight="1" x14ac:dyDescent="0.25">
      <c r="A751" s="59" t="s">
        <v>733</v>
      </c>
      <c r="B751" s="59" t="s">
        <v>55</v>
      </c>
      <c r="C751" s="59" t="s">
        <v>529</v>
      </c>
      <c r="D751" s="59" t="s">
        <v>514</v>
      </c>
      <c r="E751" s="59" t="s">
        <v>530</v>
      </c>
      <c r="F751" s="59"/>
      <c r="G751" s="59" t="s">
        <v>1560</v>
      </c>
      <c r="H751" s="59" t="s">
        <v>1499</v>
      </c>
      <c r="I751" s="59">
        <v>82</v>
      </c>
      <c r="J751" s="59" t="s">
        <v>1506</v>
      </c>
      <c r="K751" s="59" t="s">
        <v>1593</v>
      </c>
      <c r="L751" s="59" t="s">
        <v>1330</v>
      </c>
      <c r="M751" s="59" t="s">
        <v>1505</v>
      </c>
      <c r="N751" s="59" t="s">
        <v>1554</v>
      </c>
      <c r="O751" s="46">
        <f t="shared" si="500"/>
        <v>8000</v>
      </c>
      <c r="P751" s="46"/>
      <c r="Q751" s="46"/>
      <c r="R751" s="46"/>
      <c r="S751" s="46"/>
      <c r="T751" s="46"/>
      <c r="U751" s="46"/>
      <c r="V751" s="46"/>
      <c r="W751" s="46">
        <v>2000</v>
      </c>
      <c r="X751" s="46">
        <v>2000</v>
      </c>
      <c r="Y751" s="46">
        <v>2000</v>
      </c>
      <c r="Z751" s="46">
        <v>2000</v>
      </c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87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>
        <v>465</v>
      </c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>
        <v>0</v>
      </c>
      <c r="DF751" s="46">
        <f>P752*BJ752</f>
        <v>0</v>
      </c>
      <c r="DG751" s="46">
        <f>BJ752*Q752</f>
        <v>0</v>
      </c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>
        <v>0</v>
      </c>
      <c r="FA751" s="59" t="s">
        <v>1704</v>
      </c>
      <c r="FB751" s="59">
        <v>2015</v>
      </c>
      <c r="FC751" s="59"/>
    </row>
    <row r="752" spans="1:159" s="49" customFormat="1" ht="25.5" customHeight="1" x14ac:dyDescent="0.25">
      <c r="A752" s="59" t="s">
        <v>734</v>
      </c>
      <c r="B752" s="59" t="s">
        <v>55</v>
      </c>
      <c r="C752" s="59" t="s">
        <v>529</v>
      </c>
      <c r="D752" s="59" t="s">
        <v>514</v>
      </c>
      <c r="E752" s="59" t="s">
        <v>530</v>
      </c>
      <c r="F752" s="59"/>
      <c r="G752" s="59" t="s">
        <v>1560</v>
      </c>
      <c r="H752" s="59" t="s">
        <v>1339</v>
      </c>
      <c r="I752" s="59">
        <v>82</v>
      </c>
      <c r="J752" s="59" t="s">
        <v>1506</v>
      </c>
      <c r="K752" s="59" t="s">
        <v>1593</v>
      </c>
      <c r="L752" s="59" t="s">
        <v>1330</v>
      </c>
      <c r="M752" s="59" t="s">
        <v>1505</v>
      </c>
      <c r="N752" s="59" t="s">
        <v>1554</v>
      </c>
      <c r="O752" s="46">
        <f t="shared" si="500"/>
        <v>8000</v>
      </c>
      <c r="P752" s="46"/>
      <c r="Q752" s="46"/>
      <c r="R752" s="46"/>
      <c r="S752" s="46"/>
      <c r="T752" s="46"/>
      <c r="U752" s="46"/>
      <c r="V752" s="46"/>
      <c r="W752" s="46">
        <v>2000</v>
      </c>
      <c r="X752" s="46">
        <v>2000</v>
      </c>
      <c r="Y752" s="46">
        <v>2000</v>
      </c>
      <c r="Z752" s="46">
        <v>2000</v>
      </c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87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>
        <v>465</v>
      </c>
      <c r="BK752" s="46"/>
      <c r="BL752" s="46"/>
      <c r="BM752" s="46"/>
      <c r="BN752" s="46"/>
      <c r="BO752" s="46"/>
      <c r="BP752" s="46"/>
      <c r="BQ752" s="46"/>
      <c r="BR752" s="46">
        <v>465</v>
      </c>
      <c r="BS752" s="46">
        <v>465</v>
      </c>
      <c r="BT752" s="46">
        <v>465</v>
      </c>
      <c r="BU752" s="46">
        <v>465</v>
      </c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>
        <v>0</v>
      </c>
      <c r="DF752" s="46">
        <f>P754*BJ754</f>
        <v>0</v>
      </c>
      <c r="DG752" s="46">
        <f>BJ754*Q754</f>
        <v>0</v>
      </c>
      <c r="DH752" s="46">
        <f>R752*BM752</f>
        <v>0</v>
      </c>
      <c r="DI752" s="46">
        <f t="shared" ref="DI752:DQ752" si="515">BN752*S752</f>
        <v>0</v>
      </c>
      <c r="DJ752" s="46">
        <f t="shared" si="515"/>
        <v>0</v>
      </c>
      <c r="DK752" s="46">
        <f t="shared" si="515"/>
        <v>0</v>
      </c>
      <c r="DL752" s="46">
        <f t="shared" si="515"/>
        <v>0</v>
      </c>
      <c r="DM752" s="46">
        <f t="shared" si="515"/>
        <v>930000</v>
      </c>
      <c r="DN752" s="46">
        <f t="shared" si="515"/>
        <v>930000</v>
      </c>
      <c r="DO752" s="46">
        <f t="shared" si="515"/>
        <v>930000</v>
      </c>
      <c r="DP752" s="46">
        <f t="shared" si="515"/>
        <v>930000</v>
      </c>
      <c r="DQ752" s="46">
        <f t="shared" si="515"/>
        <v>0</v>
      </c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>
        <f>DE752*1.12</f>
        <v>0</v>
      </c>
      <c r="FA752" s="59" t="s">
        <v>1704</v>
      </c>
      <c r="FB752" s="59">
        <v>2015</v>
      </c>
      <c r="FC752" s="59">
        <v>7</v>
      </c>
    </row>
    <row r="753" spans="1:159" s="49" customFormat="1" ht="25.5" customHeight="1" x14ac:dyDescent="0.25">
      <c r="A753" s="59" t="s">
        <v>3673</v>
      </c>
      <c r="B753" s="59" t="s">
        <v>55</v>
      </c>
      <c r="C753" s="59" t="s">
        <v>529</v>
      </c>
      <c r="D753" s="59" t="s">
        <v>514</v>
      </c>
      <c r="E753" s="59" t="s">
        <v>530</v>
      </c>
      <c r="F753" s="59"/>
      <c r="G753" s="59" t="s">
        <v>1560</v>
      </c>
      <c r="H753" s="59" t="s">
        <v>1339</v>
      </c>
      <c r="I753" s="59">
        <v>82</v>
      </c>
      <c r="J753" s="59" t="s">
        <v>3640</v>
      </c>
      <c r="K753" s="59" t="s">
        <v>1593</v>
      </c>
      <c r="L753" s="59" t="s">
        <v>1330</v>
      </c>
      <c r="M753" s="59" t="s">
        <v>1505</v>
      </c>
      <c r="N753" s="59" t="s">
        <v>1554</v>
      </c>
      <c r="O753" s="46">
        <f>P753+Q753+R753+S753+T753+U753+V753+W753+X753+Y753+Z753+AA753+AB753+AC753+AD753+AE753+AF753+AG753+AH753+AI753+AJ753+AK753+AL753+AM753+AN753+AO753+AP753+AQ753+AR753+AS753+AT753+AU753+AV753+AW753+AX753+AY753+AZ753</f>
        <v>8600</v>
      </c>
      <c r="P753" s="46"/>
      <c r="Q753" s="46"/>
      <c r="R753" s="46"/>
      <c r="S753" s="46"/>
      <c r="T753" s="46"/>
      <c r="U753" s="46"/>
      <c r="V753" s="46"/>
      <c r="W753" s="46">
        <v>2000</v>
      </c>
      <c r="X753" s="46">
        <v>2000</v>
      </c>
      <c r="Y753" s="46">
        <v>2600</v>
      </c>
      <c r="Z753" s="46">
        <v>2000</v>
      </c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87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>
        <v>465</v>
      </c>
      <c r="BK753" s="46"/>
      <c r="BL753" s="46"/>
      <c r="BM753" s="46"/>
      <c r="BN753" s="46"/>
      <c r="BO753" s="46"/>
      <c r="BP753" s="46"/>
      <c r="BQ753" s="46"/>
      <c r="BR753" s="46">
        <v>465</v>
      </c>
      <c r="BS753" s="46">
        <v>465</v>
      </c>
      <c r="BT753" s="46">
        <v>465</v>
      </c>
      <c r="BU753" s="46">
        <v>465</v>
      </c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>
        <f>SUM(DF753:EP753)</f>
        <v>3999000</v>
      </c>
      <c r="DF753" s="46">
        <f>P755*BJ755</f>
        <v>0</v>
      </c>
      <c r="DG753" s="46">
        <f>BJ755*Q755</f>
        <v>0</v>
      </c>
      <c r="DH753" s="46">
        <f>R753*BM753</f>
        <v>0</v>
      </c>
      <c r="DI753" s="46">
        <f t="shared" ref="DI753:DQ753" si="516">BN753*S753</f>
        <v>0</v>
      </c>
      <c r="DJ753" s="46">
        <f t="shared" si="516"/>
        <v>0</v>
      </c>
      <c r="DK753" s="46">
        <f t="shared" si="516"/>
        <v>0</v>
      </c>
      <c r="DL753" s="46">
        <f t="shared" si="516"/>
        <v>0</v>
      </c>
      <c r="DM753" s="46">
        <f t="shared" si="516"/>
        <v>930000</v>
      </c>
      <c r="DN753" s="46">
        <f t="shared" si="516"/>
        <v>930000</v>
      </c>
      <c r="DO753" s="46">
        <f t="shared" si="516"/>
        <v>1209000</v>
      </c>
      <c r="DP753" s="46">
        <f t="shared" si="516"/>
        <v>930000</v>
      </c>
      <c r="DQ753" s="46">
        <f t="shared" si="516"/>
        <v>0</v>
      </c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>
        <f>DE753*1.12</f>
        <v>4478880</v>
      </c>
      <c r="FA753" s="59" t="s">
        <v>1704</v>
      </c>
      <c r="FB753" s="59" t="s">
        <v>3635</v>
      </c>
      <c r="FC753" s="59" t="s">
        <v>1714</v>
      </c>
    </row>
    <row r="754" spans="1:159" s="49" customFormat="1" ht="25.5" customHeight="1" x14ac:dyDescent="0.25">
      <c r="A754" s="59" t="s">
        <v>735</v>
      </c>
      <c r="B754" s="59" t="s">
        <v>55</v>
      </c>
      <c r="C754" s="59" t="s">
        <v>529</v>
      </c>
      <c r="D754" s="59" t="s">
        <v>514</v>
      </c>
      <c r="E754" s="59" t="s">
        <v>530</v>
      </c>
      <c r="F754" s="59"/>
      <c r="G754" s="59" t="s">
        <v>1560</v>
      </c>
      <c r="H754" s="59" t="s">
        <v>1499</v>
      </c>
      <c r="I754" s="59">
        <v>82</v>
      </c>
      <c r="J754" s="59" t="s">
        <v>1506</v>
      </c>
      <c r="K754" s="59" t="s">
        <v>1581</v>
      </c>
      <c r="L754" s="59" t="s">
        <v>1330</v>
      </c>
      <c r="M754" s="59" t="s">
        <v>1505</v>
      </c>
      <c r="N754" s="59" t="s">
        <v>1554</v>
      </c>
      <c r="O754" s="46">
        <f t="shared" si="500"/>
        <v>7680</v>
      </c>
      <c r="P754" s="46"/>
      <c r="Q754" s="46"/>
      <c r="R754" s="46"/>
      <c r="S754" s="46"/>
      <c r="T754" s="46"/>
      <c r="U754" s="46"/>
      <c r="V754" s="46"/>
      <c r="W754" s="46">
        <v>1920</v>
      </c>
      <c r="X754" s="46">
        <v>1920</v>
      </c>
      <c r="Y754" s="46">
        <v>1920</v>
      </c>
      <c r="Z754" s="46">
        <v>1920</v>
      </c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87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>
        <v>465</v>
      </c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>
        <v>0</v>
      </c>
      <c r="DF754" s="46">
        <f>P755*BJ755</f>
        <v>0</v>
      </c>
      <c r="DG754" s="46">
        <f>BJ755*Q755</f>
        <v>0</v>
      </c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>
        <v>0</v>
      </c>
      <c r="FA754" s="59" t="s">
        <v>1704</v>
      </c>
      <c r="FB754" s="59">
        <v>2015</v>
      </c>
      <c r="FC754" s="59"/>
    </row>
    <row r="755" spans="1:159" s="49" customFormat="1" ht="25.5" customHeight="1" x14ac:dyDescent="0.25">
      <c r="A755" s="59" t="s">
        <v>736</v>
      </c>
      <c r="B755" s="59" t="s">
        <v>55</v>
      </c>
      <c r="C755" s="59" t="s">
        <v>529</v>
      </c>
      <c r="D755" s="59" t="s">
        <v>514</v>
      </c>
      <c r="E755" s="59" t="s">
        <v>530</v>
      </c>
      <c r="F755" s="59"/>
      <c r="G755" s="59" t="s">
        <v>1560</v>
      </c>
      <c r="H755" s="59" t="s">
        <v>1339</v>
      </c>
      <c r="I755" s="59">
        <v>82</v>
      </c>
      <c r="J755" s="59" t="s">
        <v>1506</v>
      </c>
      <c r="K755" s="59" t="s">
        <v>1581</v>
      </c>
      <c r="L755" s="59" t="s">
        <v>1330</v>
      </c>
      <c r="M755" s="59" t="s">
        <v>1505</v>
      </c>
      <c r="N755" s="59" t="s">
        <v>1554</v>
      </c>
      <c r="O755" s="46">
        <f t="shared" si="500"/>
        <v>7680</v>
      </c>
      <c r="P755" s="46"/>
      <c r="Q755" s="46"/>
      <c r="R755" s="46"/>
      <c r="S755" s="46"/>
      <c r="T755" s="46"/>
      <c r="U755" s="46"/>
      <c r="V755" s="46"/>
      <c r="W755" s="46">
        <v>1920</v>
      </c>
      <c r="X755" s="46">
        <v>1920</v>
      </c>
      <c r="Y755" s="46">
        <v>1920</v>
      </c>
      <c r="Z755" s="46">
        <v>1920</v>
      </c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87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>
        <v>465</v>
      </c>
      <c r="BK755" s="46"/>
      <c r="BL755" s="46"/>
      <c r="BM755" s="46"/>
      <c r="BN755" s="46"/>
      <c r="BO755" s="46"/>
      <c r="BP755" s="46"/>
      <c r="BQ755" s="46"/>
      <c r="BR755" s="46">
        <v>465</v>
      </c>
      <c r="BS755" s="46">
        <v>465</v>
      </c>
      <c r="BT755" s="46">
        <v>465</v>
      </c>
      <c r="BU755" s="46">
        <v>465</v>
      </c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>
        <v>0</v>
      </c>
      <c r="DF755" s="46">
        <f>P757*BJ757</f>
        <v>0</v>
      </c>
      <c r="DG755" s="46">
        <f>BJ757*Q757</f>
        <v>0</v>
      </c>
      <c r="DH755" s="46">
        <f>R755*BM755</f>
        <v>0</v>
      </c>
      <c r="DI755" s="46">
        <f t="shared" ref="DI755:DQ755" si="517">BN755*S755</f>
        <v>0</v>
      </c>
      <c r="DJ755" s="46">
        <f t="shared" si="517"/>
        <v>0</v>
      </c>
      <c r="DK755" s="46">
        <f t="shared" si="517"/>
        <v>0</v>
      </c>
      <c r="DL755" s="46">
        <f t="shared" si="517"/>
        <v>0</v>
      </c>
      <c r="DM755" s="46">
        <f t="shared" si="517"/>
        <v>892800</v>
      </c>
      <c r="DN755" s="46">
        <f t="shared" si="517"/>
        <v>892800</v>
      </c>
      <c r="DO755" s="46">
        <f t="shared" si="517"/>
        <v>892800</v>
      </c>
      <c r="DP755" s="46">
        <f t="shared" si="517"/>
        <v>892800</v>
      </c>
      <c r="DQ755" s="46">
        <f t="shared" si="517"/>
        <v>0</v>
      </c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>
        <v>0</v>
      </c>
      <c r="FA755" s="59" t="s">
        <v>1704</v>
      </c>
      <c r="FB755" s="59">
        <v>2015</v>
      </c>
      <c r="FC755" s="59">
        <v>7</v>
      </c>
    </row>
    <row r="756" spans="1:159" s="49" customFormat="1" ht="25.5" customHeight="1" x14ac:dyDescent="0.25">
      <c r="A756" s="59" t="s">
        <v>3674</v>
      </c>
      <c r="B756" s="59" t="s">
        <v>55</v>
      </c>
      <c r="C756" s="59" t="s">
        <v>529</v>
      </c>
      <c r="D756" s="59" t="s">
        <v>514</v>
      </c>
      <c r="E756" s="59" t="s">
        <v>530</v>
      </c>
      <c r="F756" s="59"/>
      <c r="G756" s="59" t="s">
        <v>1560</v>
      </c>
      <c r="H756" s="59" t="s">
        <v>1339</v>
      </c>
      <c r="I756" s="59">
        <v>82</v>
      </c>
      <c r="J756" s="59" t="s">
        <v>3640</v>
      </c>
      <c r="K756" s="59" t="s">
        <v>1581</v>
      </c>
      <c r="L756" s="59" t="s">
        <v>1330</v>
      </c>
      <c r="M756" s="59" t="s">
        <v>1505</v>
      </c>
      <c r="N756" s="59" t="s">
        <v>1554</v>
      </c>
      <c r="O756" s="46">
        <f>P756+Q756+R756+S756+T756+U756+V756+W756+X756+Y756+Z756+AA756+AB756+AC756+AD756+AE756+AF756+AG756+AH756+AI756+AJ756+AK756+AL756+AM756+AN756+AO756+AP756+AQ756+AR756+AS756+AT756+AU756+AV756+AW756+AX756+AY756+AZ756</f>
        <v>8256</v>
      </c>
      <c r="P756" s="46"/>
      <c r="Q756" s="46"/>
      <c r="R756" s="46"/>
      <c r="S756" s="46"/>
      <c r="T756" s="46"/>
      <c r="U756" s="46"/>
      <c r="V756" s="46"/>
      <c r="W756" s="46">
        <v>1920</v>
      </c>
      <c r="X756" s="46">
        <v>1920</v>
      </c>
      <c r="Y756" s="46">
        <v>2496</v>
      </c>
      <c r="Z756" s="46">
        <v>1920</v>
      </c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87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>
        <v>465</v>
      </c>
      <c r="BK756" s="46"/>
      <c r="BL756" s="46"/>
      <c r="BM756" s="46"/>
      <c r="BN756" s="46"/>
      <c r="BO756" s="46"/>
      <c r="BP756" s="46"/>
      <c r="BQ756" s="46"/>
      <c r="BR756" s="46">
        <v>465</v>
      </c>
      <c r="BS756" s="46">
        <v>465</v>
      </c>
      <c r="BT756" s="46">
        <v>465</v>
      </c>
      <c r="BU756" s="46">
        <v>465</v>
      </c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>
        <f>SUM(DF756:EP756)</f>
        <v>3839040</v>
      </c>
      <c r="DF756" s="46">
        <f>P758*BJ758</f>
        <v>0</v>
      </c>
      <c r="DG756" s="46">
        <f>BJ758*Q758</f>
        <v>0</v>
      </c>
      <c r="DH756" s="46">
        <f>R756*BM756</f>
        <v>0</v>
      </c>
      <c r="DI756" s="46">
        <f t="shared" ref="DI756:DQ756" si="518">BN756*S756</f>
        <v>0</v>
      </c>
      <c r="DJ756" s="46">
        <f t="shared" si="518"/>
        <v>0</v>
      </c>
      <c r="DK756" s="46">
        <f t="shared" si="518"/>
        <v>0</v>
      </c>
      <c r="DL756" s="46">
        <f t="shared" si="518"/>
        <v>0</v>
      </c>
      <c r="DM756" s="46">
        <f t="shared" si="518"/>
        <v>892800</v>
      </c>
      <c r="DN756" s="46">
        <f t="shared" si="518"/>
        <v>892800</v>
      </c>
      <c r="DO756" s="46">
        <f t="shared" si="518"/>
        <v>1160640</v>
      </c>
      <c r="DP756" s="46">
        <f t="shared" si="518"/>
        <v>892800</v>
      </c>
      <c r="DQ756" s="46">
        <f t="shared" si="518"/>
        <v>0</v>
      </c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>
        <f>DE756*1.12</f>
        <v>4299724.8000000007</v>
      </c>
      <c r="FA756" s="59" t="s">
        <v>1704</v>
      </c>
      <c r="FB756" s="59" t="s">
        <v>3635</v>
      </c>
      <c r="FC756" s="59" t="s">
        <v>1714</v>
      </c>
    </row>
    <row r="757" spans="1:159" s="49" customFormat="1" ht="25.5" customHeight="1" x14ac:dyDescent="0.25">
      <c r="A757" s="59" t="s">
        <v>737</v>
      </c>
      <c r="B757" s="59" t="s">
        <v>55</v>
      </c>
      <c r="C757" s="59" t="s">
        <v>529</v>
      </c>
      <c r="D757" s="59" t="s">
        <v>514</v>
      </c>
      <c r="E757" s="59" t="s">
        <v>530</v>
      </c>
      <c r="F757" s="59"/>
      <c r="G757" s="59" t="s">
        <v>1560</v>
      </c>
      <c r="H757" s="59" t="s">
        <v>1499</v>
      </c>
      <c r="I757" s="59">
        <v>82</v>
      </c>
      <c r="J757" s="59" t="s">
        <v>1506</v>
      </c>
      <c r="K757" s="59" t="s">
        <v>1594</v>
      </c>
      <c r="L757" s="59" t="s">
        <v>1330</v>
      </c>
      <c r="M757" s="59" t="s">
        <v>1505</v>
      </c>
      <c r="N757" s="59" t="s">
        <v>1554</v>
      </c>
      <c r="O757" s="46">
        <f t="shared" si="500"/>
        <v>9680</v>
      </c>
      <c r="P757" s="46"/>
      <c r="Q757" s="46"/>
      <c r="R757" s="46"/>
      <c r="S757" s="46"/>
      <c r="T757" s="46"/>
      <c r="U757" s="46"/>
      <c r="V757" s="46"/>
      <c r="W757" s="46">
        <v>2420</v>
      </c>
      <c r="X757" s="46">
        <v>2420</v>
      </c>
      <c r="Y757" s="46">
        <v>2420</v>
      </c>
      <c r="Z757" s="46">
        <v>2420</v>
      </c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87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>
        <v>465</v>
      </c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>
        <v>0</v>
      </c>
      <c r="DF757" s="46">
        <f>P758*BJ758</f>
        <v>0</v>
      </c>
      <c r="DG757" s="46">
        <f>BJ758*Q758</f>
        <v>0</v>
      </c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>
        <v>0</v>
      </c>
      <c r="FA757" s="59" t="s">
        <v>1704</v>
      </c>
      <c r="FB757" s="59">
        <v>2015</v>
      </c>
      <c r="FC757" s="59"/>
    </row>
    <row r="758" spans="1:159" s="49" customFormat="1" ht="25.5" customHeight="1" x14ac:dyDescent="0.25">
      <c r="A758" s="59" t="s">
        <v>738</v>
      </c>
      <c r="B758" s="59" t="s">
        <v>55</v>
      </c>
      <c r="C758" s="59" t="s">
        <v>529</v>
      </c>
      <c r="D758" s="59" t="s">
        <v>514</v>
      </c>
      <c r="E758" s="59" t="s">
        <v>530</v>
      </c>
      <c r="F758" s="59"/>
      <c r="G758" s="59" t="s">
        <v>1560</v>
      </c>
      <c r="H758" s="59" t="s">
        <v>1339</v>
      </c>
      <c r="I758" s="59">
        <v>82</v>
      </c>
      <c r="J758" s="59" t="s">
        <v>1506</v>
      </c>
      <c r="K758" s="59" t="s">
        <v>1594</v>
      </c>
      <c r="L758" s="59" t="s">
        <v>1330</v>
      </c>
      <c r="M758" s="59" t="s">
        <v>1505</v>
      </c>
      <c r="N758" s="59" t="s">
        <v>1554</v>
      </c>
      <c r="O758" s="46">
        <f t="shared" si="500"/>
        <v>9680</v>
      </c>
      <c r="P758" s="46"/>
      <c r="Q758" s="46"/>
      <c r="R758" s="46"/>
      <c r="S758" s="46"/>
      <c r="T758" s="46"/>
      <c r="U758" s="46"/>
      <c r="V758" s="46"/>
      <c r="W758" s="46">
        <v>2420</v>
      </c>
      <c r="X758" s="46">
        <v>2420</v>
      </c>
      <c r="Y758" s="46">
        <v>2420</v>
      </c>
      <c r="Z758" s="46">
        <v>2420</v>
      </c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87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>
        <v>465</v>
      </c>
      <c r="BK758" s="46"/>
      <c r="BL758" s="46"/>
      <c r="BM758" s="46"/>
      <c r="BN758" s="46"/>
      <c r="BO758" s="46"/>
      <c r="BP758" s="46"/>
      <c r="BQ758" s="46"/>
      <c r="BR758" s="46">
        <v>465</v>
      </c>
      <c r="BS758" s="46">
        <v>465</v>
      </c>
      <c r="BT758" s="46">
        <v>465</v>
      </c>
      <c r="BU758" s="46">
        <v>465</v>
      </c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>
        <v>0</v>
      </c>
      <c r="DF758" s="46">
        <f>P761*BJ761</f>
        <v>0</v>
      </c>
      <c r="DG758" s="46">
        <f>BJ761*Q761</f>
        <v>0</v>
      </c>
      <c r="DH758" s="46">
        <f>R758*BM758</f>
        <v>0</v>
      </c>
      <c r="DI758" s="46">
        <f t="shared" ref="DI758:DQ759" si="519">BN758*S758</f>
        <v>0</v>
      </c>
      <c r="DJ758" s="46">
        <f t="shared" si="519"/>
        <v>0</v>
      </c>
      <c r="DK758" s="46">
        <f t="shared" si="519"/>
        <v>0</v>
      </c>
      <c r="DL758" s="46">
        <f t="shared" si="519"/>
        <v>0</v>
      </c>
      <c r="DM758" s="46">
        <f t="shared" si="519"/>
        <v>1125300</v>
      </c>
      <c r="DN758" s="46">
        <f t="shared" si="519"/>
        <v>1125300</v>
      </c>
      <c r="DO758" s="46">
        <f t="shared" si="519"/>
        <v>1125300</v>
      </c>
      <c r="DP758" s="46">
        <f t="shared" si="519"/>
        <v>1125300</v>
      </c>
      <c r="DQ758" s="46">
        <f t="shared" si="519"/>
        <v>0</v>
      </c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>
        <v>0</v>
      </c>
      <c r="FA758" s="59" t="s">
        <v>1704</v>
      </c>
      <c r="FB758" s="59">
        <v>2015</v>
      </c>
      <c r="FC758" s="59">
        <v>7</v>
      </c>
    </row>
    <row r="759" spans="1:159" s="49" customFormat="1" ht="25.5" customHeight="1" x14ac:dyDescent="0.25">
      <c r="A759" s="59" t="s">
        <v>3166</v>
      </c>
      <c r="B759" s="59" t="s">
        <v>55</v>
      </c>
      <c r="C759" s="59" t="s">
        <v>529</v>
      </c>
      <c r="D759" s="59" t="s">
        <v>514</v>
      </c>
      <c r="E759" s="59" t="s">
        <v>530</v>
      </c>
      <c r="F759" s="59"/>
      <c r="G759" s="59" t="s">
        <v>1560</v>
      </c>
      <c r="H759" s="59" t="s">
        <v>1339</v>
      </c>
      <c r="I759" s="59">
        <v>82</v>
      </c>
      <c r="J759" s="59" t="s">
        <v>3133</v>
      </c>
      <c r="K759" s="59" t="s">
        <v>1594</v>
      </c>
      <c r="L759" s="59" t="s">
        <v>1330</v>
      </c>
      <c r="M759" s="59" t="s">
        <v>1505</v>
      </c>
      <c r="N759" s="59" t="s">
        <v>1554</v>
      </c>
      <c r="O759" s="46">
        <f t="shared" si="500"/>
        <v>9806</v>
      </c>
      <c r="P759" s="46"/>
      <c r="Q759" s="46"/>
      <c r="R759" s="46"/>
      <c r="S759" s="46"/>
      <c r="T759" s="46"/>
      <c r="U759" s="46"/>
      <c r="V759" s="46"/>
      <c r="W759" s="46">
        <v>2420</v>
      </c>
      <c r="X759" s="46">
        <v>2546</v>
      </c>
      <c r="Y759" s="46">
        <v>2420</v>
      </c>
      <c r="Z759" s="46">
        <v>2420</v>
      </c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87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>
        <v>465</v>
      </c>
      <c r="BK759" s="46"/>
      <c r="BL759" s="46"/>
      <c r="BM759" s="46"/>
      <c r="BN759" s="46"/>
      <c r="BO759" s="46"/>
      <c r="BP759" s="46"/>
      <c r="BQ759" s="46"/>
      <c r="BR759" s="46">
        <v>465</v>
      </c>
      <c r="BS759" s="46">
        <v>465</v>
      </c>
      <c r="BT759" s="46">
        <v>465</v>
      </c>
      <c r="BU759" s="46">
        <v>465</v>
      </c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>
        <v>0</v>
      </c>
      <c r="DF759" s="46">
        <f>P762*BJ762</f>
        <v>0</v>
      </c>
      <c r="DG759" s="46">
        <f>BJ762*Q762</f>
        <v>0</v>
      </c>
      <c r="DH759" s="46">
        <f>R759*BM759</f>
        <v>0</v>
      </c>
      <c r="DI759" s="46">
        <f t="shared" si="519"/>
        <v>0</v>
      </c>
      <c r="DJ759" s="46">
        <f t="shared" si="519"/>
        <v>0</v>
      </c>
      <c r="DK759" s="46">
        <f t="shared" si="519"/>
        <v>0</v>
      </c>
      <c r="DL759" s="46">
        <f t="shared" si="519"/>
        <v>0</v>
      </c>
      <c r="DM759" s="46">
        <f t="shared" si="519"/>
        <v>1125300</v>
      </c>
      <c r="DN759" s="46">
        <f t="shared" si="519"/>
        <v>1183890</v>
      </c>
      <c r="DO759" s="46">
        <f t="shared" si="519"/>
        <v>1125300</v>
      </c>
      <c r="DP759" s="46">
        <f t="shared" si="519"/>
        <v>1125300</v>
      </c>
      <c r="DQ759" s="46">
        <f t="shared" si="519"/>
        <v>0</v>
      </c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>
        <f>DE759*1.12</f>
        <v>0</v>
      </c>
      <c r="FA759" s="59" t="s">
        <v>1704</v>
      </c>
      <c r="FB759" s="59" t="s">
        <v>3131</v>
      </c>
      <c r="FC759" s="59" t="s">
        <v>1714</v>
      </c>
    </row>
    <row r="760" spans="1:159" s="49" customFormat="1" ht="25.5" customHeight="1" x14ac:dyDescent="0.25">
      <c r="A760" s="59" t="s">
        <v>3675</v>
      </c>
      <c r="B760" s="59" t="s">
        <v>55</v>
      </c>
      <c r="C760" s="59" t="s">
        <v>529</v>
      </c>
      <c r="D760" s="59" t="s">
        <v>514</v>
      </c>
      <c r="E760" s="59" t="s">
        <v>530</v>
      </c>
      <c r="F760" s="59"/>
      <c r="G760" s="59" t="s">
        <v>1560</v>
      </c>
      <c r="H760" s="59" t="s">
        <v>1339</v>
      </c>
      <c r="I760" s="59">
        <v>82</v>
      </c>
      <c r="J760" s="59" t="s">
        <v>3629</v>
      </c>
      <c r="K760" s="59" t="s">
        <v>1594</v>
      </c>
      <c r="L760" s="59" t="s">
        <v>1330</v>
      </c>
      <c r="M760" s="59" t="s">
        <v>1505</v>
      </c>
      <c r="N760" s="59" t="s">
        <v>1554</v>
      </c>
      <c r="O760" s="46">
        <f>P760+Q760+R760+S760+T760+U760+V760+W760+X760+Y760+Z760+AA760+AB760+AC760+AD760+AE760+AF760+AG760+AH760+AI760+AJ760+AK760+AL760+AM760+AN760+AO760+AP760+AQ760+AR760+AS760+AT760+AU760+AV760+AW760+AX760+AY760+AZ760</f>
        <v>10532</v>
      </c>
      <c r="P760" s="46"/>
      <c r="Q760" s="46"/>
      <c r="R760" s="46"/>
      <c r="S760" s="46"/>
      <c r="T760" s="46"/>
      <c r="U760" s="46"/>
      <c r="V760" s="46"/>
      <c r="W760" s="46">
        <v>2420</v>
      </c>
      <c r="X760" s="46">
        <v>2546</v>
      </c>
      <c r="Y760" s="46">
        <v>3146</v>
      </c>
      <c r="Z760" s="46">
        <v>2420</v>
      </c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87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>
        <v>465</v>
      </c>
      <c r="BK760" s="46"/>
      <c r="BL760" s="46"/>
      <c r="BM760" s="46"/>
      <c r="BN760" s="46"/>
      <c r="BO760" s="46"/>
      <c r="BP760" s="46"/>
      <c r="BQ760" s="46"/>
      <c r="BR760" s="46">
        <v>465</v>
      </c>
      <c r="BS760" s="46">
        <v>465</v>
      </c>
      <c r="BT760" s="46">
        <v>465</v>
      </c>
      <c r="BU760" s="46">
        <v>465</v>
      </c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>
        <f>SUM(DF760:EP760)</f>
        <v>4897380</v>
      </c>
      <c r="DF760" s="46">
        <f>P763*BJ763</f>
        <v>0</v>
      </c>
      <c r="DG760" s="46">
        <f>BJ763*Q763</f>
        <v>0</v>
      </c>
      <c r="DH760" s="46">
        <f>R760*BM760</f>
        <v>0</v>
      </c>
      <c r="DI760" s="46">
        <f t="shared" ref="DI760:DQ760" si="520">BN760*S760</f>
        <v>0</v>
      </c>
      <c r="DJ760" s="46">
        <f t="shared" si="520"/>
        <v>0</v>
      </c>
      <c r="DK760" s="46">
        <f t="shared" si="520"/>
        <v>0</v>
      </c>
      <c r="DL760" s="46">
        <f t="shared" si="520"/>
        <v>0</v>
      </c>
      <c r="DM760" s="46">
        <f t="shared" si="520"/>
        <v>1125300</v>
      </c>
      <c r="DN760" s="46">
        <f t="shared" si="520"/>
        <v>1183890</v>
      </c>
      <c r="DO760" s="46">
        <f t="shared" si="520"/>
        <v>1462890</v>
      </c>
      <c r="DP760" s="46">
        <f t="shared" si="520"/>
        <v>1125300</v>
      </c>
      <c r="DQ760" s="46">
        <f t="shared" si="520"/>
        <v>0</v>
      </c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>
        <f>DE760*1.12</f>
        <v>5485065.6000000006</v>
      </c>
      <c r="FA760" s="59" t="s">
        <v>1704</v>
      </c>
      <c r="FB760" s="59" t="s">
        <v>3630</v>
      </c>
      <c r="FC760" s="59" t="s">
        <v>1714</v>
      </c>
    </row>
    <row r="761" spans="1:159" s="49" customFormat="1" ht="25.5" customHeight="1" x14ac:dyDescent="0.25">
      <c r="A761" s="59" t="s">
        <v>739</v>
      </c>
      <c r="B761" s="59" t="s">
        <v>55</v>
      </c>
      <c r="C761" s="59" t="s">
        <v>534</v>
      </c>
      <c r="D761" s="59" t="s">
        <v>514</v>
      </c>
      <c r="E761" s="59" t="s">
        <v>535</v>
      </c>
      <c r="F761" s="59"/>
      <c r="G761" s="59" t="s">
        <v>1561</v>
      </c>
      <c r="H761" s="59" t="s">
        <v>1499</v>
      </c>
      <c r="I761" s="59">
        <v>82</v>
      </c>
      <c r="J761" s="59" t="s">
        <v>1506</v>
      </c>
      <c r="K761" s="59" t="s">
        <v>1585</v>
      </c>
      <c r="L761" s="59" t="s">
        <v>1330</v>
      </c>
      <c r="M761" s="59" t="s">
        <v>1505</v>
      </c>
      <c r="N761" s="59" t="s">
        <v>1554</v>
      </c>
      <c r="O761" s="46">
        <f t="shared" si="500"/>
        <v>1000</v>
      </c>
      <c r="P761" s="46"/>
      <c r="Q761" s="46"/>
      <c r="R761" s="46"/>
      <c r="S761" s="46"/>
      <c r="T761" s="46"/>
      <c r="U761" s="46"/>
      <c r="V761" s="46"/>
      <c r="W761" s="46">
        <v>250</v>
      </c>
      <c r="X761" s="46">
        <v>250</v>
      </c>
      <c r="Y761" s="46">
        <v>250</v>
      </c>
      <c r="Z761" s="46">
        <v>250</v>
      </c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87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>
        <v>455</v>
      </c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>
        <v>0</v>
      </c>
      <c r="DF761" s="46">
        <f t="shared" ref="DF761:DF768" si="521">P762*BJ762</f>
        <v>0</v>
      </c>
      <c r="DG761" s="46">
        <f t="shared" ref="DG761:DG768" si="522">BJ762*Q762</f>
        <v>0</v>
      </c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>
        <v>0</v>
      </c>
      <c r="FA761" s="59" t="s">
        <v>1704</v>
      </c>
      <c r="FB761" s="59">
        <v>2015</v>
      </c>
      <c r="FC761" s="59"/>
    </row>
    <row r="762" spans="1:159" s="49" customFormat="1" ht="25.5" customHeight="1" x14ac:dyDescent="0.25">
      <c r="A762" s="59" t="s">
        <v>740</v>
      </c>
      <c r="B762" s="59" t="s">
        <v>55</v>
      </c>
      <c r="C762" s="59" t="s">
        <v>534</v>
      </c>
      <c r="D762" s="59" t="s">
        <v>514</v>
      </c>
      <c r="E762" s="59" t="s">
        <v>535</v>
      </c>
      <c r="F762" s="59"/>
      <c r="G762" s="59" t="s">
        <v>1561</v>
      </c>
      <c r="H762" s="59" t="s">
        <v>1339</v>
      </c>
      <c r="I762" s="59">
        <v>82</v>
      </c>
      <c r="J762" s="59" t="s">
        <v>1506</v>
      </c>
      <c r="K762" s="59" t="s">
        <v>1585</v>
      </c>
      <c r="L762" s="59" t="s">
        <v>1330</v>
      </c>
      <c r="M762" s="59" t="s">
        <v>1505</v>
      </c>
      <c r="N762" s="59" t="s">
        <v>1554</v>
      </c>
      <c r="O762" s="46">
        <f t="shared" si="500"/>
        <v>1000</v>
      </c>
      <c r="P762" s="46"/>
      <c r="Q762" s="46"/>
      <c r="R762" s="46"/>
      <c r="S762" s="46"/>
      <c r="T762" s="46"/>
      <c r="U762" s="46"/>
      <c r="V762" s="46"/>
      <c r="W762" s="46">
        <v>250</v>
      </c>
      <c r="X762" s="46">
        <v>250</v>
      </c>
      <c r="Y762" s="46">
        <v>250</v>
      </c>
      <c r="Z762" s="46">
        <v>250</v>
      </c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87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>
        <v>455</v>
      </c>
      <c r="BK762" s="46"/>
      <c r="BL762" s="46"/>
      <c r="BM762" s="46"/>
      <c r="BN762" s="46"/>
      <c r="BO762" s="46"/>
      <c r="BP762" s="46"/>
      <c r="BQ762" s="46"/>
      <c r="BR762" s="46">
        <v>455</v>
      </c>
      <c r="BS762" s="46">
        <v>455</v>
      </c>
      <c r="BT762" s="46">
        <v>455</v>
      </c>
      <c r="BU762" s="46">
        <v>455</v>
      </c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>
        <v>455000</v>
      </c>
      <c r="DF762" s="46">
        <f t="shared" si="521"/>
        <v>0</v>
      </c>
      <c r="DG762" s="46">
        <f t="shared" si="522"/>
        <v>0</v>
      </c>
      <c r="DH762" s="46">
        <f>R762*BM762</f>
        <v>0</v>
      </c>
      <c r="DI762" s="46">
        <f t="shared" ref="DI762:DQ762" si="523">BN762*S762</f>
        <v>0</v>
      </c>
      <c r="DJ762" s="46">
        <f t="shared" si="523"/>
        <v>0</v>
      </c>
      <c r="DK762" s="46">
        <f t="shared" si="523"/>
        <v>0</v>
      </c>
      <c r="DL762" s="46">
        <f t="shared" si="523"/>
        <v>0</v>
      </c>
      <c r="DM762" s="46">
        <f t="shared" si="523"/>
        <v>113750</v>
      </c>
      <c r="DN762" s="46">
        <f t="shared" si="523"/>
        <v>113750</v>
      </c>
      <c r="DO762" s="46">
        <f t="shared" si="523"/>
        <v>113750</v>
      </c>
      <c r="DP762" s="46">
        <f t="shared" si="523"/>
        <v>113750</v>
      </c>
      <c r="DQ762" s="46">
        <f t="shared" si="523"/>
        <v>0</v>
      </c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>
        <v>509600.00000000006</v>
      </c>
      <c r="FA762" s="59" t="s">
        <v>1704</v>
      </c>
      <c r="FB762" s="59">
        <v>2015</v>
      </c>
      <c r="FC762" s="59">
        <v>7</v>
      </c>
    </row>
    <row r="763" spans="1:159" s="49" customFormat="1" ht="25.5" customHeight="1" x14ac:dyDescent="0.25">
      <c r="A763" s="59" t="s">
        <v>741</v>
      </c>
      <c r="B763" s="59" t="s">
        <v>55</v>
      </c>
      <c r="C763" s="59" t="s">
        <v>534</v>
      </c>
      <c r="D763" s="59" t="s">
        <v>514</v>
      </c>
      <c r="E763" s="59" t="s">
        <v>535</v>
      </c>
      <c r="F763" s="59"/>
      <c r="G763" s="59" t="s">
        <v>1561</v>
      </c>
      <c r="H763" s="59" t="s">
        <v>1499</v>
      </c>
      <c r="I763" s="59">
        <v>82</v>
      </c>
      <c r="J763" s="59" t="s">
        <v>1506</v>
      </c>
      <c r="K763" s="59" t="s">
        <v>1586</v>
      </c>
      <c r="L763" s="59" t="s">
        <v>1330</v>
      </c>
      <c r="M763" s="59" t="s">
        <v>1505</v>
      </c>
      <c r="N763" s="59" t="s">
        <v>1554</v>
      </c>
      <c r="O763" s="46">
        <f t="shared" si="500"/>
        <v>1000</v>
      </c>
      <c r="P763" s="46"/>
      <c r="Q763" s="46"/>
      <c r="R763" s="46"/>
      <c r="S763" s="46"/>
      <c r="T763" s="46"/>
      <c r="U763" s="46"/>
      <c r="V763" s="46"/>
      <c r="W763" s="46">
        <v>250</v>
      </c>
      <c r="X763" s="46">
        <v>250</v>
      </c>
      <c r="Y763" s="46">
        <v>250</v>
      </c>
      <c r="Z763" s="46">
        <v>250</v>
      </c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87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>
        <v>455</v>
      </c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>
        <v>0</v>
      </c>
      <c r="DF763" s="46">
        <f t="shared" si="521"/>
        <v>0</v>
      </c>
      <c r="DG763" s="46">
        <f t="shared" si="522"/>
        <v>0</v>
      </c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>
        <v>0</v>
      </c>
      <c r="FA763" s="59" t="s">
        <v>1704</v>
      </c>
      <c r="FB763" s="59">
        <v>2015</v>
      </c>
      <c r="FC763" s="59"/>
    </row>
    <row r="764" spans="1:159" s="49" customFormat="1" ht="25.5" customHeight="1" x14ac:dyDescent="0.25">
      <c r="A764" s="59" t="s">
        <v>742</v>
      </c>
      <c r="B764" s="59" t="s">
        <v>55</v>
      </c>
      <c r="C764" s="59" t="s">
        <v>534</v>
      </c>
      <c r="D764" s="59" t="s">
        <v>514</v>
      </c>
      <c r="E764" s="59" t="s">
        <v>535</v>
      </c>
      <c r="F764" s="59"/>
      <c r="G764" s="59" t="s">
        <v>1561</v>
      </c>
      <c r="H764" s="59" t="s">
        <v>1339</v>
      </c>
      <c r="I764" s="59">
        <v>82</v>
      </c>
      <c r="J764" s="59" t="s">
        <v>1506</v>
      </c>
      <c r="K764" s="59" t="s">
        <v>1586</v>
      </c>
      <c r="L764" s="59" t="s">
        <v>1330</v>
      </c>
      <c r="M764" s="59" t="s">
        <v>1505</v>
      </c>
      <c r="N764" s="59" t="s">
        <v>1554</v>
      </c>
      <c r="O764" s="46">
        <f t="shared" si="500"/>
        <v>1000</v>
      </c>
      <c r="P764" s="46"/>
      <c r="Q764" s="46"/>
      <c r="R764" s="46"/>
      <c r="S764" s="46"/>
      <c r="T764" s="46"/>
      <c r="U764" s="46"/>
      <c r="V764" s="46"/>
      <c r="W764" s="46">
        <v>250</v>
      </c>
      <c r="X764" s="46">
        <v>250</v>
      </c>
      <c r="Y764" s="46">
        <v>250</v>
      </c>
      <c r="Z764" s="46">
        <v>250</v>
      </c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87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>
        <v>455</v>
      </c>
      <c r="BK764" s="46"/>
      <c r="BL764" s="46"/>
      <c r="BM764" s="46"/>
      <c r="BN764" s="46"/>
      <c r="BO764" s="46"/>
      <c r="BP764" s="46"/>
      <c r="BQ764" s="46"/>
      <c r="BR764" s="46">
        <v>455</v>
      </c>
      <c r="BS764" s="46">
        <v>455</v>
      </c>
      <c r="BT764" s="46">
        <v>455</v>
      </c>
      <c r="BU764" s="46">
        <v>455</v>
      </c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>
        <v>455000</v>
      </c>
      <c r="DF764" s="46">
        <f t="shared" si="521"/>
        <v>0</v>
      </c>
      <c r="DG764" s="46">
        <f t="shared" si="522"/>
        <v>0</v>
      </c>
      <c r="DH764" s="46">
        <f>R764*BM764</f>
        <v>0</v>
      </c>
      <c r="DI764" s="46">
        <f t="shared" ref="DI764:DQ764" si="524">BN764*S764</f>
        <v>0</v>
      </c>
      <c r="DJ764" s="46">
        <f t="shared" si="524"/>
        <v>0</v>
      </c>
      <c r="DK764" s="46">
        <f t="shared" si="524"/>
        <v>0</v>
      </c>
      <c r="DL764" s="46">
        <f t="shared" si="524"/>
        <v>0</v>
      </c>
      <c r="DM764" s="46">
        <f t="shared" si="524"/>
        <v>113750</v>
      </c>
      <c r="DN764" s="46">
        <f t="shared" si="524"/>
        <v>113750</v>
      </c>
      <c r="DO764" s="46">
        <f t="shared" si="524"/>
        <v>113750</v>
      </c>
      <c r="DP764" s="46">
        <f t="shared" si="524"/>
        <v>113750</v>
      </c>
      <c r="DQ764" s="46">
        <f t="shared" si="524"/>
        <v>0</v>
      </c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>
        <v>509600.00000000006</v>
      </c>
      <c r="FA764" s="59" t="s">
        <v>1704</v>
      </c>
      <c r="FB764" s="59">
        <v>2015</v>
      </c>
      <c r="FC764" s="59">
        <v>7</v>
      </c>
    </row>
    <row r="765" spans="1:159" s="49" customFormat="1" ht="25.5" customHeight="1" x14ac:dyDescent="0.25">
      <c r="A765" s="59" t="s">
        <v>743</v>
      </c>
      <c r="B765" s="59" t="s">
        <v>55</v>
      </c>
      <c r="C765" s="59" t="s">
        <v>534</v>
      </c>
      <c r="D765" s="59" t="s">
        <v>514</v>
      </c>
      <c r="E765" s="59" t="s">
        <v>535</v>
      </c>
      <c r="F765" s="59"/>
      <c r="G765" s="59" t="s">
        <v>1561</v>
      </c>
      <c r="H765" s="59" t="s">
        <v>1499</v>
      </c>
      <c r="I765" s="59">
        <v>82</v>
      </c>
      <c r="J765" s="59" t="s">
        <v>1506</v>
      </c>
      <c r="K765" s="59" t="s">
        <v>1587</v>
      </c>
      <c r="L765" s="59" t="s">
        <v>1330</v>
      </c>
      <c r="M765" s="59" t="s">
        <v>1505</v>
      </c>
      <c r="N765" s="59" t="s">
        <v>1554</v>
      </c>
      <c r="O765" s="46">
        <f t="shared" si="500"/>
        <v>1200</v>
      </c>
      <c r="P765" s="46"/>
      <c r="Q765" s="46"/>
      <c r="R765" s="46"/>
      <c r="S765" s="46"/>
      <c r="T765" s="46"/>
      <c r="U765" s="46"/>
      <c r="V765" s="46"/>
      <c r="W765" s="46">
        <v>300</v>
      </c>
      <c r="X765" s="46">
        <v>300</v>
      </c>
      <c r="Y765" s="46">
        <v>300</v>
      </c>
      <c r="Z765" s="46">
        <v>300</v>
      </c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87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>
        <v>455</v>
      </c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>
        <v>0</v>
      </c>
      <c r="DF765" s="46">
        <f t="shared" si="521"/>
        <v>0</v>
      </c>
      <c r="DG765" s="46">
        <f t="shared" si="522"/>
        <v>0</v>
      </c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>
        <v>0</v>
      </c>
      <c r="FA765" s="59" t="s">
        <v>1704</v>
      </c>
      <c r="FB765" s="59">
        <v>2015</v>
      </c>
      <c r="FC765" s="59"/>
    </row>
    <row r="766" spans="1:159" s="49" customFormat="1" ht="25.5" customHeight="1" x14ac:dyDescent="0.25">
      <c r="A766" s="59" t="s">
        <v>744</v>
      </c>
      <c r="B766" s="59" t="s">
        <v>55</v>
      </c>
      <c r="C766" s="59" t="s">
        <v>534</v>
      </c>
      <c r="D766" s="59" t="s">
        <v>514</v>
      </c>
      <c r="E766" s="59" t="s">
        <v>535</v>
      </c>
      <c r="F766" s="59"/>
      <c r="G766" s="59" t="s">
        <v>1561</v>
      </c>
      <c r="H766" s="59" t="s">
        <v>1339</v>
      </c>
      <c r="I766" s="59">
        <v>82</v>
      </c>
      <c r="J766" s="59" t="s">
        <v>1506</v>
      </c>
      <c r="K766" s="59" t="s">
        <v>1587</v>
      </c>
      <c r="L766" s="59" t="s">
        <v>1330</v>
      </c>
      <c r="M766" s="59" t="s">
        <v>1505</v>
      </c>
      <c r="N766" s="59" t="s">
        <v>1554</v>
      </c>
      <c r="O766" s="46">
        <f t="shared" si="500"/>
        <v>1200</v>
      </c>
      <c r="P766" s="46"/>
      <c r="Q766" s="46"/>
      <c r="R766" s="46"/>
      <c r="S766" s="46"/>
      <c r="T766" s="46"/>
      <c r="U766" s="46"/>
      <c r="V766" s="46"/>
      <c r="W766" s="46">
        <v>300</v>
      </c>
      <c r="X766" s="46">
        <v>300</v>
      </c>
      <c r="Y766" s="46">
        <v>300</v>
      </c>
      <c r="Z766" s="46">
        <v>300</v>
      </c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87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>
        <v>455</v>
      </c>
      <c r="BK766" s="46"/>
      <c r="BL766" s="46"/>
      <c r="BM766" s="46"/>
      <c r="BN766" s="46"/>
      <c r="BO766" s="46"/>
      <c r="BP766" s="46"/>
      <c r="BQ766" s="46"/>
      <c r="BR766" s="46">
        <v>455</v>
      </c>
      <c r="BS766" s="46">
        <v>455</v>
      </c>
      <c r="BT766" s="46">
        <v>455</v>
      </c>
      <c r="BU766" s="46">
        <v>455</v>
      </c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>
        <v>0</v>
      </c>
      <c r="DF766" s="46">
        <f>P768*BJ768</f>
        <v>0</v>
      </c>
      <c r="DG766" s="46">
        <f>BJ768*Q768</f>
        <v>0</v>
      </c>
      <c r="DH766" s="46">
        <f>R766*BM766</f>
        <v>0</v>
      </c>
      <c r="DI766" s="46">
        <f t="shared" ref="DI766:DQ766" si="525">BN766*S766</f>
        <v>0</v>
      </c>
      <c r="DJ766" s="46">
        <f t="shared" si="525"/>
        <v>0</v>
      </c>
      <c r="DK766" s="46">
        <f t="shared" si="525"/>
        <v>0</v>
      </c>
      <c r="DL766" s="46">
        <f t="shared" si="525"/>
        <v>0</v>
      </c>
      <c r="DM766" s="46">
        <f t="shared" si="525"/>
        <v>136500</v>
      </c>
      <c r="DN766" s="46">
        <f t="shared" si="525"/>
        <v>136500</v>
      </c>
      <c r="DO766" s="46">
        <f t="shared" si="525"/>
        <v>136500</v>
      </c>
      <c r="DP766" s="46">
        <f t="shared" si="525"/>
        <v>136500</v>
      </c>
      <c r="DQ766" s="46">
        <f t="shared" si="525"/>
        <v>0</v>
      </c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>
        <v>0</v>
      </c>
      <c r="FA766" s="59" t="s">
        <v>1704</v>
      </c>
      <c r="FB766" s="59">
        <v>2015</v>
      </c>
      <c r="FC766" s="59">
        <v>7</v>
      </c>
    </row>
    <row r="767" spans="1:159" s="49" customFormat="1" ht="25.5" customHeight="1" x14ac:dyDescent="0.25">
      <c r="A767" s="59" t="s">
        <v>3676</v>
      </c>
      <c r="B767" s="59" t="s">
        <v>55</v>
      </c>
      <c r="C767" s="59" t="s">
        <v>534</v>
      </c>
      <c r="D767" s="59" t="s">
        <v>514</v>
      </c>
      <c r="E767" s="59" t="s">
        <v>535</v>
      </c>
      <c r="F767" s="59"/>
      <c r="G767" s="59" t="s">
        <v>1561</v>
      </c>
      <c r="H767" s="59" t="s">
        <v>1339</v>
      </c>
      <c r="I767" s="59">
        <v>82</v>
      </c>
      <c r="J767" s="59" t="s">
        <v>3640</v>
      </c>
      <c r="K767" s="59" t="s">
        <v>1587</v>
      </c>
      <c r="L767" s="59" t="s">
        <v>1330</v>
      </c>
      <c r="M767" s="59" t="s">
        <v>1505</v>
      </c>
      <c r="N767" s="59" t="s">
        <v>1554</v>
      </c>
      <c r="O767" s="46">
        <f>P767+Q767+R767+S767+T767+U767+V767+W767+X767+Y767+Z767+AA767+AB767+AC767+AD767+AE767+AF767+AG767+AH767+AI767+AJ767+AK767+AL767+AM767+AN767+AO767+AP767+AQ767+AR767+AS767+AT767+AU767+AV767+AW767+AX767+AY767+AZ767</f>
        <v>1410</v>
      </c>
      <c r="P767" s="46"/>
      <c r="Q767" s="46"/>
      <c r="R767" s="46"/>
      <c r="S767" s="46"/>
      <c r="T767" s="46"/>
      <c r="U767" s="46"/>
      <c r="V767" s="46"/>
      <c r="W767" s="46">
        <v>300</v>
      </c>
      <c r="X767" s="46">
        <v>300</v>
      </c>
      <c r="Y767" s="46">
        <v>510</v>
      </c>
      <c r="Z767" s="46">
        <v>300</v>
      </c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87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>
        <v>455</v>
      </c>
      <c r="BK767" s="46"/>
      <c r="BL767" s="46"/>
      <c r="BM767" s="46"/>
      <c r="BN767" s="46"/>
      <c r="BO767" s="46"/>
      <c r="BP767" s="46"/>
      <c r="BQ767" s="46"/>
      <c r="BR767" s="46">
        <v>455</v>
      </c>
      <c r="BS767" s="46">
        <v>455</v>
      </c>
      <c r="BT767" s="46">
        <v>455</v>
      </c>
      <c r="BU767" s="46">
        <v>455</v>
      </c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>
        <f>SUM(DF767:EP767)</f>
        <v>641550</v>
      </c>
      <c r="DF767" s="46">
        <f>P769*BJ769</f>
        <v>0</v>
      </c>
      <c r="DG767" s="46">
        <f>BJ769*Q769</f>
        <v>0</v>
      </c>
      <c r="DH767" s="46">
        <f>R767*BM767</f>
        <v>0</v>
      </c>
      <c r="DI767" s="46">
        <f t="shared" ref="DI767:DQ767" si="526">BN767*S767</f>
        <v>0</v>
      </c>
      <c r="DJ767" s="46">
        <f t="shared" si="526"/>
        <v>0</v>
      </c>
      <c r="DK767" s="46">
        <f t="shared" si="526"/>
        <v>0</v>
      </c>
      <c r="DL767" s="46">
        <f t="shared" si="526"/>
        <v>0</v>
      </c>
      <c r="DM767" s="46">
        <f t="shared" si="526"/>
        <v>136500</v>
      </c>
      <c r="DN767" s="46">
        <f t="shared" si="526"/>
        <v>136500</v>
      </c>
      <c r="DO767" s="46">
        <f t="shared" si="526"/>
        <v>232050</v>
      </c>
      <c r="DP767" s="46">
        <f t="shared" si="526"/>
        <v>136500</v>
      </c>
      <c r="DQ767" s="46">
        <f t="shared" si="526"/>
        <v>0</v>
      </c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>
        <f>DE767*1.12</f>
        <v>718536.00000000012</v>
      </c>
      <c r="FA767" s="59" t="s">
        <v>1704</v>
      </c>
      <c r="FB767" s="59" t="s">
        <v>3635</v>
      </c>
      <c r="FC767" s="59" t="s">
        <v>1714</v>
      </c>
    </row>
    <row r="768" spans="1:159" s="49" customFormat="1" ht="25.5" customHeight="1" x14ac:dyDescent="0.25">
      <c r="A768" s="59" t="s">
        <v>745</v>
      </c>
      <c r="B768" s="59" t="s">
        <v>55</v>
      </c>
      <c r="C768" s="59" t="s">
        <v>534</v>
      </c>
      <c r="D768" s="59" t="s">
        <v>514</v>
      </c>
      <c r="E768" s="59" t="s">
        <v>535</v>
      </c>
      <c r="F768" s="59"/>
      <c r="G768" s="59" t="s">
        <v>1561</v>
      </c>
      <c r="H768" s="59" t="s">
        <v>1499</v>
      </c>
      <c r="I768" s="59">
        <v>82</v>
      </c>
      <c r="J768" s="59" t="s">
        <v>1506</v>
      </c>
      <c r="K768" s="59" t="s">
        <v>1588</v>
      </c>
      <c r="L768" s="59" t="s">
        <v>1330</v>
      </c>
      <c r="M768" s="59" t="s">
        <v>1505</v>
      </c>
      <c r="N768" s="59" t="s">
        <v>1554</v>
      </c>
      <c r="O768" s="46">
        <f t="shared" si="500"/>
        <v>800</v>
      </c>
      <c r="P768" s="46"/>
      <c r="Q768" s="46"/>
      <c r="R768" s="46"/>
      <c r="S768" s="46"/>
      <c r="T768" s="46"/>
      <c r="U768" s="46"/>
      <c r="V768" s="46"/>
      <c r="W768" s="46">
        <v>200</v>
      </c>
      <c r="X768" s="46">
        <v>200</v>
      </c>
      <c r="Y768" s="46">
        <v>200</v>
      </c>
      <c r="Z768" s="46">
        <v>200</v>
      </c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87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>
        <v>455</v>
      </c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>
        <v>0</v>
      </c>
      <c r="DF768" s="46">
        <f t="shared" si="521"/>
        <v>0</v>
      </c>
      <c r="DG768" s="46">
        <f t="shared" si="522"/>
        <v>0</v>
      </c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>
        <v>0</v>
      </c>
      <c r="FA768" s="59" t="s">
        <v>1704</v>
      </c>
      <c r="FB768" s="59">
        <v>2015</v>
      </c>
      <c r="FC768" s="59"/>
    </row>
    <row r="769" spans="1:159" s="49" customFormat="1" ht="25.5" customHeight="1" x14ac:dyDescent="0.25">
      <c r="A769" s="59" t="s">
        <v>746</v>
      </c>
      <c r="B769" s="59" t="s">
        <v>55</v>
      </c>
      <c r="C769" s="59" t="s">
        <v>534</v>
      </c>
      <c r="D769" s="59" t="s">
        <v>514</v>
      </c>
      <c r="E769" s="59" t="s">
        <v>535</v>
      </c>
      <c r="F769" s="59"/>
      <c r="G769" s="59" t="s">
        <v>1561</v>
      </c>
      <c r="H769" s="59" t="s">
        <v>1339</v>
      </c>
      <c r="I769" s="59">
        <v>82</v>
      </c>
      <c r="J769" s="59" t="s">
        <v>1506</v>
      </c>
      <c r="K769" s="59" t="s">
        <v>1588</v>
      </c>
      <c r="L769" s="59" t="s">
        <v>1330</v>
      </c>
      <c r="M769" s="59" t="s">
        <v>1505</v>
      </c>
      <c r="N769" s="59" t="s">
        <v>1554</v>
      </c>
      <c r="O769" s="46">
        <f t="shared" si="500"/>
        <v>800</v>
      </c>
      <c r="P769" s="46"/>
      <c r="Q769" s="46"/>
      <c r="R769" s="46"/>
      <c r="S769" s="46"/>
      <c r="T769" s="46"/>
      <c r="U769" s="46"/>
      <c r="V769" s="46"/>
      <c r="W769" s="46">
        <v>200</v>
      </c>
      <c r="X769" s="46">
        <v>200</v>
      </c>
      <c r="Y769" s="46">
        <v>200</v>
      </c>
      <c r="Z769" s="46">
        <v>200</v>
      </c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87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>
        <v>455</v>
      </c>
      <c r="BK769" s="46"/>
      <c r="BL769" s="46"/>
      <c r="BM769" s="46"/>
      <c r="BN769" s="46"/>
      <c r="BO769" s="46"/>
      <c r="BP769" s="46"/>
      <c r="BQ769" s="46"/>
      <c r="BR769" s="46">
        <v>455</v>
      </c>
      <c r="BS769" s="46">
        <v>455</v>
      </c>
      <c r="BT769" s="46">
        <v>455</v>
      </c>
      <c r="BU769" s="46">
        <v>455</v>
      </c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>
        <v>0</v>
      </c>
      <c r="DF769" s="46">
        <f>P772*BJ772</f>
        <v>0</v>
      </c>
      <c r="DG769" s="46">
        <f>BJ772*Q772</f>
        <v>0</v>
      </c>
      <c r="DH769" s="46">
        <f>R769*BM769</f>
        <v>0</v>
      </c>
      <c r="DI769" s="46">
        <f t="shared" ref="DI769:DQ770" si="527">BN769*S769</f>
        <v>0</v>
      </c>
      <c r="DJ769" s="46">
        <f t="shared" si="527"/>
        <v>0</v>
      </c>
      <c r="DK769" s="46">
        <f t="shared" si="527"/>
        <v>0</v>
      </c>
      <c r="DL769" s="46">
        <f t="shared" si="527"/>
        <v>0</v>
      </c>
      <c r="DM769" s="46">
        <f t="shared" si="527"/>
        <v>91000</v>
      </c>
      <c r="DN769" s="46">
        <f t="shared" si="527"/>
        <v>91000</v>
      </c>
      <c r="DO769" s="46">
        <f t="shared" si="527"/>
        <v>91000</v>
      </c>
      <c r="DP769" s="46">
        <f t="shared" si="527"/>
        <v>91000</v>
      </c>
      <c r="DQ769" s="46">
        <f t="shared" si="527"/>
        <v>0</v>
      </c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>
        <v>0</v>
      </c>
      <c r="FA769" s="59" t="s">
        <v>1704</v>
      </c>
      <c r="FB769" s="59">
        <v>2015</v>
      </c>
      <c r="FC769" s="59">
        <v>7</v>
      </c>
    </row>
    <row r="770" spans="1:159" s="49" customFormat="1" ht="25.5" customHeight="1" x14ac:dyDescent="0.25">
      <c r="A770" s="59" t="s">
        <v>3167</v>
      </c>
      <c r="B770" s="59" t="s">
        <v>55</v>
      </c>
      <c r="C770" s="59" t="s">
        <v>534</v>
      </c>
      <c r="D770" s="59" t="s">
        <v>514</v>
      </c>
      <c r="E770" s="59" t="s">
        <v>535</v>
      </c>
      <c r="F770" s="59"/>
      <c r="G770" s="59" t="s">
        <v>1561</v>
      </c>
      <c r="H770" s="59" t="s">
        <v>1339</v>
      </c>
      <c r="I770" s="59">
        <v>82</v>
      </c>
      <c r="J770" s="59" t="s">
        <v>3133</v>
      </c>
      <c r="K770" s="59" t="s">
        <v>1588</v>
      </c>
      <c r="L770" s="59" t="s">
        <v>1330</v>
      </c>
      <c r="M770" s="59" t="s">
        <v>1505</v>
      </c>
      <c r="N770" s="59" t="s">
        <v>1554</v>
      </c>
      <c r="O770" s="46">
        <f t="shared" si="500"/>
        <v>919</v>
      </c>
      <c r="P770" s="46"/>
      <c r="Q770" s="46"/>
      <c r="R770" s="46"/>
      <c r="S770" s="46"/>
      <c r="T770" s="46"/>
      <c r="U770" s="46"/>
      <c r="V770" s="46"/>
      <c r="W770" s="46">
        <v>200</v>
      </c>
      <c r="X770" s="46">
        <v>319</v>
      </c>
      <c r="Y770" s="46">
        <v>200</v>
      </c>
      <c r="Z770" s="46">
        <v>200</v>
      </c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87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>
        <v>455</v>
      </c>
      <c r="BK770" s="46"/>
      <c r="BL770" s="46"/>
      <c r="BM770" s="46"/>
      <c r="BN770" s="46"/>
      <c r="BO770" s="46"/>
      <c r="BP770" s="46"/>
      <c r="BQ770" s="46"/>
      <c r="BR770" s="46">
        <v>455</v>
      </c>
      <c r="BS770" s="46">
        <v>455</v>
      </c>
      <c r="BT770" s="46">
        <v>455</v>
      </c>
      <c r="BU770" s="46">
        <v>455</v>
      </c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>
        <v>0</v>
      </c>
      <c r="DF770" s="46">
        <f>P773*BJ773</f>
        <v>0</v>
      </c>
      <c r="DG770" s="46">
        <f>BJ773*Q773</f>
        <v>0</v>
      </c>
      <c r="DH770" s="46">
        <f>R770*BM770</f>
        <v>0</v>
      </c>
      <c r="DI770" s="46">
        <f t="shared" si="527"/>
        <v>0</v>
      </c>
      <c r="DJ770" s="46">
        <f t="shared" si="527"/>
        <v>0</v>
      </c>
      <c r="DK770" s="46">
        <f t="shared" si="527"/>
        <v>0</v>
      </c>
      <c r="DL770" s="46">
        <f t="shared" si="527"/>
        <v>0</v>
      </c>
      <c r="DM770" s="46">
        <f t="shared" si="527"/>
        <v>91000</v>
      </c>
      <c r="DN770" s="46">
        <f t="shared" si="527"/>
        <v>145145</v>
      </c>
      <c r="DO770" s="46">
        <f t="shared" si="527"/>
        <v>91000</v>
      </c>
      <c r="DP770" s="46">
        <f t="shared" si="527"/>
        <v>91000</v>
      </c>
      <c r="DQ770" s="46">
        <f t="shared" si="527"/>
        <v>0</v>
      </c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>
        <f>DE770*1.12</f>
        <v>0</v>
      </c>
      <c r="FA770" s="59" t="s">
        <v>1704</v>
      </c>
      <c r="FB770" s="59" t="s">
        <v>3131</v>
      </c>
      <c r="FC770" s="59" t="s">
        <v>1714</v>
      </c>
    </row>
    <row r="771" spans="1:159" s="49" customFormat="1" ht="25.5" customHeight="1" x14ac:dyDescent="0.25">
      <c r="A771" s="59" t="s">
        <v>3677</v>
      </c>
      <c r="B771" s="59" t="s">
        <v>55</v>
      </c>
      <c r="C771" s="59" t="s">
        <v>534</v>
      </c>
      <c r="D771" s="59" t="s">
        <v>514</v>
      </c>
      <c r="E771" s="59" t="s">
        <v>535</v>
      </c>
      <c r="F771" s="59"/>
      <c r="G771" s="59" t="s">
        <v>1561</v>
      </c>
      <c r="H771" s="59" t="s">
        <v>1339</v>
      </c>
      <c r="I771" s="59">
        <v>82</v>
      </c>
      <c r="J771" s="59" t="s">
        <v>3629</v>
      </c>
      <c r="K771" s="59" t="s">
        <v>1588</v>
      </c>
      <c r="L771" s="59" t="s">
        <v>1330</v>
      </c>
      <c r="M771" s="59" t="s">
        <v>1505</v>
      </c>
      <c r="N771" s="59" t="s">
        <v>1554</v>
      </c>
      <c r="O771" s="46">
        <f>P771+Q771+R771+S771+T771+U771+V771+W771+X771+Y771+Z771+AA771+AB771+AC771+AD771+AE771+AF771+AG771+AH771+AI771+AJ771+AK771+AL771+AM771+AN771+AO771+AP771+AQ771+AR771+AS771+AT771+AU771+AV771+AW771+AX771+AY771+AZ771</f>
        <v>1059</v>
      </c>
      <c r="P771" s="46"/>
      <c r="Q771" s="46"/>
      <c r="R771" s="46"/>
      <c r="S771" s="46"/>
      <c r="T771" s="46"/>
      <c r="U771" s="46"/>
      <c r="V771" s="46"/>
      <c r="W771" s="46">
        <v>200</v>
      </c>
      <c r="X771" s="46">
        <v>319</v>
      </c>
      <c r="Y771" s="46">
        <v>340</v>
      </c>
      <c r="Z771" s="46">
        <v>200</v>
      </c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87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>
        <v>455</v>
      </c>
      <c r="BK771" s="46"/>
      <c r="BL771" s="46"/>
      <c r="BM771" s="46"/>
      <c r="BN771" s="46"/>
      <c r="BO771" s="46"/>
      <c r="BP771" s="46"/>
      <c r="BQ771" s="46"/>
      <c r="BR771" s="46">
        <v>455</v>
      </c>
      <c r="BS771" s="46">
        <v>455</v>
      </c>
      <c r="BT771" s="46">
        <v>455</v>
      </c>
      <c r="BU771" s="46">
        <v>455</v>
      </c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>
        <f>SUM(DF771:EP771)</f>
        <v>481845</v>
      </c>
      <c r="DF771" s="46">
        <f>P774*BJ774</f>
        <v>0</v>
      </c>
      <c r="DG771" s="46">
        <f>BJ774*Q774</f>
        <v>0</v>
      </c>
      <c r="DH771" s="46">
        <f>R771*BM771</f>
        <v>0</v>
      </c>
      <c r="DI771" s="46">
        <f t="shared" ref="DI771:DQ771" si="528">BN771*S771</f>
        <v>0</v>
      </c>
      <c r="DJ771" s="46">
        <f t="shared" si="528"/>
        <v>0</v>
      </c>
      <c r="DK771" s="46">
        <f t="shared" si="528"/>
        <v>0</v>
      </c>
      <c r="DL771" s="46">
        <f t="shared" si="528"/>
        <v>0</v>
      </c>
      <c r="DM771" s="46">
        <f t="shared" si="528"/>
        <v>91000</v>
      </c>
      <c r="DN771" s="46">
        <f t="shared" si="528"/>
        <v>145145</v>
      </c>
      <c r="DO771" s="46">
        <f t="shared" si="528"/>
        <v>154700</v>
      </c>
      <c r="DP771" s="46">
        <f t="shared" si="528"/>
        <v>91000</v>
      </c>
      <c r="DQ771" s="46">
        <f t="shared" si="528"/>
        <v>0</v>
      </c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>
        <f>DE771*1.12</f>
        <v>539666.4</v>
      </c>
      <c r="FA771" s="59" t="s">
        <v>1704</v>
      </c>
      <c r="FB771" s="59" t="s">
        <v>3630</v>
      </c>
      <c r="FC771" s="59" t="s">
        <v>1714</v>
      </c>
    </row>
    <row r="772" spans="1:159" s="49" customFormat="1" ht="25.5" customHeight="1" x14ac:dyDescent="0.25">
      <c r="A772" s="59" t="s">
        <v>747</v>
      </c>
      <c r="B772" s="59" t="s">
        <v>55</v>
      </c>
      <c r="C772" s="59" t="s">
        <v>534</v>
      </c>
      <c r="D772" s="59" t="s">
        <v>514</v>
      </c>
      <c r="E772" s="59" t="s">
        <v>535</v>
      </c>
      <c r="F772" s="59"/>
      <c r="G772" s="59" t="s">
        <v>1561</v>
      </c>
      <c r="H772" s="59" t="s">
        <v>1499</v>
      </c>
      <c r="I772" s="59">
        <v>82</v>
      </c>
      <c r="J772" s="59" t="s">
        <v>1506</v>
      </c>
      <c r="K772" s="59" t="s">
        <v>1589</v>
      </c>
      <c r="L772" s="59" t="s">
        <v>1330</v>
      </c>
      <c r="M772" s="59" t="s">
        <v>1505</v>
      </c>
      <c r="N772" s="59" t="s">
        <v>1554</v>
      </c>
      <c r="O772" s="46">
        <f t="shared" si="500"/>
        <v>5380</v>
      </c>
      <c r="P772" s="46"/>
      <c r="Q772" s="46"/>
      <c r="R772" s="46"/>
      <c r="S772" s="46"/>
      <c r="T772" s="46"/>
      <c r="U772" s="46"/>
      <c r="V772" s="46"/>
      <c r="W772" s="46">
        <v>1345</v>
      </c>
      <c r="X772" s="46">
        <v>1345</v>
      </c>
      <c r="Y772" s="46">
        <v>1345</v>
      </c>
      <c r="Z772" s="46">
        <v>1345</v>
      </c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87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>
        <v>455</v>
      </c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>
        <v>0</v>
      </c>
      <c r="DF772" s="46">
        <f>P773*BJ773</f>
        <v>0</v>
      </c>
      <c r="DG772" s="46">
        <f>BJ773*Q773</f>
        <v>0</v>
      </c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>
        <v>0</v>
      </c>
      <c r="FA772" s="59" t="s">
        <v>1704</v>
      </c>
      <c r="FB772" s="59">
        <v>2015</v>
      </c>
      <c r="FC772" s="59"/>
    </row>
    <row r="773" spans="1:159" s="49" customFormat="1" ht="25.5" customHeight="1" x14ac:dyDescent="0.25">
      <c r="A773" s="59" t="s">
        <v>748</v>
      </c>
      <c r="B773" s="59" t="s">
        <v>55</v>
      </c>
      <c r="C773" s="59" t="s">
        <v>534</v>
      </c>
      <c r="D773" s="59" t="s">
        <v>514</v>
      </c>
      <c r="E773" s="59" t="s">
        <v>535</v>
      </c>
      <c r="F773" s="59"/>
      <c r="G773" s="59" t="s">
        <v>1561</v>
      </c>
      <c r="H773" s="59" t="s">
        <v>1339</v>
      </c>
      <c r="I773" s="59">
        <v>82</v>
      </c>
      <c r="J773" s="59" t="s">
        <v>1506</v>
      </c>
      <c r="K773" s="59" t="s">
        <v>1589</v>
      </c>
      <c r="L773" s="59" t="s">
        <v>1330</v>
      </c>
      <c r="M773" s="59" t="s">
        <v>1505</v>
      </c>
      <c r="N773" s="59" t="s">
        <v>1554</v>
      </c>
      <c r="O773" s="46">
        <f t="shared" si="500"/>
        <v>5380</v>
      </c>
      <c r="P773" s="46"/>
      <c r="Q773" s="46"/>
      <c r="R773" s="46"/>
      <c r="S773" s="46"/>
      <c r="T773" s="46"/>
      <c r="U773" s="46"/>
      <c r="V773" s="46"/>
      <c r="W773" s="46">
        <v>1345</v>
      </c>
      <c r="X773" s="46">
        <v>1345</v>
      </c>
      <c r="Y773" s="46">
        <v>1345</v>
      </c>
      <c r="Z773" s="46">
        <v>1345</v>
      </c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87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>
        <v>455</v>
      </c>
      <c r="BK773" s="46"/>
      <c r="BL773" s="46"/>
      <c r="BM773" s="46"/>
      <c r="BN773" s="46"/>
      <c r="BO773" s="46"/>
      <c r="BP773" s="46"/>
      <c r="BQ773" s="46"/>
      <c r="BR773" s="46">
        <v>455</v>
      </c>
      <c r="BS773" s="46">
        <v>455</v>
      </c>
      <c r="BT773" s="46">
        <v>455</v>
      </c>
      <c r="BU773" s="46">
        <v>455</v>
      </c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>
        <v>0</v>
      </c>
      <c r="DF773" s="46">
        <f>P776*BJ776</f>
        <v>0</v>
      </c>
      <c r="DG773" s="46">
        <f>BJ776*Q776</f>
        <v>0</v>
      </c>
      <c r="DH773" s="46">
        <f>R773*BM773</f>
        <v>0</v>
      </c>
      <c r="DI773" s="46">
        <f t="shared" ref="DI773:DQ774" si="529">BN773*S773</f>
        <v>0</v>
      </c>
      <c r="DJ773" s="46">
        <f t="shared" si="529"/>
        <v>0</v>
      </c>
      <c r="DK773" s="46">
        <f t="shared" si="529"/>
        <v>0</v>
      </c>
      <c r="DL773" s="46">
        <f t="shared" si="529"/>
        <v>0</v>
      </c>
      <c r="DM773" s="46">
        <f t="shared" si="529"/>
        <v>611975</v>
      </c>
      <c r="DN773" s="46">
        <f t="shared" si="529"/>
        <v>611975</v>
      </c>
      <c r="DO773" s="46">
        <f t="shared" si="529"/>
        <v>611975</v>
      </c>
      <c r="DP773" s="46">
        <f t="shared" si="529"/>
        <v>611975</v>
      </c>
      <c r="DQ773" s="46">
        <f t="shared" si="529"/>
        <v>0</v>
      </c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>
        <v>0</v>
      </c>
      <c r="FA773" s="59" t="s">
        <v>1704</v>
      </c>
      <c r="FB773" s="59">
        <v>2015</v>
      </c>
      <c r="FC773" s="59">
        <v>7</v>
      </c>
    </row>
    <row r="774" spans="1:159" s="49" customFormat="1" ht="25.5" customHeight="1" x14ac:dyDescent="0.25">
      <c r="A774" s="59" t="s">
        <v>3168</v>
      </c>
      <c r="B774" s="59" t="s">
        <v>55</v>
      </c>
      <c r="C774" s="59" t="s">
        <v>534</v>
      </c>
      <c r="D774" s="59" t="s">
        <v>514</v>
      </c>
      <c r="E774" s="59" t="s">
        <v>535</v>
      </c>
      <c r="F774" s="59"/>
      <c r="G774" s="59" t="s">
        <v>1561</v>
      </c>
      <c r="H774" s="59" t="s">
        <v>1339</v>
      </c>
      <c r="I774" s="59">
        <v>82</v>
      </c>
      <c r="J774" s="59" t="s">
        <v>3133</v>
      </c>
      <c r="K774" s="59" t="s">
        <v>1589</v>
      </c>
      <c r="L774" s="59" t="s">
        <v>1330</v>
      </c>
      <c r="M774" s="59" t="s">
        <v>1505</v>
      </c>
      <c r="N774" s="59" t="s">
        <v>1554</v>
      </c>
      <c r="O774" s="46">
        <f t="shared" si="500"/>
        <v>5590</v>
      </c>
      <c r="P774" s="46"/>
      <c r="Q774" s="46"/>
      <c r="R774" s="46"/>
      <c r="S774" s="46"/>
      <c r="T774" s="46"/>
      <c r="U774" s="46"/>
      <c r="V774" s="46"/>
      <c r="W774" s="46">
        <v>1345</v>
      </c>
      <c r="X774" s="46">
        <v>1555</v>
      </c>
      <c r="Y774" s="46">
        <v>1345</v>
      </c>
      <c r="Z774" s="46">
        <v>1345</v>
      </c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87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>
        <v>455</v>
      </c>
      <c r="BK774" s="46"/>
      <c r="BL774" s="46"/>
      <c r="BM774" s="46"/>
      <c r="BN774" s="46"/>
      <c r="BO774" s="46"/>
      <c r="BP774" s="46"/>
      <c r="BQ774" s="46"/>
      <c r="BR774" s="46">
        <v>455</v>
      </c>
      <c r="BS774" s="46">
        <v>455</v>
      </c>
      <c r="BT774" s="46">
        <v>455</v>
      </c>
      <c r="BU774" s="46">
        <v>455</v>
      </c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>
        <v>0</v>
      </c>
      <c r="DF774" s="46">
        <f>P777*BJ777</f>
        <v>0</v>
      </c>
      <c r="DG774" s="46">
        <f>BJ777*Q777</f>
        <v>0</v>
      </c>
      <c r="DH774" s="46">
        <f>R774*BM774</f>
        <v>0</v>
      </c>
      <c r="DI774" s="46">
        <f t="shared" si="529"/>
        <v>0</v>
      </c>
      <c r="DJ774" s="46">
        <f t="shared" si="529"/>
        <v>0</v>
      </c>
      <c r="DK774" s="46">
        <f t="shared" si="529"/>
        <v>0</v>
      </c>
      <c r="DL774" s="46">
        <f t="shared" si="529"/>
        <v>0</v>
      </c>
      <c r="DM774" s="46">
        <f t="shared" si="529"/>
        <v>611975</v>
      </c>
      <c r="DN774" s="46">
        <f t="shared" si="529"/>
        <v>707525</v>
      </c>
      <c r="DO774" s="46">
        <f t="shared" si="529"/>
        <v>611975</v>
      </c>
      <c r="DP774" s="46">
        <f t="shared" si="529"/>
        <v>611975</v>
      </c>
      <c r="DQ774" s="46">
        <f t="shared" si="529"/>
        <v>0</v>
      </c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>
        <f>DE774*1.12</f>
        <v>0</v>
      </c>
      <c r="FA774" s="59" t="s">
        <v>1704</v>
      </c>
      <c r="FB774" s="59" t="s">
        <v>3131</v>
      </c>
      <c r="FC774" s="59" t="s">
        <v>1714</v>
      </c>
    </row>
    <row r="775" spans="1:159" s="49" customFormat="1" ht="25.5" customHeight="1" x14ac:dyDescent="0.25">
      <c r="A775" s="59" t="s">
        <v>3678</v>
      </c>
      <c r="B775" s="59" t="s">
        <v>55</v>
      </c>
      <c r="C775" s="59" t="s">
        <v>534</v>
      </c>
      <c r="D775" s="59" t="s">
        <v>514</v>
      </c>
      <c r="E775" s="59" t="s">
        <v>535</v>
      </c>
      <c r="F775" s="59"/>
      <c r="G775" s="59" t="s">
        <v>1561</v>
      </c>
      <c r="H775" s="59" t="s">
        <v>1339</v>
      </c>
      <c r="I775" s="59">
        <v>82</v>
      </c>
      <c r="J775" s="59" t="s">
        <v>3629</v>
      </c>
      <c r="K775" s="59" t="s">
        <v>1589</v>
      </c>
      <c r="L775" s="59" t="s">
        <v>1330</v>
      </c>
      <c r="M775" s="59" t="s">
        <v>1505</v>
      </c>
      <c r="N775" s="59" t="s">
        <v>1554</v>
      </c>
      <c r="O775" s="46">
        <f>P775+Q775+R775+S775+T775+U775+V775+W775+X775+Y775+Z775+AA775+AB775+AC775+AD775+AE775+AF775+AG775+AH775+AI775+AJ775+AK775+AL775+AM775+AN775+AO775+AP775+AQ775+AR775+AS775+AT775+AU775+AV775+AW775+AX775+AY775+AZ775</f>
        <v>6530</v>
      </c>
      <c r="P775" s="46"/>
      <c r="Q775" s="46"/>
      <c r="R775" s="46"/>
      <c r="S775" s="46"/>
      <c r="T775" s="46"/>
      <c r="U775" s="46"/>
      <c r="V775" s="46"/>
      <c r="W775" s="46">
        <v>1345</v>
      </c>
      <c r="X775" s="46">
        <v>1555</v>
      </c>
      <c r="Y775" s="46">
        <v>2285</v>
      </c>
      <c r="Z775" s="46">
        <v>1345</v>
      </c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87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>
        <v>455</v>
      </c>
      <c r="BK775" s="46"/>
      <c r="BL775" s="46"/>
      <c r="BM775" s="46"/>
      <c r="BN775" s="46"/>
      <c r="BO775" s="46"/>
      <c r="BP775" s="46"/>
      <c r="BQ775" s="46"/>
      <c r="BR775" s="46">
        <v>455</v>
      </c>
      <c r="BS775" s="46">
        <v>455</v>
      </c>
      <c r="BT775" s="46">
        <v>455</v>
      </c>
      <c r="BU775" s="46">
        <v>455</v>
      </c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>
        <f>SUM(DF775:EP775)</f>
        <v>2971150</v>
      </c>
      <c r="DF775" s="46">
        <f>P778*BJ778</f>
        <v>0</v>
      </c>
      <c r="DG775" s="46">
        <f>BJ778*Q778</f>
        <v>0</v>
      </c>
      <c r="DH775" s="46">
        <f>R775*BM775</f>
        <v>0</v>
      </c>
      <c r="DI775" s="46">
        <f t="shared" ref="DI775:DQ775" si="530">BN775*S775</f>
        <v>0</v>
      </c>
      <c r="DJ775" s="46">
        <f t="shared" si="530"/>
        <v>0</v>
      </c>
      <c r="DK775" s="46">
        <f t="shared" si="530"/>
        <v>0</v>
      </c>
      <c r="DL775" s="46">
        <f t="shared" si="530"/>
        <v>0</v>
      </c>
      <c r="DM775" s="46">
        <f t="shared" si="530"/>
        <v>611975</v>
      </c>
      <c r="DN775" s="46">
        <f t="shared" si="530"/>
        <v>707525</v>
      </c>
      <c r="DO775" s="46">
        <f t="shared" si="530"/>
        <v>1039675</v>
      </c>
      <c r="DP775" s="46">
        <f t="shared" si="530"/>
        <v>611975</v>
      </c>
      <c r="DQ775" s="46">
        <f t="shared" si="530"/>
        <v>0</v>
      </c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>
        <f>DE775*1.12</f>
        <v>3327688.0000000005</v>
      </c>
      <c r="FA775" s="59" t="s">
        <v>1704</v>
      </c>
      <c r="FB775" s="59" t="s">
        <v>3630</v>
      </c>
      <c r="FC775" s="59" t="s">
        <v>1714</v>
      </c>
    </row>
    <row r="776" spans="1:159" s="49" customFormat="1" ht="25.5" customHeight="1" x14ac:dyDescent="0.25">
      <c r="A776" s="59" t="s">
        <v>749</v>
      </c>
      <c r="B776" s="59" t="s">
        <v>55</v>
      </c>
      <c r="C776" s="59" t="s">
        <v>534</v>
      </c>
      <c r="D776" s="59" t="s">
        <v>514</v>
      </c>
      <c r="E776" s="59" t="s">
        <v>535</v>
      </c>
      <c r="F776" s="59"/>
      <c r="G776" s="59" t="s">
        <v>1561</v>
      </c>
      <c r="H776" s="59" t="s">
        <v>1499</v>
      </c>
      <c r="I776" s="59">
        <v>82</v>
      </c>
      <c r="J776" s="59" t="s">
        <v>1506</v>
      </c>
      <c r="K776" s="59" t="s">
        <v>1590</v>
      </c>
      <c r="L776" s="59" t="s">
        <v>1330</v>
      </c>
      <c r="M776" s="59" t="s">
        <v>1505</v>
      </c>
      <c r="N776" s="59" t="s">
        <v>1554</v>
      </c>
      <c r="O776" s="46">
        <f t="shared" si="500"/>
        <v>4000</v>
      </c>
      <c r="P776" s="46"/>
      <c r="Q776" s="46"/>
      <c r="R776" s="46"/>
      <c r="S776" s="46"/>
      <c r="T776" s="46"/>
      <c r="U776" s="46"/>
      <c r="V776" s="46"/>
      <c r="W776" s="46">
        <v>1000</v>
      </c>
      <c r="X776" s="46">
        <v>1000</v>
      </c>
      <c r="Y776" s="46">
        <v>1000</v>
      </c>
      <c r="Z776" s="46">
        <v>1000</v>
      </c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87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>
        <v>455</v>
      </c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>
        <v>0</v>
      </c>
      <c r="DF776" s="46">
        <f>P777*BJ777</f>
        <v>0</v>
      </c>
      <c r="DG776" s="46">
        <f>BJ777*Q777</f>
        <v>0</v>
      </c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>
        <v>0</v>
      </c>
      <c r="FA776" s="59" t="s">
        <v>1704</v>
      </c>
      <c r="FB776" s="59">
        <v>2015</v>
      </c>
      <c r="FC776" s="59"/>
    </row>
    <row r="777" spans="1:159" s="49" customFormat="1" ht="25.5" customHeight="1" x14ac:dyDescent="0.25">
      <c r="A777" s="59" t="s">
        <v>750</v>
      </c>
      <c r="B777" s="59" t="s">
        <v>55</v>
      </c>
      <c r="C777" s="59" t="s">
        <v>534</v>
      </c>
      <c r="D777" s="59" t="s">
        <v>514</v>
      </c>
      <c r="E777" s="59" t="s">
        <v>535</v>
      </c>
      <c r="F777" s="59"/>
      <c r="G777" s="59" t="s">
        <v>1561</v>
      </c>
      <c r="H777" s="59" t="s">
        <v>1339</v>
      </c>
      <c r="I777" s="59">
        <v>82</v>
      </c>
      <c r="J777" s="59" t="s">
        <v>1506</v>
      </c>
      <c r="K777" s="59" t="s">
        <v>1590</v>
      </c>
      <c r="L777" s="59" t="s">
        <v>1330</v>
      </c>
      <c r="M777" s="59" t="s">
        <v>1505</v>
      </c>
      <c r="N777" s="59" t="s">
        <v>1554</v>
      </c>
      <c r="O777" s="46">
        <f t="shared" si="500"/>
        <v>4000</v>
      </c>
      <c r="P777" s="46"/>
      <c r="Q777" s="46"/>
      <c r="R777" s="46"/>
      <c r="S777" s="46"/>
      <c r="T777" s="46"/>
      <c r="U777" s="46"/>
      <c r="V777" s="46"/>
      <c r="W777" s="46">
        <v>1000</v>
      </c>
      <c r="X777" s="46">
        <v>1000</v>
      </c>
      <c r="Y777" s="46">
        <v>1000</v>
      </c>
      <c r="Z777" s="46">
        <v>1000</v>
      </c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87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>
        <v>455</v>
      </c>
      <c r="BK777" s="46"/>
      <c r="BL777" s="46"/>
      <c r="BM777" s="46"/>
      <c r="BN777" s="46"/>
      <c r="BO777" s="46"/>
      <c r="BP777" s="46"/>
      <c r="BQ777" s="46"/>
      <c r="BR777" s="46">
        <v>455</v>
      </c>
      <c r="BS777" s="46">
        <v>455</v>
      </c>
      <c r="BT777" s="46">
        <v>455</v>
      </c>
      <c r="BU777" s="46">
        <v>455</v>
      </c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>
        <v>1820000</v>
      </c>
      <c r="DF777" s="46">
        <f>P778*BJ778</f>
        <v>0</v>
      </c>
      <c r="DG777" s="46">
        <f>BJ778*Q778</f>
        <v>0</v>
      </c>
      <c r="DH777" s="46">
        <f>R777*BM777</f>
        <v>0</v>
      </c>
      <c r="DI777" s="46">
        <f t="shared" ref="DI777:DQ777" si="531">BN777*S777</f>
        <v>0</v>
      </c>
      <c r="DJ777" s="46">
        <f t="shared" si="531"/>
        <v>0</v>
      </c>
      <c r="DK777" s="46">
        <f t="shared" si="531"/>
        <v>0</v>
      </c>
      <c r="DL777" s="46">
        <f t="shared" si="531"/>
        <v>0</v>
      </c>
      <c r="DM777" s="46">
        <f t="shared" si="531"/>
        <v>455000</v>
      </c>
      <c r="DN777" s="46">
        <f t="shared" si="531"/>
        <v>455000</v>
      </c>
      <c r="DO777" s="46">
        <f t="shared" si="531"/>
        <v>455000</v>
      </c>
      <c r="DP777" s="46">
        <f t="shared" si="531"/>
        <v>455000</v>
      </c>
      <c r="DQ777" s="46">
        <f t="shared" si="531"/>
        <v>0</v>
      </c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>
        <v>2038400.0000000002</v>
      </c>
      <c r="FA777" s="59" t="s">
        <v>1704</v>
      </c>
      <c r="FB777" s="59">
        <v>2015</v>
      </c>
      <c r="FC777" s="59">
        <v>7</v>
      </c>
    </row>
    <row r="778" spans="1:159" s="49" customFormat="1" ht="25.5" customHeight="1" x14ac:dyDescent="0.25">
      <c r="A778" s="59" t="s">
        <v>751</v>
      </c>
      <c r="B778" s="59" t="s">
        <v>55</v>
      </c>
      <c r="C778" s="59" t="s">
        <v>534</v>
      </c>
      <c r="D778" s="59" t="s">
        <v>514</v>
      </c>
      <c r="E778" s="59" t="s">
        <v>535</v>
      </c>
      <c r="F778" s="59"/>
      <c r="G778" s="59" t="s">
        <v>1561</v>
      </c>
      <c r="H778" s="59" t="s">
        <v>1499</v>
      </c>
      <c r="I778" s="59">
        <v>82</v>
      </c>
      <c r="J778" s="59" t="s">
        <v>1506</v>
      </c>
      <c r="K778" s="59" t="s">
        <v>1591</v>
      </c>
      <c r="L778" s="59" t="s">
        <v>1330</v>
      </c>
      <c r="M778" s="59" t="s">
        <v>1505</v>
      </c>
      <c r="N778" s="59" t="s">
        <v>1554</v>
      </c>
      <c r="O778" s="46">
        <f t="shared" si="500"/>
        <v>720</v>
      </c>
      <c r="P778" s="46"/>
      <c r="Q778" s="46"/>
      <c r="R778" s="46"/>
      <c r="S778" s="46"/>
      <c r="T778" s="46"/>
      <c r="U778" s="46"/>
      <c r="V778" s="46"/>
      <c r="W778" s="46">
        <v>180</v>
      </c>
      <c r="X778" s="46">
        <v>180</v>
      </c>
      <c r="Y778" s="46">
        <v>180</v>
      </c>
      <c r="Z778" s="46">
        <v>180</v>
      </c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87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>
        <v>455</v>
      </c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>
        <v>0</v>
      </c>
      <c r="DF778" s="46">
        <f>P779*BJ779</f>
        <v>0</v>
      </c>
      <c r="DG778" s="46">
        <f>BJ779*Q779</f>
        <v>0</v>
      </c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>
        <v>0</v>
      </c>
      <c r="FA778" s="59" t="s">
        <v>1704</v>
      </c>
      <c r="FB778" s="59">
        <v>2015</v>
      </c>
      <c r="FC778" s="59"/>
    </row>
    <row r="779" spans="1:159" s="49" customFormat="1" ht="25.5" customHeight="1" x14ac:dyDescent="0.25">
      <c r="A779" s="59" t="s">
        <v>752</v>
      </c>
      <c r="B779" s="59" t="s">
        <v>55</v>
      </c>
      <c r="C779" s="59" t="s">
        <v>534</v>
      </c>
      <c r="D779" s="59" t="s">
        <v>514</v>
      </c>
      <c r="E779" s="59" t="s">
        <v>535</v>
      </c>
      <c r="F779" s="59"/>
      <c r="G779" s="59" t="s">
        <v>1561</v>
      </c>
      <c r="H779" s="59" t="s">
        <v>1339</v>
      </c>
      <c r="I779" s="59">
        <v>82</v>
      </c>
      <c r="J779" s="59" t="s">
        <v>1506</v>
      </c>
      <c r="K779" s="59" t="s">
        <v>1591</v>
      </c>
      <c r="L779" s="59" t="s">
        <v>1330</v>
      </c>
      <c r="M779" s="59" t="s">
        <v>1505</v>
      </c>
      <c r="N779" s="59" t="s">
        <v>1554</v>
      </c>
      <c r="O779" s="46">
        <f t="shared" si="500"/>
        <v>720</v>
      </c>
      <c r="P779" s="46"/>
      <c r="Q779" s="46"/>
      <c r="R779" s="46"/>
      <c r="S779" s="46"/>
      <c r="T779" s="46"/>
      <c r="U779" s="46"/>
      <c r="V779" s="46"/>
      <c r="W779" s="46">
        <v>180</v>
      </c>
      <c r="X779" s="46">
        <v>180</v>
      </c>
      <c r="Y779" s="46">
        <v>180</v>
      </c>
      <c r="Z779" s="46">
        <v>180</v>
      </c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87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>
        <v>455</v>
      </c>
      <c r="BK779" s="46"/>
      <c r="BL779" s="46"/>
      <c r="BM779" s="46"/>
      <c r="BN779" s="46"/>
      <c r="BO779" s="46"/>
      <c r="BP779" s="46"/>
      <c r="BQ779" s="46"/>
      <c r="BR779" s="46">
        <v>455</v>
      </c>
      <c r="BS779" s="46">
        <v>455</v>
      </c>
      <c r="BT779" s="46">
        <v>455</v>
      </c>
      <c r="BU779" s="46">
        <v>455</v>
      </c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>
        <v>0</v>
      </c>
      <c r="DF779" s="46">
        <f>P782*BJ782</f>
        <v>0</v>
      </c>
      <c r="DG779" s="46">
        <f>BJ782*Q782</f>
        <v>0</v>
      </c>
      <c r="DH779" s="46">
        <f>R779*BM779</f>
        <v>0</v>
      </c>
      <c r="DI779" s="46">
        <f t="shared" ref="DI779:DQ780" si="532">BN779*S779</f>
        <v>0</v>
      </c>
      <c r="DJ779" s="46">
        <f t="shared" si="532"/>
        <v>0</v>
      </c>
      <c r="DK779" s="46">
        <f t="shared" si="532"/>
        <v>0</v>
      </c>
      <c r="DL779" s="46">
        <f t="shared" si="532"/>
        <v>0</v>
      </c>
      <c r="DM779" s="46">
        <f t="shared" si="532"/>
        <v>81900</v>
      </c>
      <c r="DN779" s="46">
        <f t="shared" si="532"/>
        <v>81900</v>
      </c>
      <c r="DO779" s="46">
        <f t="shared" si="532"/>
        <v>81900</v>
      </c>
      <c r="DP779" s="46">
        <f t="shared" si="532"/>
        <v>81900</v>
      </c>
      <c r="DQ779" s="46">
        <f t="shared" si="532"/>
        <v>0</v>
      </c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>
        <v>0</v>
      </c>
      <c r="FA779" s="59" t="s">
        <v>1704</v>
      </c>
      <c r="FB779" s="59">
        <v>2015</v>
      </c>
      <c r="FC779" s="59">
        <v>7</v>
      </c>
    </row>
    <row r="780" spans="1:159" s="49" customFormat="1" ht="25.5" customHeight="1" x14ac:dyDescent="0.25">
      <c r="A780" s="59" t="s">
        <v>3169</v>
      </c>
      <c r="B780" s="59" t="s">
        <v>55</v>
      </c>
      <c r="C780" s="59" t="s">
        <v>534</v>
      </c>
      <c r="D780" s="59" t="s">
        <v>514</v>
      </c>
      <c r="E780" s="59" t="s">
        <v>535</v>
      </c>
      <c r="F780" s="59"/>
      <c r="G780" s="59" t="s">
        <v>1561</v>
      </c>
      <c r="H780" s="59" t="s">
        <v>1339</v>
      </c>
      <c r="I780" s="59">
        <v>82</v>
      </c>
      <c r="J780" s="59" t="s">
        <v>3133</v>
      </c>
      <c r="K780" s="59" t="s">
        <v>1591</v>
      </c>
      <c r="L780" s="59" t="s">
        <v>1330</v>
      </c>
      <c r="M780" s="59" t="s">
        <v>1505</v>
      </c>
      <c r="N780" s="59" t="s">
        <v>1554</v>
      </c>
      <c r="O780" s="46">
        <f t="shared" si="500"/>
        <v>846</v>
      </c>
      <c r="P780" s="46"/>
      <c r="Q780" s="46"/>
      <c r="R780" s="46"/>
      <c r="S780" s="46"/>
      <c r="T780" s="46"/>
      <c r="U780" s="46"/>
      <c r="V780" s="46"/>
      <c r="W780" s="46">
        <v>180</v>
      </c>
      <c r="X780" s="46">
        <v>306</v>
      </c>
      <c r="Y780" s="46">
        <v>180</v>
      </c>
      <c r="Z780" s="46">
        <v>180</v>
      </c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87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>
        <v>455</v>
      </c>
      <c r="BK780" s="46"/>
      <c r="BL780" s="46"/>
      <c r="BM780" s="46"/>
      <c r="BN780" s="46"/>
      <c r="BO780" s="46"/>
      <c r="BP780" s="46"/>
      <c r="BQ780" s="46"/>
      <c r="BR780" s="46">
        <v>455</v>
      </c>
      <c r="BS780" s="46">
        <v>455</v>
      </c>
      <c r="BT780" s="46">
        <v>455</v>
      </c>
      <c r="BU780" s="46">
        <v>455</v>
      </c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>
        <v>0</v>
      </c>
      <c r="DF780" s="46">
        <f>P783*BJ783</f>
        <v>0</v>
      </c>
      <c r="DG780" s="46">
        <f>BJ783*Q783</f>
        <v>0</v>
      </c>
      <c r="DH780" s="46">
        <f>R780*BM780</f>
        <v>0</v>
      </c>
      <c r="DI780" s="46">
        <f t="shared" si="532"/>
        <v>0</v>
      </c>
      <c r="DJ780" s="46">
        <f t="shared" si="532"/>
        <v>0</v>
      </c>
      <c r="DK780" s="46">
        <f t="shared" si="532"/>
        <v>0</v>
      </c>
      <c r="DL780" s="46">
        <f t="shared" si="532"/>
        <v>0</v>
      </c>
      <c r="DM780" s="46">
        <f t="shared" si="532"/>
        <v>81900</v>
      </c>
      <c r="DN780" s="46">
        <f t="shared" si="532"/>
        <v>139230</v>
      </c>
      <c r="DO780" s="46">
        <f t="shared" si="532"/>
        <v>81900</v>
      </c>
      <c r="DP780" s="46">
        <f t="shared" si="532"/>
        <v>81900</v>
      </c>
      <c r="DQ780" s="46">
        <f t="shared" si="532"/>
        <v>0</v>
      </c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>
        <f>DE780*1.12</f>
        <v>0</v>
      </c>
      <c r="FA780" s="59" t="s">
        <v>1704</v>
      </c>
      <c r="FB780" s="59" t="s">
        <v>3131</v>
      </c>
      <c r="FC780" s="59" t="s">
        <v>1714</v>
      </c>
    </row>
    <row r="781" spans="1:159" s="49" customFormat="1" ht="25.5" customHeight="1" x14ac:dyDescent="0.25">
      <c r="A781" s="59" t="s">
        <v>3679</v>
      </c>
      <c r="B781" s="59" t="s">
        <v>55</v>
      </c>
      <c r="C781" s="59" t="s">
        <v>534</v>
      </c>
      <c r="D781" s="59" t="s">
        <v>514</v>
      </c>
      <c r="E781" s="59" t="s">
        <v>535</v>
      </c>
      <c r="F781" s="59"/>
      <c r="G781" s="59" t="s">
        <v>1561</v>
      </c>
      <c r="H781" s="59" t="s">
        <v>1339</v>
      </c>
      <c r="I781" s="59">
        <v>82</v>
      </c>
      <c r="J781" s="59" t="s">
        <v>3629</v>
      </c>
      <c r="K781" s="59" t="s">
        <v>1591</v>
      </c>
      <c r="L781" s="59" t="s">
        <v>1330</v>
      </c>
      <c r="M781" s="59" t="s">
        <v>1505</v>
      </c>
      <c r="N781" s="59" t="s">
        <v>1554</v>
      </c>
      <c r="O781" s="46">
        <f>P781+Q781+R781+S781+T781+U781+V781+W781+X781+Y781+Z781+AA781+AB781+AC781+AD781+AE781+AF781+AG781+AH781+AI781+AJ781+AK781+AL781+AM781+AN781+AO781+AP781+AQ781+AR781+AS781+AT781+AU781+AV781+AW781+AX781+AY781+AZ781</f>
        <v>972</v>
      </c>
      <c r="P781" s="46"/>
      <c r="Q781" s="46"/>
      <c r="R781" s="46"/>
      <c r="S781" s="46"/>
      <c r="T781" s="46"/>
      <c r="U781" s="46"/>
      <c r="V781" s="46"/>
      <c r="W781" s="46">
        <v>180</v>
      </c>
      <c r="X781" s="46">
        <v>306</v>
      </c>
      <c r="Y781" s="46">
        <v>306</v>
      </c>
      <c r="Z781" s="46">
        <v>180</v>
      </c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87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>
        <v>455</v>
      </c>
      <c r="BK781" s="46"/>
      <c r="BL781" s="46"/>
      <c r="BM781" s="46"/>
      <c r="BN781" s="46"/>
      <c r="BO781" s="46"/>
      <c r="BP781" s="46"/>
      <c r="BQ781" s="46"/>
      <c r="BR781" s="46">
        <v>455</v>
      </c>
      <c r="BS781" s="46">
        <v>455</v>
      </c>
      <c r="BT781" s="46">
        <v>455</v>
      </c>
      <c r="BU781" s="46">
        <v>455</v>
      </c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>
        <f>SUM(DF781:EP781)</f>
        <v>442260</v>
      </c>
      <c r="DF781" s="46">
        <f>P785*BJ785</f>
        <v>0</v>
      </c>
      <c r="DG781" s="46">
        <f>BJ785*Q785</f>
        <v>0</v>
      </c>
      <c r="DH781" s="46">
        <f>R781*BM781</f>
        <v>0</v>
      </c>
      <c r="DI781" s="46">
        <f t="shared" ref="DI781:DQ781" si="533">BN781*S781</f>
        <v>0</v>
      </c>
      <c r="DJ781" s="46">
        <f t="shared" si="533"/>
        <v>0</v>
      </c>
      <c r="DK781" s="46">
        <f t="shared" si="533"/>
        <v>0</v>
      </c>
      <c r="DL781" s="46">
        <f t="shared" si="533"/>
        <v>0</v>
      </c>
      <c r="DM781" s="46">
        <f t="shared" si="533"/>
        <v>81900</v>
      </c>
      <c r="DN781" s="46">
        <f t="shared" si="533"/>
        <v>139230</v>
      </c>
      <c r="DO781" s="46">
        <f t="shared" si="533"/>
        <v>139230</v>
      </c>
      <c r="DP781" s="46">
        <f t="shared" si="533"/>
        <v>81900</v>
      </c>
      <c r="DQ781" s="46">
        <f t="shared" si="533"/>
        <v>0</v>
      </c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>
        <f>DE781*1.12</f>
        <v>495331.20000000007</v>
      </c>
      <c r="FA781" s="59" t="s">
        <v>1704</v>
      </c>
      <c r="FB781" s="59" t="s">
        <v>3630</v>
      </c>
      <c r="FC781" s="59" t="s">
        <v>1714</v>
      </c>
    </row>
    <row r="782" spans="1:159" s="49" customFormat="1" ht="25.5" customHeight="1" x14ac:dyDescent="0.25">
      <c r="A782" s="59" t="s">
        <v>753</v>
      </c>
      <c r="B782" s="59" t="s">
        <v>55</v>
      </c>
      <c r="C782" s="59" t="s">
        <v>534</v>
      </c>
      <c r="D782" s="59" t="s">
        <v>514</v>
      </c>
      <c r="E782" s="59" t="s">
        <v>535</v>
      </c>
      <c r="F782" s="59"/>
      <c r="G782" s="59" t="s">
        <v>1561</v>
      </c>
      <c r="H782" s="59" t="s">
        <v>1499</v>
      </c>
      <c r="I782" s="59">
        <v>82</v>
      </c>
      <c r="J782" s="59" t="s">
        <v>1506</v>
      </c>
      <c r="K782" s="59" t="s">
        <v>1592</v>
      </c>
      <c r="L782" s="59" t="s">
        <v>1330</v>
      </c>
      <c r="M782" s="59" t="s">
        <v>1505</v>
      </c>
      <c r="N782" s="59" t="s">
        <v>1554</v>
      </c>
      <c r="O782" s="46">
        <f t="shared" si="500"/>
        <v>800</v>
      </c>
      <c r="P782" s="46"/>
      <c r="Q782" s="46"/>
      <c r="R782" s="46"/>
      <c r="S782" s="46"/>
      <c r="T782" s="46"/>
      <c r="U782" s="46"/>
      <c r="V782" s="46"/>
      <c r="W782" s="46">
        <v>200</v>
      </c>
      <c r="X782" s="46">
        <v>200</v>
      </c>
      <c r="Y782" s="46">
        <v>200</v>
      </c>
      <c r="Z782" s="46">
        <v>200</v>
      </c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87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>
        <v>455</v>
      </c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>
        <v>0</v>
      </c>
      <c r="DF782" s="46">
        <f>P783*BJ783</f>
        <v>0</v>
      </c>
      <c r="DG782" s="46">
        <f>BJ783*Q783</f>
        <v>0</v>
      </c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>
        <v>0</v>
      </c>
      <c r="FA782" s="59" t="s">
        <v>1704</v>
      </c>
      <c r="FB782" s="59">
        <v>2015</v>
      </c>
      <c r="FC782" s="59"/>
    </row>
    <row r="783" spans="1:159" s="49" customFormat="1" ht="25.5" customHeight="1" x14ac:dyDescent="0.25">
      <c r="A783" s="59" t="s">
        <v>754</v>
      </c>
      <c r="B783" s="59" t="s">
        <v>55</v>
      </c>
      <c r="C783" s="59" t="s">
        <v>534</v>
      </c>
      <c r="D783" s="59" t="s">
        <v>514</v>
      </c>
      <c r="E783" s="59" t="s">
        <v>535</v>
      </c>
      <c r="F783" s="59"/>
      <c r="G783" s="59" t="s">
        <v>1561</v>
      </c>
      <c r="H783" s="59" t="s">
        <v>1339</v>
      </c>
      <c r="I783" s="59">
        <v>82</v>
      </c>
      <c r="J783" s="59" t="s">
        <v>1506</v>
      </c>
      <c r="K783" s="59" t="s">
        <v>1592</v>
      </c>
      <c r="L783" s="59" t="s">
        <v>1330</v>
      </c>
      <c r="M783" s="59" t="s">
        <v>1505</v>
      </c>
      <c r="N783" s="59" t="s">
        <v>1554</v>
      </c>
      <c r="O783" s="46">
        <f t="shared" si="500"/>
        <v>800</v>
      </c>
      <c r="P783" s="46"/>
      <c r="Q783" s="46"/>
      <c r="R783" s="46"/>
      <c r="S783" s="46"/>
      <c r="T783" s="46"/>
      <c r="U783" s="46"/>
      <c r="V783" s="46"/>
      <c r="W783" s="46">
        <v>200</v>
      </c>
      <c r="X783" s="46">
        <v>200</v>
      </c>
      <c r="Y783" s="46">
        <v>200</v>
      </c>
      <c r="Z783" s="46">
        <v>200</v>
      </c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87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>
        <v>455</v>
      </c>
      <c r="BK783" s="46"/>
      <c r="BL783" s="46"/>
      <c r="BM783" s="46"/>
      <c r="BN783" s="46"/>
      <c r="BO783" s="46"/>
      <c r="BP783" s="46"/>
      <c r="BQ783" s="46"/>
      <c r="BR783" s="46">
        <v>455</v>
      </c>
      <c r="BS783" s="46">
        <v>455</v>
      </c>
      <c r="BT783" s="46">
        <v>455</v>
      </c>
      <c r="BU783" s="46">
        <v>455</v>
      </c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>
        <v>0</v>
      </c>
      <c r="DF783" s="46">
        <f>P785*BJ785</f>
        <v>0</v>
      </c>
      <c r="DG783" s="46">
        <f>BJ785*Q785</f>
        <v>0</v>
      </c>
      <c r="DH783" s="46">
        <f>R783*BM783</f>
        <v>0</v>
      </c>
      <c r="DI783" s="46">
        <f t="shared" ref="DI783:DQ783" si="534">BN783*S783</f>
        <v>0</v>
      </c>
      <c r="DJ783" s="46">
        <f t="shared" si="534"/>
        <v>0</v>
      </c>
      <c r="DK783" s="46">
        <f t="shared" si="534"/>
        <v>0</v>
      </c>
      <c r="DL783" s="46">
        <f t="shared" si="534"/>
        <v>0</v>
      </c>
      <c r="DM783" s="46">
        <f t="shared" si="534"/>
        <v>91000</v>
      </c>
      <c r="DN783" s="46">
        <f t="shared" si="534"/>
        <v>91000</v>
      </c>
      <c r="DO783" s="46">
        <f t="shared" si="534"/>
        <v>91000</v>
      </c>
      <c r="DP783" s="46">
        <f t="shared" si="534"/>
        <v>91000</v>
      </c>
      <c r="DQ783" s="46">
        <f t="shared" si="534"/>
        <v>0</v>
      </c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>
        <v>0</v>
      </c>
      <c r="FA783" s="59" t="s">
        <v>1704</v>
      </c>
      <c r="FB783" s="59">
        <v>2015</v>
      </c>
      <c r="FC783" s="59">
        <v>7</v>
      </c>
    </row>
    <row r="784" spans="1:159" s="49" customFormat="1" ht="25.5" customHeight="1" x14ac:dyDescent="0.25">
      <c r="A784" s="59" t="s">
        <v>3680</v>
      </c>
      <c r="B784" s="59" t="s">
        <v>55</v>
      </c>
      <c r="C784" s="59" t="s">
        <v>534</v>
      </c>
      <c r="D784" s="59" t="s">
        <v>514</v>
      </c>
      <c r="E784" s="59" t="s">
        <v>535</v>
      </c>
      <c r="F784" s="59"/>
      <c r="G784" s="59" t="s">
        <v>1561</v>
      </c>
      <c r="H784" s="59" t="s">
        <v>1339</v>
      </c>
      <c r="I784" s="59">
        <v>82</v>
      </c>
      <c r="J784" s="59" t="s">
        <v>3640</v>
      </c>
      <c r="K784" s="59" t="s">
        <v>1592</v>
      </c>
      <c r="L784" s="59" t="s">
        <v>1330</v>
      </c>
      <c r="M784" s="59" t="s">
        <v>1505</v>
      </c>
      <c r="N784" s="59" t="s">
        <v>1554</v>
      </c>
      <c r="O784" s="46">
        <f>P784+Q784+R784+S784+T784+U784+V784+W784+X784+Y784+Z784+AA784+AB784+AC784+AD784+AE784+AF784+AG784+AH784+AI784+AJ784+AK784+AL784+AM784+AN784+AO784+AP784+AQ784+AR784+AS784+AT784+AU784+AV784+AW784+AX784+AY784+AZ784</f>
        <v>940</v>
      </c>
      <c r="P784" s="46"/>
      <c r="Q784" s="46"/>
      <c r="R784" s="46"/>
      <c r="S784" s="46"/>
      <c r="T784" s="46"/>
      <c r="U784" s="46"/>
      <c r="V784" s="46"/>
      <c r="W784" s="46">
        <v>200</v>
      </c>
      <c r="X784" s="46">
        <v>200</v>
      </c>
      <c r="Y784" s="46">
        <v>340</v>
      </c>
      <c r="Z784" s="46">
        <v>200</v>
      </c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87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>
        <v>455</v>
      </c>
      <c r="BK784" s="46"/>
      <c r="BL784" s="46"/>
      <c r="BM784" s="46"/>
      <c r="BN784" s="46"/>
      <c r="BO784" s="46"/>
      <c r="BP784" s="46"/>
      <c r="BQ784" s="46"/>
      <c r="BR784" s="46">
        <v>455</v>
      </c>
      <c r="BS784" s="46">
        <v>455</v>
      </c>
      <c r="BT784" s="46">
        <v>455</v>
      </c>
      <c r="BU784" s="46">
        <v>455</v>
      </c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>
        <f>SUM(DF784:EP784)</f>
        <v>427700</v>
      </c>
      <c r="DF784" s="46">
        <f>P786*BJ786</f>
        <v>0</v>
      </c>
      <c r="DG784" s="46">
        <f>BJ786*Q786</f>
        <v>0</v>
      </c>
      <c r="DH784" s="46">
        <f>R784*BM784</f>
        <v>0</v>
      </c>
      <c r="DI784" s="46">
        <f t="shared" ref="DI784:DQ784" si="535">BN784*S784</f>
        <v>0</v>
      </c>
      <c r="DJ784" s="46">
        <f t="shared" si="535"/>
        <v>0</v>
      </c>
      <c r="DK784" s="46">
        <f t="shared" si="535"/>
        <v>0</v>
      </c>
      <c r="DL784" s="46">
        <f t="shared" si="535"/>
        <v>0</v>
      </c>
      <c r="DM784" s="46">
        <f t="shared" si="535"/>
        <v>91000</v>
      </c>
      <c r="DN784" s="46">
        <f t="shared" si="535"/>
        <v>91000</v>
      </c>
      <c r="DO784" s="46">
        <f t="shared" si="535"/>
        <v>154700</v>
      </c>
      <c r="DP784" s="46">
        <f t="shared" si="535"/>
        <v>91000</v>
      </c>
      <c r="DQ784" s="46">
        <f t="shared" si="535"/>
        <v>0</v>
      </c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>
        <f>DE784*1.12</f>
        <v>479024.00000000006</v>
      </c>
      <c r="FA784" s="59" t="s">
        <v>1704</v>
      </c>
      <c r="FB784" s="59" t="s">
        <v>3635</v>
      </c>
      <c r="FC784" s="59" t="s">
        <v>1714</v>
      </c>
    </row>
    <row r="785" spans="1:159" s="49" customFormat="1" ht="25.5" customHeight="1" x14ac:dyDescent="0.25">
      <c r="A785" s="59" t="s">
        <v>755</v>
      </c>
      <c r="B785" s="59" t="s">
        <v>55</v>
      </c>
      <c r="C785" s="59" t="s">
        <v>534</v>
      </c>
      <c r="D785" s="59" t="s">
        <v>514</v>
      </c>
      <c r="E785" s="59" t="s">
        <v>535</v>
      </c>
      <c r="F785" s="59"/>
      <c r="G785" s="59" t="s">
        <v>1561</v>
      </c>
      <c r="H785" s="59" t="s">
        <v>1499</v>
      </c>
      <c r="I785" s="59">
        <v>82</v>
      </c>
      <c r="J785" s="59" t="s">
        <v>1506</v>
      </c>
      <c r="K785" s="59" t="s">
        <v>1593</v>
      </c>
      <c r="L785" s="59" t="s">
        <v>1330</v>
      </c>
      <c r="M785" s="59" t="s">
        <v>1505</v>
      </c>
      <c r="N785" s="59" t="s">
        <v>1554</v>
      </c>
      <c r="O785" s="46">
        <f t="shared" si="500"/>
        <v>2400</v>
      </c>
      <c r="P785" s="46"/>
      <c r="Q785" s="46"/>
      <c r="R785" s="46"/>
      <c r="S785" s="46"/>
      <c r="T785" s="46"/>
      <c r="U785" s="46"/>
      <c r="V785" s="46"/>
      <c r="W785" s="46">
        <v>600</v>
      </c>
      <c r="X785" s="46">
        <v>600</v>
      </c>
      <c r="Y785" s="46">
        <v>600</v>
      </c>
      <c r="Z785" s="46">
        <v>600</v>
      </c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87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>
        <v>455</v>
      </c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>
        <v>0</v>
      </c>
      <c r="DF785" s="46">
        <f>P786*BJ786</f>
        <v>0</v>
      </c>
      <c r="DG785" s="46">
        <f>BJ786*Q786</f>
        <v>0</v>
      </c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>
        <v>0</v>
      </c>
      <c r="FA785" s="59" t="s">
        <v>1704</v>
      </c>
      <c r="FB785" s="59">
        <v>2015</v>
      </c>
      <c r="FC785" s="59"/>
    </row>
    <row r="786" spans="1:159" s="49" customFormat="1" ht="25.5" customHeight="1" x14ac:dyDescent="0.25">
      <c r="A786" s="59" t="s">
        <v>756</v>
      </c>
      <c r="B786" s="59" t="s">
        <v>55</v>
      </c>
      <c r="C786" s="59" t="s">
        <v>534</v>
      </c>
      <c r="D786" s="59" t="s">
        <v>514</v>
      </c>
      <c r="E786" s="59" t="s">
        <v>535</v>
      </c>
      <c r="F786" s="59"/>
      <c r="G786" s="59" t="s">
        <v>1561</v>
      </c>
      <c r="H786" s="59" t="s">
        <v>1339</v>
      </c>
      <c r="I786" s="59">
        <v>82</v>
      </c>
      <c r="J786" s="59" t="s">
        <v>1506</v>
      </c>
      <c r="K786" s="59" t="s">
        <v>1593</v>
      </c>
      <c r="L786" s="59" t="s">
        <v>1330</v>
      </c>
      <c r="M786" s="59" t="s">
        <v>1505</v>
      </c>
      <c r="N786" s="59" t="s">
        <v>1554</v>
      </c>
      <c r="O786" s="46">
        <f t="shared" si="500"/>
        <v>2400</v>
      </c>
      <c r="P786" s="46"/>
      <c r="Q786" s="46"/>
      <c r="R786" s="46"/>
      <c r="S786" s="46"/>
      <c r="T786" s="46"/>
      <c r="U786" s="46"/>
      <c r="V786" s="46"/>
      <c r="W786" s="46">
        <v>600</v>
      </c>
      <c r="X786" s="46">
        <v>600</v>
      </c>
      <c r="Y786" s="46">
        <v>600</v>
      </c>
      <c r="Z786" s="46">
        <v>600</v>
      </c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87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>
        <v>455</v>
      </c>
      <c r="BK786" s="46"/>
      <c r="BL786" s="46"/>
      <c r="BM786" s="46"/>
      <c r="BN786" s="46"/>
      <c r="BO786" s="46"/>
      <c r="BP786" s="46"/>
      <c r="BQ786" s="46"/>
      <c r="BR786" s="46">
        <v>455</v>
      </c>
      <c r="BS786" s="46">
        <v>455</v>
      </c>
      <c r="BT786" s="46">
        <v>455</v>
      </c>
      <c r="BU786" s="46">
        <v>455</v>
      </c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>
        <v>0</v>
      </c>
      <c r="DF786" s="46">
        <f>P788*BJ788</f>
        <v>0</v>
      </c>
      <c r="DG786" s="46">
        <f>BJ788*Q788</f>
        <v>0</v>
      </c>
      <c r="DH786" s="46">
        <f>R786*BM786</f>
        <v>0</v>
      </c>
      <c r="DI786" s="46">
        <f t="shared" ref="DI786:DQ787" si="536">BN786*S786</f>
        <v>0</v>
      </c>
      <c r="DJ786" s="46">
        <f t="shared" si="536"/>
        <v>0</v>
      </c>
      <c r="DK786" s="46">
        <f t="shared" si="536"/>
        <v>0</v>
      </c>
      <c r="DL786" s="46">
        <f t="shared" si="536"/>
        <v>0</v>
      </c>
      <c r="DM786" s="46">
        <f t="shared" si="536"/>
        <v>273000</v>
      </c>
      <c r="DN786" s="46">
        <f t="shared" si="536"/>
        <v>273000</v>
      </c>
      <c r="DO786" s="46">
        <f t="shared" si="536"/>
        <v>273000</v>
      </c>
      <c r="DP786" s="46">
        <f t="shared" si="536"/>
        <v>273000</v>
      </c>
      <c r="DQ786" s="46">
        <f t="shared" si="536"/>
        <v>0</v>
      </c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>
        <v>0</v>
      </c>
      <c r="FA786" s="59" t="s">
        <v>1704</v>
      </c>
      <c r="FB786" s="59">
        <v>2015</v>
      </c>
      <c r="FC786" s="59">
        <v>7</v>
      </c>
    </row>
    <row r="787" spans="1:159" s="49" customFormat="1" ht="25.5" customHeight="1" x14ac:dyDescent="0.25">
      <c r="A787" s="59" t="s">
        <v>3170</v>
      </c>
      <c r="B787" s="59" t="s">
        <v>55</v>
      </c>
      <c r="C787" s="59" t="s">
        <v>534</v>
      </c>
      <c r="D787" s="59" t="s">
        <v>514</v>
      </c>
      <c r="E787" s="59" t="s">
        <v>535</v>
      </c>
      <c r="F787" s="59"/>
      <c r="G787" s="59" t="s">
        <v>1561</v>
      </c>
      <c r="H787" s="59" t="s">
        <v>1339</v>
      </c>
      <c r="I787" s="59">
        <v>82</v>
      </c>
      <c r="J787" s="59" t="s">
        <v>3133</v>
      </c>
      <c r="K787" s="59" t="s">
        <v>1593</v>
      </c>
      <c r="L787" s="59" t="s">
        <v>1330</v>
      </c>
      <c r="M787" s="59" t="s">
        <v>1505</v>
      </c>
      <c r="N787" s="59" t="s">
        <v>1554</v>
      </c>
      <c r="O787" s="46">
        <f t="shared" si="500"/>
        <v>2540</v>
      </c>
      <c r="P787" s="46"/>
      <c r="Q787" s="46"/>
      <c r="R787" s="46"/>
      <c r="S787" s="46"/>
      <c r="T787" s="46"/>
      <c r="U787" s="46"/>
      <c r="V787" s="46"/>
      <c r="W787" s="46">
        <v>600</v>
      </c>
      <c r="X787" s="46">
        <v>740</v>
      </c>
      <c r="Y787" s="46">
        <v>600</v>
      </c>
      <c r="Z787" s="46">
        <v>600</v>
      </c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87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>
        <v>455</v>
      </c>
      <c r="BK787" s="46"/>
      <c r="BL787" s="46"/>
      <c r="BM787" s="46"/>
      <c r="BN787" s="46"/>
      <c r="BO787" s="46"/>
      <c r="BP787" s="46"/>
      <c r="BQ787" s="46"/>
      <c r="BR787" s="46">
        <v>455</v>
      </c>
      <c r="BS787" s="46">
        <v>455</v>
      </c>
      <c r="BT787" s="46">
        <v>455</v>
      </c>
      <c r="BU787" s="46">
        <v>455</v>
      </c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>
        <f>SUM(DF787:EP787)</f>
        <v>1155700</v>
      </c>
      <c r="DF787" s="46">
        <f>P789*BJ789</f>
        <v>0</v>
      </c>
      <c r="DG787" s="46">
        <f>BJ789*Q789</f>
        <v>0</v>
      </c>
      <c r="DH787" s="46">
        <f>R787*BM787</f>
        <v>0</v>
      </c>
      <c r="DI787" s="46">
        <f t="shared" si="536"/>
        <v>0</v>
      </c>
      <c r="DJ787" s="46">
        <f t="shared" si="536"/>
        <v>0</v>
      </c>
      <c r="DK787" s="46">
        <f t="shared" si="536"/>
        <v>0</v>
      </c>
      <c r="DL787" s="46">
        <f t="shared" si="536"/>
        <v>0</v>
      </c>
      <c r="DM787" s="46">
        <f t="shared" si="536"/>
        <v>273000</v>
      </c>
      <c r="DN787" s="46">
        <f t="shared" si="536"/>
        <v>336700</v>
      </c>
      <c r="DO787" s="46">
        <f t="shared" si="536"/>
        <v>273000</v>
      </c>
      <c r="DP787" s="46">
        <f t="shared" si="536"/>
        <v>273000</v>
      </c>
      <c r="DQ787" s="46">
        <f t="shared" si="536"/>
        <v>0</v>
      </c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>
        <f>DE787*1.12</f>
        <v>1294384.0000000002</v>
      </c>
      <c r="FA787" s="59" t="s">
        <v>1704</v>
      </c>
      <c r="FB787" s="59" t="s">
        <v>3131</v>
      </c>
      <c r="FC787" s="59" t="s">
        <v>1714</v>
      </c>
    </row>
    <row r="788" spans="1:159" s="49" customFormat="1" ht="25.5" customHeight="1" x14ac:dyDescent="0.25">
      <c r="A788" s="59" t="s">
        <v>757</v>
      </c>
      <c r="B788" s="59" t="s">
        <v>55</v>
      </c>
      <c r="C788" s="59" t="s">
        <v>534</v>
      </c>
      <c r="D788" s="59" t="s">
        <v>514</v>
      </c>
      <c r="E788" s="59" t="s">
        <v>535</v>
      </c>
      <c r="F788" s="59"/>
      <c r="G788" s="59" t="s">
        <v>1561</v>
      </c>
      <c r="H788" s="59" t="s">
        <v>1499</v>
      </c>
      <c r="I788" s="59">
        <v>82</v>
      </c>
      <c r="J788" s="59" t="s">
        <v>1506</v>
      </c>
      <c r="K788" s="59" t="s">
        <v>1581</v>
      </c>
      <c r="L788" s="59" t="s">
        <v>1330</v>
      </c>
      <c r="M788" s="59" t="s">
        <v>1505</v>
      </c>
      <c r="N788" s="59" t="s">
        <v>1554</v>
      </c>
      <c r="O788" s="46">
        <f t="shared" si="500"/>
        <v>3200</v>
      </c>
      <c r="P788" s="46"/>
      <c r="Q788" s="46"/>
      <c r="R788" s="46"/>
      <c r="S788" s="46"/>
      <c r="T788" s="46"/>
      <c r="U788" s="46"/>
      <c r="V788" s="46"/>
      <c r="W788" s="46">
        <v>800</v>
      </c>
      <c r="X788" s="46">
        <v>800</v>
      </c>
      <c r="Y788" s="46">
        <v>800</v>
      </c>
      <c r="Z788" s="46">
        <v>800</v>
      </c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87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>
        <v>455</v>
      </c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>
        <v>0</v>
      </c>
      <c r="DF788" s="46">
        <f>P789*BJ789</f>
        <v>0</v>
      </c>
      <c r="DG788" s="46">
        <f>BJ789*Q789</f>
        <v>0</v>
      </c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>
        <v>0</v>
      </c>
      <c r="FA788" s="59" t="s">
        <v>1704</v>
      </c>
      <c r="FB788" s="59">
        <v>2015</v>
      </c>
      <c r="FC788" s="59"/>
    </row>
    <row r="789" spans="1:159" s="49" customFormat="1" ht="25.5" customHeight="1" x14ac:dyDescent="0.25">
      <c r="A789" s="59" t="s">
        <v>758</v>
      </c>
      <c r="B789" s="59" t="s">
        <v>55</v>
      </c>
      <c r="C789" s="59" t="s">
        <v>534</v>
      </c>
      <c r="D789" s="59" t="s">
        <v>514</v>
      </c>
      <c r="E789" s="59" t="s">
        <v>535</v>
      </c>
      <c r="F789" s="59"/>
      <c r="G789" s="59" t="s">
        <v>1561</v>
      </c>
      <c r="H789" s="59" t="s">
        <v>1339</v>
      </c>
      <c r="I789" s="59">
        <v>82</v>
      </c>
      <c r="J789" s="59" t="s">
        <v>1506</v>
      </c>
      <c r="K789" s="59" t="s">
        <v>1581</v>
      </c>
      <c r="L789" s="59" t="s">
        <v>1330</v>
      </c>
      <c r="M789" s="59" t="s">
        <v>1505</v>
      </c>
      <c r="N789" s="59" t="s">
        <v>1554</v>
      </c>
      <c r="O789" s="46">
        <f t="shared" si="500"/>
        <v>3200</v>
      </c>
      <c r="P789" s="46"/>
      <c r="Q789" s="46"/>
      <c r="R789" s="46"/>
      <c r="S789" s="46"/>
      <c r="T789" s="46"/>
      <c r="U789" s="46"/>
      <c r="V789" s="46"/>
      <c r="W789" s="46">
        <v>800</v>
      </c>
      <c r="X789" s="46">
        <v>800</v>
      </c>
      <c r="Y789" s="46">
        <v>800</v>
      </c>
      <c r="Z789" s="46">
        <v>800</v>
      </c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87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>
        <v>455</v>
      </c>
      <c r="BK789" s="46"/>
      <c r="BL789" s="46"/>
      <c r="BM789" s="46"/>
      <c r="BN789" s="46"/>
      <c r="BO789" s="46"/>
      <c r="BP789" s="46"/>
      <c r="BQ789" s="46"/>
      <c r="BR789" s="46">
        <v>455</v>
      </c>
      <c r="BS789" s="46">
        <v>455</v>
      </c>
      <c r="BT789" s="46">
        <v>455</v>
      </c>
      <c r="BU789" s="46">
        <v>455</v>
      </c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>
        <v>0</v>
      </c>
      <c r="DF789" s="46">
        <f>P792*BJ792</f>
        <v>0</v>
      </c>
      <c r="DG789" s="46">
        <f>BJ792*Q792</f>
        <v>0</v>
      </c>
      <c r="DH789" s="46">
        <f>R789*BM789</f>
        <v>0</v>
      </c>
      <c r="DI789" s="46">
        <f t="shared" ref="DI789:DQ790" si="537">BN789*S789</f>
        <v>0</v>
      </c>
      <c r="DJ789" s="46">
        <f t="shared" si="537"/>
        <v>0</v>
      </c>
      <c r="DK789" s="46">
        <f t="shared" si="537"/>
        <v>0</v>
      </c>
      <c r="DL789" s="46">
        <f t="shared" si="537"/>
        <v>0</v>
      </c>
      <c r="DM789" s="46">
        <f t="shared" si="537"/>
        <v>364000</v>
      </c>
      <c r="DN789" s="46">
        <f t="shared" si="537"/>
        <v>364000</v>
      </c>
      <c r="DO789" s="46">
        <f t="shared" si="537"/>
        <v>364000</v>
      </c>
      <c r="DP789" s="46">
        <f t="shared" si="537"/>
        <v>364000</v>
      </c>
      <c r="DQ789" s="46">
        <f t="shared" si="537"/>
        <v>0</v>
      </c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>
        <v>0</v>
      </c>
      <c r="FA789" s="59" t="s">
        <v>1704</v>
      </c>
      <c r="FB789" s="59">
        <v>2015</v>
      </c>
      <c r="FC789" s="59">
        <v>7</v>
      </c>
    </row>
    <row r="790" spans="1:159" s="49" customFormat="1" ht="25.5" customHeight="1" x14ac:dyDescent="0.25">
      <c r="A790" s="59" t="s">
        <v>3171</v>
      </c>
      <c r="B790" s="59" t="s">
        <v>55</v>
      </c>
      <c r="C790" s="59" t="s">
        <v>534</v>
      </c>
      <c r="D790" s="59" t="s">
        <v>514</v>
      </c>
      <c r="E790" s="59" t="s">
        <v>535</v>
      </c>
      <c r="F790" s="59"/>
      <c r="G790" s="59" t="s">
        <v>1561</v>
      </c>
      <c r="H790" s="59" t="s">
        <v>1339</v>
      </c>
      <c r="I790" s="59">
        <v>82</v>
      </c>
      <c r="J790" s="59" t="s">
        <v>3133</v>
      </c>
      <c r="K790" s="59" t="s">
        <v>1581</v>
      </c>
      <c r="L790" s="59" t="s">
        <v>1330</v>
      </c>
      <c r="M790" s="59" t="s">
        <v>1505</v>
      </c>
      <c r="N790" s="59" t="s">
        <v>1554</v>
      </c>
      <c r="O790" s="46">
        <f t="shared" si="500"/>
        <v>3760</v>
      </c>
      <c r="P790" s="46"/>
      <c r="Q790" s="46"/>
      <c r="R790" s="46"/>
      <c r="S790" s="46"/>
      <c r="T790" s="46"/>
      <c r="U790" s="46"/>
      <c r="V790" s="46"/>
      <c r="W790" s="46">
        <v>800</v>
      </c>
      <c r="X790" s="46">
        <v>1360</v>
      </c>
      <c r="Y790" s="46">
        <v>800</v>
      </c>
      <c r="Z790" s="46">
        <v>800</v>
      </c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87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>
        <v>455</v>
      </c>
      <c r="BK790" s="46"/>
      <c r="BL790" s="46"/>
      <c r="BM790" s="46"/>
      <c r="BN790" s="46"/>
      <c r="BO790" s="46"/>
      <c r="BP790" s="46"/>
      <c r="BQ790" s="46"/>
      <c r="BR790" s="46">
        <v>455</v>
      </c>
      <c r="BS790" s="46">
        <v>455</v>
      </c>
      <c r="BT790" s="46">
        <v>455</v>
      </c>
      <c r="BU790" s="46">
        <v>455</v>
      </c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>
        <v>0</v>
      </c>
      <c r="DF790" s="46">
        <f>P793*BJ793</f>
        <v>0</v>
      </c>
      <c r="DG790" s="46">
        <f>BJ793*Q793</f>
        <v>0</v>
      </c>
      <c r="DH790" s="46">
        <f>R790*BM790</f>
        <v>0</v>
      </c>
      <c r="DI790" s="46">
        <f t="shared" si="537"/>
        <v>0</v>
      </c>
      <c r="DJ790" s="46">
        <f t="shared" si="537"/>
        <v>0</v>
      </c>
      <c r="DK790" s="46">
        <f t="shared" si="537"/>
        <v>0</v>
      </c>
      <c r="DL790" s="46">
        <f t="shared" si="537"/>
        <v>0</v>
      </c>
      <c r="DM790" s="46">
        <f t="shared" si="537"/>
        <v>364000</v>
      </c>
      <c r="DN790" s="46">
        <f t="shared" si="537"/>
        <v>618800</v>
      </c>
      <c r="DO790" s="46">
        <f t="shared" si="537"/>
        <v>364000</v>
      </c>
      <c r="DP790" s="46">
        <f t="shared" si="537"/>
        <v>364000</v>
      </c>
      <c r="DQ790" s="46">
        <f t="shared" si="537"/>
        <v>0</v>
      </c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>
        <f>DE790*1.12</f>
        <v>0</v>
      </c>
      <c r="FA790" s="59" t="s">
        <v>1704</v>
      </c>
      <c r="FB790" s="59" t="s">
        <v>3131</v>
      </c>
      <c r="FC790" s="59" t="s">
        <v>1714</v>
      </c>
    </row>
    <row r="791" spans="1:159" s="49" customFormat="1" ht="25.5" customHeight="1" x14ac:dyDescent="0.25">
      <c r="A791" s="59" t="s">
        <v>3681</v>
      </c>
      <c r="B791" s="59" t="s">
        <v>55</v>
      </c>
      <c r="C791" s="59" t="s">
        <v>534</v>
      </c>
      <c r="D791" s="59" t="s">
        <v>514</v>
      </c>
      <c r="E791" s="59" t="s">
        <v>535</v>
      </c>
      <c r="F791" s="59"/>
      <c r="G791" s="59" t="s">
        <v>1561</v>
      </c>
      <c r="H791" s="59" t="s">
        <v>1339</v>
      </c>
      <c r="I791" s="59">
        <v>82</v>
      </c>
      <c r="J791" s="59" t="s">
        <v>3629</v>
      </c>
      <c r="K791" s="59" t="s">
        <v>1581</v>
      </c>
      <c r="L791" s="59" t="s">
        <v>1330</v>
      </c>
      <c r="M791" s="59" t="s">
        <v>1505</v>
      </c>
      <c r="N791" s="59" t="s">
        <v>1554</v>
      </c>
      <c r="O791" s="46">
        <f>P791+Q791+R791+S791+T791+U791+V791+W791+X791+Y791+Z791+AA791+AB791+AC791+AD791+AE791+AF791+AG791+AH791+AI791+AJ791+AK791+AL791+AM791+AN791+AO791+AP791+AQ791+AR791+AS791+AT791+AU791+AV791+AW791+AX791+AY791+AZ791</f>
        <v>4320</v>
      </c>
      <c r="P791" s="46"/>
      <c r="Q791" s="46"/>
      <c r="R791" s="46"/>
      <c r="S791" s="46"/>
      <c r="T791" s="46"/>
      <c r="U791" s="46"/>
      <c r="V791" s="46"/>
      <c r="W791" s="46">
        <v>800</v>
      </c>
      <c r="X791" s="46">
        <v>1360</v>
      </c>
      <c r="Y791" s="46">
        <v>1360</v>
      </c>
      <c r="Z791" s="46">
        <v>800</v>
      </c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87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>
        <v>455</v>
      </c>
      <c r="BK791" s="46"/>
      <c r="BL791" s="46"/>
      <c r="BM791" s="46"/>
      <c r="BN791" s="46"/>
      <c r="BO791" s="46"/>
      <c r="BP791" s="46"/>
      <c r="BQ791" s="46"/>
      <c r="BR791" s="46">
        <v>455</v>
      </c>
      <c r="BS791" s="46">
        <v>455</v>
      </c>
      <c r="BT791" s="46">
        <v>455</v>
      </c>
      <c r="BU791" s="46">
        <v>455</v>
      </c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>
        <f>SUM(DF791:EP791)</f>
        <v>1965600</v>
      </c>
      <c r="DF791" s="46">
        <f>P794*BJ794</f>
        <v>0</v>
      </c>
      <c r="DG791" s="46">
        <f>BJ794*Q794</f>
        <v>0</v>
      </c>
      <c r="DH791" s="46">
        <f>R791*BM791</f>
        <v>0</v>
      </c>
      <c r="DI791" s="46">
        <f t="shared" ref="DI791:DQ791" si="538">BN791*S791</f>
        <v>0</v>
      </c>
      <c r="DJ791" s="46">
        <f t="shared" si="538"/>
        <v>0</v>
      </c>
      <c r="DK791" s="46">
        <f t="shared" si="538"/>
        <v>0</v>
      </c>
      <c r="DL791" s="46">
        <f t="shared" si="538"/>
        <v>0</v>
      </c>
      <c r="DM791" s="46">
        <f t="shared" si="538"/>
        <v>364000</v>
      </c>
      <c r="DN791" s="46">
        <f t="shared" si="538"/>
        <v>618800</v>
      </c>
      <c r="DO791" s="46">
        <f t="shared" si="538"/>
        <v>618800</v>
      </c>
      <c r="DP791" s="46">
        <f t="shared" si="538"/>
        <v>364000</v>
      </c>
      <c r="DQ791" s="46">
        <f t="shared" si="538"/>
        <v>0</v>
      </c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>
        <f>DE791*1.12</f>
        <v>2201472</v>
      </c>
      <c r="FA791" s="59" t="s">
        <v>1704</v>
      </c>
      <c r="FB791" s="59" t="s">
        <v>3630</v>
      </c>
      <c r="FC791" s="59" t="s">
        <v>1714</v>
      </c>
    </row>
    <row r="792" spans="1:159" s="49" customFormat="1" ht="25.5" customHeight="1" x14ac:dyDescent="0.25">
      <c r="A792" s="59" t="s">
        <v>759</v>
      </c>
      <c r="B792" s="59" t="s">
        <v>55</v>
      </c>
      <c r="C792" s="59" t="s">
        <v>534</v>
      </c>
      <c r="D792" s="59" t="s">
        <v>514</v>
      </c>
      <c r="E792" s="59" t="s">
        <v>535</v>
      </c>
      <c r="F792" s="59"/>
      <c r="G792" s="59" t="s">
        <v>1561</v>
      </c>
      <c r="H792" s="59" t="s">
        <v>1499</v>
      </c>
      <c r="I792" s="59">
        <v>82</v>
      </c>
      <c r="J792" s="59" t="s">
        <v>1506</v>
      </c>
      <c r="K792" s="59" t="s">
        <v>1594</v>
      </c>
      <c r="L792" s="59" t="s">
        <v>1330</v>
      </c>
      <c r="M792" s="59" t="s">
        <v>1505</v>
      </c>
      <c r="N792" s="59" t="s">
        <v>1554</v>
      </c>
      <c r="O792" s="46">
        <f t="shared" si="500"/>
        <v>3200</v>
      </c>
      <c r="P792" s="46"/>
      <c r="Q792" s="46"/>
      <c r="R792" s="46"/>
      <c r="S792" s="46"/>
      <c r="T792" s="46"/>
      <c r="U792" s="46"/>
      <c r="V792" s="46"/>
      <c r="W792" s="46">
        <v>800</v>
      </c>
      <c r="X792" s="46">
        <v>800</v>
      </c>
      <c r="Y792" s="46">
        <v>800</v>
      </c>
      <c r="Z792" s="46">
        <v>800</v>
      </c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87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>
        <v>455</v>
      </c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>
        <v>0</v>
      </c>
      <c r="DF792" s="46">
        <f>P793*BJ793</f>
        <v>0</v>
      </c>
      <c r="DG792" s="46">
        <f>BJ793*Q793</f>
        <v>0</v>
      </c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>
        <v>0</v>
      </c>
      <c r="FA792" s="59" t="s">
        <v>1704</v>
      </c>
      <c r="FB792" s="59">
        <v>2015</v>
      </c>
      <c r="FC792" s="59"/>
    </row>
    <row r="793" spans="1:159" s="49" customFormat="1" ht="25.5" customHeight="1" x14ac:dyDescent="0.25">
      <c r="A793" s="59" t="s">
        <v>760</v>
      </c>
      <c r="B793" s="59" t="s">
        <v>55</v>
      </c>
      <c r="C793" s="59" t="s">
        <v>534</v>
      </c>
      <c r="D793" s="59" t="s">
        <v>514</v>
      </c>
      <c r="E793" s="59" t="s">
        <v>535</v>
      </c>
      <c r="F793" s="59"/>
      <c r="G793" s="59" t="s">
        <v>1561</v>
      </c>
      <c r="H793" s="59" t="s">
        <v>1339</v>
      </c>
      <c r="I793" s="59">
        <v>82</v>
      </c>
      <c r="J793" s="59" t="s">
        <v>1506</v>
      </c>
      <c r="K793" s="59" t="s">
        <v>1594</v>
      </c>
      <c r="L793" s="59" t="s">
        <v>1330</v>
      </c>
      <c r="M793" s="59" t="s">
        <v>1505</v>
      </c>
      <c r="N793" s="59" t="s">
        <v>1554</v>
      </c>
      <c r="O793" s="46">
        <f t="shared" si="500"/>
        <v>3200</v>
      </c>
      <c r="P793" s="46"/>
      <c r="Q793" s="46"/>
      <c r="R793" s="46"/>
      <c r="S793" s="46"/>
      <c r="T793" s="46"/>
      <c r="U793" s="46"/>
      <c r="V793" s="46"/>
      <c r="W793" s="46">
        <v>800</v>
      </c>
      <c r="X793" s="46">
        <v>800</v>
      </c>
      <c r="Y793" s="46">
        <v>800</v>
      </c>
      <c r="Z793" s="46">
        <v>800</v>
      </c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87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>
        <v>455</v>
      </c>
      <c r="BK793" s="46"/>
      <c r="BL793" s="46"/>
      <c r="BM793" s="46"/>
      <c r="BN793" s="46"/>
      <c r="BO793" s="46"/>
      <c r="BP793" s="46"/>
      <c r="BQ793" s="46"/>
      <c r="BR793" s="46">
        <v>455</v>
      </c>
      <c r="BS793" s="46">
        <v>455</v>
      </c>
      <c r="BT793" s="46">
        <v>455</v>
      </c>
      <c r="BU793" s="46">
        <v>455</v>
      </c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>
        <v>0</v>
      </c>
      <c r="DF793" s="46">
        <f>P796*BJ796</f>
        <v>0</v>
      </c>
      <c r="DG793" s="46">
        <f>BJ796*Q796</f>
        <v>0</v>
      </c>
      <c r="DH793" s="46">
        <f>R793*BM793</f>
        <v>0</v>
      </c>
      <c r="DI793" s="46">
        <f t="shared" ref="DI793:DQ794" si="539">BN793*S793</f>
        <v>0</v>
      </c>
      <c r="DJ793" s="46">
        <f t="shared" si="539"/>
        <v>0</v>
      </c>
      <c r="DK793" s="46">
        <f t="shared" si="539"/>
        <v>0</v>
      </c>
      <c r="DL793" s="46">
        <f t="shared" si="539"/>
        <v>0</v>
      </c>
      <c r="DM793" s="46">
        <f t="shared" si="539"/>
        <v>364000</v>
      </c>
      <c r="DN793" s="46">
        <f t="shared" si="539"/>
        <v>364000</v>
      </c>
      <c r="DO793" s="46">
        <f t="shared" si="539"/>
        <v>364000</v>
      </c>
      <c r="DP793" s="46">
        <f t="shared" si="539"/>
        <v>364000</v>
      </c>
      <c r="DQ793" s="46">
        <f t="shared" si="539"/>
        <v>0</v>
      </c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>
        <v>0</v>
      </c>
      <c r="FA793" s="59" t="s">
        <v>1704</v>
      </c>
      <c r="FB793" s="59">
        <v>2015</v>
      </c>
      <c r="FC793" s="59">
        <v>7</v>
      </c>
    </row>
    <row r="794" spans="1:159" s="49" customFormat="1" ht="25.5" customHeight="1" x14ac:dyDescent="0.25">
      <c r="A794" s="59" t="s">
        <v>3172</v>
      </c>
      <c r="B794" s="59" t="s">
        <v>55</v>
      </c>
      <c r="C794" s="59" t="s">
        <v>534</v>
      </c>
      <c r="D794" s="59" t="s">
        <v>514</v>
      </c>
      <c r="E794" s="59" t="s">
        <v>535</v>
      </c>
      <c r="F794" s="59"/>
      <c r="G794" s="59" t="s">
        <v>1561</v>
      </c>
      <c r="H794" s="59" t="s">
        <v>1339</v>
      </c>
      <c r="I794" s="59">
        <v>82</v>
      </c>
      <c r="J794" s="59" t="s">
        <v>3133</v>
      </c>
      <c r="K794" s="59" t="s">
        <v>1594</v>
      </c>
      <c r="L794" s="59" t="s">
        <v>1330</v>
      </c>
      <c r="M794" s="59" t="s">
        <v>1505</v>
      </c>
      <c r="N794" s="59" t="s">
        <v>1554</v>
      </c>
      <c r="O794" s="46">
        <f t="shared" si="500"/>
        <v>3760</v>
      </c>
      <c r="P794" s="46"/>
      <c r="Q794" s="46"/>
      <c r="R794" s="46"/>
      <c r="S794" s="46"/>
      <c r="T794" s="46"/>
      <c r="U794" s="46"/>
      <c r="V794" s="46"/>
      <c r="W794" s="46">
        <v>800</v>
      </c>
      <c r="X794" s="46">
        <v>1360</v>
      </c>
      <c r="Y794" s="46">
        <v>800</v>
      </c>
      <c r="Z794" s="46">
        <v>800</v>
      </c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87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>
        <v>455</v>
      </c>
      <c r="BK794" s="46"/>
      <c r="BL794" s="46"/>
      <c r="BM794" s="46"/>
      <c r="BN794" s="46"/>
      <c r="BO794" s="46"/>
      <c r="BP794" s="46"/>
      <c r="BQ794" s="46"/>
      <c r="BR794" s="46">
        <v>455</v>
      </c>
      <c r="BS794" s="46">
        <v>455</v>
      </c>
      <c r="BT794" s="46">
        <v>455</v>
      </c>
      <c r="BU794" s="46">
        <v>455</v>
      </c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>
        <v>0</v>
      </c>
      <c r="DF794" s="46">
        <f>P797*BJ797</f>
        <v>0</v>
      </c>
      <c r="DG794" s="46">
        <f>BJ797*Q797</f>
        <v>0</v>
      </c>
      <c r="DH794" s="46">
        <f>R794*BM794</f>
        <v>0</v>
      </c>
      <c r="DI794" s="46">
        <f t="shared" si="539"/>
        <v>0</v>
      </c>
      <c r="DJ794" s="46">
        <f t="shared" si="539"/>
        <v>0</v>
      </c>
      <c r="DK794" s="46">
        <f t="shared" si="539"/>
        <v>0</v>
      </c>
      <c r="DL794" s="46">
        <f t="shared" si="539"/>
        <v>0</v>
      </c>
      <c r="DM794" s="46">
        <f t="shared" si="539"/>
        <v>364000</v>
      </c>
      <c r="DN794" s="46">
        <f t="shared" si="539"/>
        <v>618800</v>
      </c>
      <c r="DO794" s="46">
        <f t="shared" si="539"/>
        <v>364000</v>
      </c>
      <c r="DP794" s="46">
        <f t="shared" si="539"/>
        <v>364000</v>
      </c>
      <c r="DQ794" s="46">
        <f t="shared" si="539"/>
        <v>0</v>
      </c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>
        <f>DE794*1.12</f>
        <v>0</v>
      </c>
      <c r="FA794" s="59" t="s">
        <v>1704</v>
      </c>
      <c r="FB794" s="59" t="s">
        <v>3131</v>
      </c>
      <c r="FC794" s="59" t="s">
        <v>1714</v>
      </c>
    </row>
    <row r="795" spans="1:159" s="49" customFormat="1" ht="25.5" customHeight="1" x14ac:dyDescent="0.25">
      <c r="A795" s="59" t="s">
        <v>3682</v>
      </c>
      <c r="B795" s="59" t="s">
        <v>55</v>
      </c>
      <c r="C795" s="59" t="s">
        <v>534</v>
      </c>
      <c r="D795" s="59" t="s">
        <v>514</v>
      </c>
      <c r="E795" s="59" t="s">
        <v>535</v>
      </c>
      <c r="F795" s="59"/>
      <c r="G795" s="59" t="s">
        <v>1561</v>
      </c>
      <c r="H795" s="59" t="s">
        <v>1339</v>
      </c>
      <c r="I795" s="59">
        <v>82</v>
      </c>
      <c r="J795" s="59" t="s">
        <v>3629</v>
      </c>
      <c r="K795" s="59" t="s">
        <v>1594</v>
      </c>
      <c r="L795" s="59" t="s">
        <v>1330</v>
      </c>
      <c r="M795" s="59" t="s">
        <v>1505</v>
      </c>
      <c r="N795" s="59" t="s">
        <v>1554</v>
      </c>
      <c r="O795" s="46">
        <f>P795+Q795+R795+S795+T795+U795+V795+W795+X795+Y795+Z795+AA795+AB795+AC795+AD795+AE795+AF795+AG795+AH795+AI795+AJ795+AK795+AL795+AM795+AN795+AO795+AP795+AQ795+AR795+AS795+AT795+AU795+AV795+AW795+AX795+AY795+AZ795</f>
        <v>4320</v>
      </c>
      <c r="P795" s="46"/>
      <c r="Q795" s="46"/>
      <c r="R795" s="46"/>
      <c r="S795" s="46"/>
      <c r="T795" s="46"/>
      <c r="U795" s="46"/>
      <c r="V795" s="46"/>
      <c r="W795" s="46">
        <v>800</v>
      </c>
      <c r="X795" s="46">
        <v>1360</v>
      </c>
      <c r="Y795" s="46">
        <v>1360</v>
      </c>
      <c r="Z795" s="46">
        <v>800</v>
      </c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87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>
        <v>455</v>
      </c>
      <c r="BK795" s="46"/>
      <c r="BL795" s="46"/>
      <c r="BM795" s="46"/>
      <c r="BN795" s="46"/>
      <c r="BO795" s="46"/>
      <c r="BP795" s="46"/>
      <c r="BQ795" s="46"/>
      <c r="BR795" s="46">
        <v>455</v>
      </c>
      <c r="BS795" s="46">
        <v>455</v>
      </c>
      <c r="BT795" s="46">
        <v>455</v>
      </c>
      <c r="BU795" s="46">
        <v>455</v>
      </c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>
        <f>SUM(DF795:EP795)</f>
        <v>1965600</v>
      </c>
      <c r="DF795" s="46">
        <f>P798*BJ798</f>
        <v>0</v>
      </c>
      <c r="DG795" s="46">
        <f>BJ798*Q798</f>
        <v>0</v>
      </c>
      <c r="DH795" s="46">
        <f>R795*BM795</f>
        <v>0</v>
      </c>
      <c r="DI795" s="46">
        <f t="shared" ref="DI795:DQ795" si="540">BN795*S795</f>
        <v>0</v>
      </c>
      <c r="DJ795" s="46">
        <f t="shared" si="540"/>
        <v>0</v>
      </c>
      <c r="DK795" s="46">
        <f t="shared" si="540"/>
        <v>0</v>
      </c>
      <c r="DL795" s="46">
        <f t="shared" si="540"/>
        <v>0</v>
      </c>
      <c r="DM795" s="46">
        <f t="shared" si="540"/>
        <v>364000</v>
      </c>
      <c r="DN795" s="46">
        <f t="shared" si="540"/>
        <v>618800</v>
      </c>
      <c r="DO795" s="46">
        <f t="shared" si="540"/>
        <v>618800</v>
      </c>
      <c r="DP795" s="46">
        <f t="shared" si="540"/>
        <v>364000</v>
      </c>
      <c r="DQ795" s="46">
        <f t="shared" si="540"/>
        <v>0</v>
      </c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>
        <f>DE795*1.12</f>
        <v>2201472</v>
      </c>
      <c r="FA795" s="59" t="s">
        <v>1704</v>
      </c>
      <c r="FB795" s="59" t="s">
        <v>3630</v>
      </c>
      <c r="FC795" s="59" t="s">
        <v>1714</v>
      </c>
    </row>
    <row r="796" spans="1:159" s="49" customFormat="1" ht="25.5" customHeight="1" x14ac:dyDescent="0.25">
      <c r="A796" s="59" t="s">
        <v>761</v>
      </c>
      <c r="B796" s="59" t="s">
        <v>55</v>
      </c>
      <c r="C796" s="59" t="s">
        <v>539</v>
      </c>
      <c r="D796" s="59" t="s">
        <v>514</v>
      </c>
      <c r="E796" s="59" t="s">
        <v>540</v>
      </c>
      <c r="F796" s="59"/>
      <c r="G796" s="59" t="s">
        <v>1562</v>
      </c>
      <c r="H796" s="59" t="s">
        <v>1499</v>
      </c>
      <c r="I796" s="59">
        <v>82</v>
      </c>
      <c r="J796" s="59" t="s">
        <v>1506</v>
      </c>
      <c r="K796" s="59" t="s">
        <v>1585</v>
      </c>
      <c r="L796" s="59" t="s">
        <v>1330</v>
      </c>
      <c r="M796" s="59" t="s">
        <v>1505</v>
      </c>
      <c r="N796" s="59" t="s">
        <v>1554</v>
      </c>
      <c r="O796" s="46">
        <f t="shared" si="500"/>
        <v>400</v>
      </c>
      <c r="P796" s="46"/>
      <c r="Q796" s="46"/>
      <c r="R796" s="46"/>
      <c r="S796" s="46"/>
      <c r="T796" s="46"/>
      <c r="U796" s="46"/>
      <c r="V796" s="46"/>
      <c r="W796" s="46">
        <v>100</v>
      </c>
      <c r="X796" s="46">
        <v>100</v>
      </c>
      <c r="Y796" s="46">
        <v>100</v>
      </c>
      <c r="Z796" s="46">
        <v>100</v>
      </c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87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>
        <v>450</v>
      </c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>
        <v>0</v>
      </c>
      <c r="DF796" s="46">
        <f>P797*BJ797</f>
        <v>0</v>
      </c>
      <c r="DG796" s="46">
        <f>BJ797*Q797</f>
        <v>0</v>
      </c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>
        <v>0</v>
      </c>
      <c r="FA796" s="59" t="s">
        <v>1704</v>
      </c>
      <c r="FB796" s="59">
        <v>2015</v>
      </c>
      <c r="FC796" s="59"/>
    </row>
    <row r="797" spans="1:159" s="49" customFormat="1" ht="25.5" customHeight="1" x14ac:dyDescent="0.25">
      <c r="A797" s="59" t="s">
        <v>762</v>
      </c>
      <c r="B797" s="59" t="s">
        <v>55</v>
      </c>
      <c r="C797" s="59" t="s">
        <v>539</v>
      </c>
      <c r="D797" s="59" t="s">
        <v>514</v>
      </c>
      <c r="E797" s="59" t="s">
        <v>540</v>
      </c>
      <c r="F797" s="59"/>
      <c r="G797" s="59" t="s">
        <v>1562</v>
      </c>
      <c r="H797" s="59" t="s">
        <v>1339</v>
      </c>
      <c r="I797" s="59">
        <v>82</v>
      </c>
      <c r="J797" s="59" t="s">
        <v>1506</v>
      </c>
      <c r="K797" s="59" t="s">
        <v>1585</v>
      </c>
      <c r="L797" s="59" t="s">
        <v>1330</v>
      </c>
      <c r="M797" s="59" t="s">
        <v>1505</v>
      </c>
      <c r="N797" s="59" t="s">
        <v>1554</v>
      </c>
      <c r="O797" s="46">
        <f t="shared" si="500"/>
        <v>400</v>
      </c>
      <c r="P797" s="46"/>
      <c r="Q797" s="46"/>
      <c r="R797" s="46"/>
      <c r="S797" s="46"/>
      <c r="T797" s="46"/>
      <c r="U797" s="46"/>
      <c r="V797" s="46"/>
      <c r="W797" s="46">
        <v>100</v>
      </c>
      <c r="X797" s="46">
        <v>100</v>
      </c>
      <c r="Y797" s="46">
        <v>100</v>
      </c>
      <c r="Z797" s="46">
        <v>100</v>
      </c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87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>
        <v>450</v>
      </c>
      <c r="BK797" s="46"/>
      <c r="BL797" s="46"/>
      <c r="BM797" s="46"/>
      <c r="BN797" s="46"/>
      <c r="BO797" s="46"/>
      <c r="BP797" s="46"/>
      <c r="BQ797" s="46"/>
      <c r="BR797" s="46">
        <v>450</v>
      </c>
      <c r="BS797" s="46">
        <v>450</v>
      </c>
      <c r="BT797" s="46">
        <v>450</v>
      </c>
      <c r="BU797" s="46">
        <v>450</v>
      </c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>
        <v>0</v>
      </c>
      <c r="DF797" s="46">
        <f>P800*BJ800</f>
        <v>0</v>
      </c>
      <c r="DG797" s="46">
        <f>BJ800*Q800</f>
        <v>0</v>
      </c>
      <c r="DH797" s="46">
        <f>R797*BM797</f>
        <v>0</v>
      </c>
      <c r="DI797" s="46">
        <f t="shared" ref="DI797:DQ798" si="541">BN797*S797</f>
        <v>0</v>
      </c>
      <c r="DJ797" s="46">
        <f t="shared" si="541"/>
        <v>0</v>
      </c>
      <c r="DK797" s="46">
        <f t="shared" si="541"/>
        <v>0</v>
      </c>
      <c r="DL797" s="46">
        <f t="shared" si="541"/>
        <v>0</v>
      </c>
      <c r="DM797" s="46">
        <f t="shared" si="541"/>
        <v>45000</v>
      </c>
      <c r="DN797" s="46">
        <f t="shared" si="541"/>
        <v>45000</v>
      </c>
      <c r="DO797" s="46">
        <f t="shared" si="541"/>
        <v>45000</v>
      </c>
      <c r="DP797" s="46">
        <f t="shared" si="541"/>
        <v>45000</v>
      </c>
      <c r="DQ797" s="46">
        <f t="shared" si="541"/>
        <v>0</v>
      </c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>
        <v>0</v>
      </c>
      <c r="FA797" s="59" t="s">
        <v>1704</v>
      </c>
      <c r="FB797" s="59">
        <v>2015</v>
      </c>
      <c r="FC797" s="59">
        <v>7</v>
      </c>
    </row>
    <row r="798" spans="1:159" s="49" customFormat="1" ht="25.5" customHeight="1" x14ac:dyDescent="0.25">
      <c r="A798" s="59" t="s">
        <v>3173</v>
      </c>
      <c r="B798" s="59" t="s">
        <v>55</v>
      </c>
      <c r="C798" s="59" t="s">
        <v>539</v>
      </c>
      <c r="D798" s="59" t="s">
        <v>514</v>
      </c>
      <c r="E798" s="59" t="s">
        <v>540</v>
      </c>
      <c r="F798" s="59"/>
      <c r="G798" s="59" t="s">
        <v>1562</v>
      </c>
      <c r="H798" s="59" t="s">
        <v>1339</v>
      </c>
      <c r="I798" s="59">
        <v>82</v>
      </c>
      <c r="J798" s="59" t="s">
        <v>3133</v>
      </c>
      <c r="K798" s="59" t="s">
        <v>1585</v>
      </c>
      <c r="L798" s="59" t="s">
        <v>1330</v>
      </c>
      <c r="M798" s="59" t="s">
        <v>1505</v>
      </c>
      <c r="N798" s="59" t="s">
        <v>1554</v>
      </c>
      <c r="O798" s="46">
        <f t="shared" si="500"/>
        <v>470</v>
      </c>
      <c r="P798" s="46"/>
      <c r="Q798" s="46"/>
      <c r="R798" s="46"/>
      <c r="S798" s="46"/>
      <c r="T798" s="46"/>
      <c r="U798" s="46"/>
      <c r="V798" s="46"/>
      <c r="W798" s="46">
        <v>100</v>
      </c>
      <c r="X798" s="46">
        <v>170</v>
      </c>
      <c r="Y798" s="46">
        <v>100</v>
      </c>
      <c r="Z798" s="46">
        <v>100</v>
      </c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87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>
        <v>450</v>
      </c>
      <c r="BK798" s="46"/>
      <c r="BL798" s="46"/>
      <c r="BM798" s="46"/>
      <c r="BN798" s="46"/>
      <c r="BO798" s="46"/>
      <c r="BP798" s="46"/>
      <c r="BQ798" s="46"/>
      <c r="BR798" s="46">
        <v>450</v>
      </c>
      <c r="BS798" s="46">
        <v>450</v>
      </c>
      <c r="BT798" s="46">
        <v>450</v>
      </c>
      <c r="BU798" s="46">
        <v>450</v>
      </c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>
        <v>0</v>
      </c>
      <c r="DF798" s="46">
        <f>P801*BJ801</f>
        <v>0</v>
      </c>
      <c r="DG798" s="46">
        <f>BJ801*Q801</f>
        <v>0</v>
      </c>
      <c r="DH798" s="46">
        <f>R798*BM798</f>
        <v>0</v>
      </c>
      <c r="DI798" s="46">
        <f t="shared" si="541"/>
        <v>0</v>
      </c>
      <c r="DJ798" s="46">
        <f t="shared" si="541"/>
        <v>0</v>
      </c>
      <c r="DK798" s="46">
        <f t="shared" si="541"/>
        <v>0</v>
      </c>
      <c r="DL798" s="46">
        <f t="shared" si="541"/>
        <v>0</v>
      </c>
      <c r="DM798" s="46">
        <f t="shared" si="541"/>
        <v>45000</v>
      </c>
      <c r="DN798" s="46">
        <f t="shared" si="541"/>
        <v>76500</v>
      </c>
      <c r="DO798" s="46">
        <f t="shared" si="541"/>
        <v>45000</v>
      </c>
      <c r="DP798" s="46">
        <f t="shared" si="541"/>
        <v>45000</v>
      </c>
      <c r="DQ798" s="46">
        <f t="shared" si="541"/>
        <v>0</v>
      </c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>
        <f>DE798*1.12</f>
        <v>0</v>
      </c>
      <c r="FA798" s="59" t="s">
        <v>1704</v>
      </c>
      <c r="FB798" s="59" t="s">
        <v>3131</v>
      </c>
      <c r="FC798" s="59" t="s">
        <v>1714</v>
      </c>
    </row>
    <row r="799" spans="1:159" s="49" customFormat="1" ht="25.5" customHeight="1" x14ac:dyDescent="0.25">
      <c r="A799" s="59" t="s">
        <v>3683</v>
      </c>
      <c r="B799" s="59" t="s">
        <v>55</v>
      </c>
      <c r="C799" s="59" t="s">
        <v>539</v>
      </c>
      <c r="D799" s="59" t="s">
        <v>514</v>
      </c>
      <c r="E799" s="59" t="s">
        <v>540</v>
      </c>
      <c r="F799" s="59"/>
      <c r="G799" s="59" t="s">
        <v>1562</v>
      </c>
      <c r="H799" s="59" t="s">
        <v>1339</v>
      </c>
      <c r="I799" s="59">
        <v>82</v>
      </c>
      <c r="J799" s="59" t="s">
        <v>3629</v>
      </c>
      <c r="K799" s="59" t="s">
        <v>1585</v>
      </c>
      <c r="L799" s="59" t="s">
        <v>1330</v>
      </c>
      <c r="M799" s="59" t="s">
        <v>1505</v>
      </c>
      <c r="N799" s="59" t="s">
        <v>1554</v>
      </c>
      <c r="O799" s="46">
        <f>P799+Q799+R799+S799+T799+U799+V799+W799+X799+Y799+Z799+AA799+AB799+AC799+AD799+AE799+AF799+AG799+AH799+AI799+AJ799+AK799+AL799+AM799+AN799+AO799+AP799+AQ799+AR799+AS799+AT799+AU799+AV799+AW799+AX799+AY799+AZ799</f>
        <v>570</v>
      </c>
      <c r="P799" s="46"/>
      <c r="Q799" s="46"/>
      <c r="R799" s="46"/>
      <c r="S799" s="46"/>
      <c r="T799" s="46"/>
      <c r="U799" s="46"/>
      <c r="V799" s="46"/>
      <c r="W799" s="46">
        <v>100</v>
      </c>
      <c r="X799" s="46">
        <v>170</v>
      </c>
      <c r="Y799" s="46">
        <v>200</v>
      </c>
      <c r="Z799" s="46">
        <v>100</v>
      </c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87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>
        <v>450</v>
      </c>
      <c r="BK799" s="46"/>
      <c r="BL799" s="46"/>
      <c r="BM799" s="46"/>
      <c r="BN799" s="46"/>
      <c r="BO799" s="46"/>
      <c r="BP799" s="46"/>
      <c r="BQ799" s="46"/>
      <c r="BR799" s="46">
        <v>450</v>
      </c>
      <c r="BS799" s="46">
        <v>450</v>
      </c>
      <c r="BT799" s="46">
        <v>450</v>
      </c>
      <c r="BU799" s="46">
        <v>450</v>
      </c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>
        <f>SUM(DF799:EP799)</f>
        <v>256500</v>
      </c>
      <c r="DF799" s="46">
        <f>P802*BJ802</f>
        <v>0</v>
      </c>
      <c r="DG799" s="46">
        <f>BJ802*Q802</f>
        <v>0</v>
      </c>
      <c r="DH799" s="46">
        <f>R799*BM799</f>
        <v>0</v>
      </c>
      <c r="DI799" s="46">
        <f t="shared" ref="DI799:DQ799" si="542">BN799*S799</f>
        <v>0</v>
      </c>
      <c r="DJ799" s="46">
        <f t="shared" si="542"/>
        <v>0</v>
      </c>
      <c r="DK799" s="46">
        <f t="shared" si="542"/>
        <v>0</v>
      </c>
      <c r="DL799" s="46">
        <f t="shared" si="542"/>
        <v>0</v>
      </c>
      <c r="DM799" s="46">
        <f t="shared" si="542"/>
        <v>45000</v>
      </c>
      <c r="DN799" s="46">
        <f t="shared" si="542"/>
        <v>76500</v>
      </c>
      <c r="DO799" s="46">
        <f t="shared" si="542"/>
        <v>90000</v>
      </c>
      <c r="DP799" s="46">
        <f t="shared" si="542"/>
        <v>45000</v>
      </c>
      <c r="DQ799" s="46">
        <f t="shared" si="542"/>
        <v>0</v>
      </c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>
        <f>DE799*1.12</f>
        <v>287280</v>
      </c>
      <c r="FA799" s="59" t="s">
        <v>1704</v>
      </c>
      <c r="FB799" s="59" t="s">
        <v>3630</v>
      </c>
      <c r="FC799" s="59" t="s">
        <v>1714</v>
      </c>
    </row>
    <row r="800" spans="1:159" s="49" customFormat="1" ht="25.5" customHeight="1" x14ac:dyDescent="0.25">
      <c r="A800" s="59" t="s">
        <v>763</v>
      </c>
      <c r="B800" s="59" t="s">
        <v>55</v>
      </c>
      <c r="C800" s="59" t="s">
        <v>539</v>
      </c>
      <c r="D800" s="59" t="s">
        <v>514</v>
      </c>
      <c r="E800" s="59" t="s">
        <v>540</v>
      </c>
      <c r="F800" s="59"/>
      <c r="G800" s="59" t="s">
        <v>1562</v>
      </c>
      <c r="H800" s="59" t="s">
        <v>1499</v>
      </c>
      <c r="I800" s="59">
        <v>82</v>
      </c>
      <c r="J800" s="59" t="s">
        <v>1506</v>
      </c>
      <c r="K800" s="59" t="s">
        <v>1586</v>
      </c>
      <c r="L800" s="59" t="s">
        <v>1330</v>
      </c>
      <c r="M800" s="59" t="s">
        <v>1505</v>
      </c>
      <c r="N800" s="59" t="s">
        <v>1554</v>
      </c>
      <c r="O800" s="46">
        <f t="shared" si="500"/>
        <v>600</v>
      </c>
      <c r="P800" s="46"/>
      <c r="Q800" s="46"/>
      <c r="R800" s="46"/>
      <c r="S800" s="46"/>
      <c r="T800" s="46"/>
      <c r="U800" s="46"/>
      <c r="V800" s="46"/>
      <c r="W800" s="46">
        <v>150</v>
      </c>
      <c r="X800" s="46">
        <v>150</v>
      </c>
      <c r="Y800" s="46">
        <v>150</v>
      </c>
      <c r="Z800" s="46">
        <v>150</v>
      </c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87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>
        <v>450</v>
      </c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>
        <v>0</v>
      </c>
      <c r="DF800" s="46">
        <f>P801*BJ801</f>
        <v>0</v>
      </c>
      <c r="DG800" s="46">
        <f>BJ801*Q801</f>
        <v>0</v>
      </c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>
        <v>0</v>
      </c>
      <c r="FA800" s="59" t="s">
        <v>1704</v>
      </c>
      <c r="FB800" s="59">
        <v>2015</v>
      </c>
      <c r="FC800" s="59"/>
    </row>
    <row r="801" spans="1:159" s="49" customFormat="1" ht="25.5" customHeight="1" x14ac:dyDescent="0.25">
      <c r="A801" s="59" t="s">
        <v>764</v>
      </c>
      <c r="B801" s="59" t="s">
        <v>55</v>
      </c>
      <c r="C801" s="59" t="s">
        <v>539</v>
      </c>
      <c r="D801" s="59" t="s">
        <v>514</v>
      </c>
      <c r="E801" s="59" t="s">
        <v>540</v>
      </c>
      <c r="F801" s="59"/>
      <c r="G801" s="59" t="s">
        <v>1562</v>
      </c>
      <c r="H801" s="59" t="s">
        <v>1339</v>
      </c>
      <c r="I801" s="59">
        <v>82</v>
      </c>
      <c r="J801" s="59" t="s">
        <v>1506</v>
      </c>
      <c r="K801" s="59" t="s">
        <v>1586</v>
      </c>
      <c r="L801" s="59" t="s">
        <v>1330</v>
      </c>
      <c r="M801" s="59" t="s">
        <v>1505</v>
      </c>
      <c r="N801" s="59" t="s">
        <v>1554</v>
      </c>
      <c r="O801" s="46">
        <f t="shared" si="500"/>
        <v>600</v>
      </c>
      <c r="P801" s="46"/>
      <c r="Q801" s="46"/>
      <c r="R801" s="46"/>
      <c r="S801" s="46"/>
      <c r="T801" s="46"/>
      <c r="U801" s="46"/>
      <c r="V801" s="46"/>
      <c r="W801" s="46">
        <v>150</v>
      </c>
      <c r="X801" s="46">
        <v>150</v>
      </c>
      <c r="Y801" s="46">
        <v>150</v>
      </c>
      <c r="Z801" s="46">
        <v>150</v>
      </c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87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>
        <v>450</v>
      </c>
      <c r="BK801" s="46"/>
      <c r="BL801" s="46"/>
      <c r="BM801" s="46"/>
      <c r="BN801" s="46"/>
      <c r="BO801" s="46"/>
      <c r="BP801" s="46"/>
      <c r="BQ801" s="46"/>
      <c r="BR801" s="46">
        <v>450</v>
      </c>
      <c r="BS801" s="46">
        <v>450</v>
      </c>
      <c r="BT801" s="46">
        <v>450</v>
      </c>
      <c r="BU801" s="46">
        <v>450</v>
      </c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>
        <v>0</v>
      </c>
      <c r="DF801" s="46">
        <f>P804*BJ804</f>
        <v>0</v>
      </c>
      <c r="DG801" s="46">
        <f>BJ804*Q804</f>
        <v>0</v>
      </c>
      <c r="DH801" s="46">
        <f>R801*BM801</f>
        <v>0</v>
      </c>
      <c r="DI801" s="46">
        <f t="shared" ref="DI801:DQ802" si="543">BN801*S801</f>
        <v>0</v>
      </c>
      <c r="DJ801" s="46">
        <f t="shared" si="543"/>
        <v>0</v>
      </c>
      <c r="DK801" s="46">
        <f t="shared" si="543"/>
        <v>0</v>
      </c>
      <c r="DL801" s="46">
        <f t="shared" si="543"/>
        <v>0</v>
      </c>
      <c r="DM801" s="46">
        <f t="shared" si="543"/>
        <v>67500</v>
      </c>
      <c r="DN801" s="46">
        <f t="shared" si="543"/>
        <v>67500</v>
      </c>
      <c r="DO801" s="46">
        <f t="shared" si="543"/>
        <v>67500</v>
      </c>
      <c r="DP801" s="46">
        <f t="shared" si="543"/>
        <v>67500</v>
      </c>
      <c r="DQ801" s="46">
        <f t="shared" si="543"/>
        <v>0</v>
      </c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>
        <v>0</v>
      </c>
      <c r="FA801" s="59" t="s">
        <v>1704</v>
      </c>
      <c r="FB801" s="59">
        <v>2015</v>
      </c>
      <c r="FC801" s="59">
        <v>7</v>
      </c>
    </row>
    <row r="802" spans="1:159" s="49" customFormat="1" ht="25.5" customHeight="1" x14ac:dyDescent="0.25">
      <c r="A802" s="59" t="s">
        <v>3174</v>
      </c>
      <c r="B802" s="59" t="s">
        <v>55</v>
      </c>
      <c r="C802" s="59" t="s">
        <v>539</v>
      </c>
      <c r="D802" s="59" t="s">
        <v>514</v>
      </c>
      <c r="E802" s="59" t="s">
        <v>540</v>
      </c>
      <c r="F802" s="59"/>
      <c r="G802" s="59" t="s">
        <v>1562</v>
      </c>
      <c r="H802" s="59" t="s">
        <v>1339</v>
      </c>
      <c r="I802" s="59">
        <v>82</v>
      </c>
      <c r="J802" s="59" t="s">
        <v>3133</v>
      </c>
      <c r="K802" s="59" t="s">
        <v>1586</v>
      </c>
      <c r="L802" s="59" t="s">
        <v>1330</v>
      </c>
      <c r="M802" s="59" t="s">
        <v>1505</v>
      </c>
      <c r="N802" s="59" t="s">
        <v>1554</v>
      </c>
      <c r="O802" s="46">
        <f t="shared" si="500"/>
        <v>705</v>
      </c>
      <c r="P802" s="46"/>
      <c r="Q802" s="46"/>
      <c r="R802" s="46"/>
      <c r="S802" s="46"/>
      <c r="T802" s="46"/>
      <c r="U802" s="46"/>
      <c r="V802" s="46"/>
      <c r="W802" s="46">
        <v>150</v>
      </c>
      <c r="X802" s="46">
        <v>255</v>
      </c>
      <c r="Y802" s="46">
        <v>150</v>
      </c>
      <c r="Z802" s="46">
        <v>150</v>
      </c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87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>
        <v>450</v>
      </c>
      <c r="BK802" s="46"/>
      <c r="BL802" s="46"/>
      <c r="BM802" s="46"/>
      <c r="BN802" s="46"/>
      <c r="BO802" s="46"/>
      <c r="BP802" s="46"/>
      <c r="BQ802" s="46"/>
      <c r="BR802" s="46">
        <v>450</v>
      </c>
      <c r="BS802" s="46">
        <v>450</v>
      </c>
      <c r="BT802" s="46">
        <v>450</v>
      </c>
      <c r="BU802" s="46">
        <v>450</v>
      </c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>
        <v>0</v>
      </c>
      <c r="DF802" s="46">
        <f>P805*BJ805</f>
        <v>0</v>
      </c>
      <c r="DG802" s="46">
        <f>BJ805*Q805</f>
        <v>0</v>
      </c>
      <c r="DH802" s="46">
        <f>R802*BM802</f>
        <v>0</v>
      </c>
      <c r="DI802" s="46">
        <f t="shared" si="543"/>
        <v>0</v>
      </c>
      <c r="DJ802" s="46">
        <f t="shared" si="543"/>
        <v>0</v>
      </c>
      <c r="DK802" s="46">
        <f t="shared" si="543"/>
        <v>0</v>
      </c>
      <c r="DL802" s="46">
        <f t="shared" si="543"/>
        <v>0</v>
      </c>
      <c r="DM802" s="46">
        <f t="shared" si="543"/>
        <v>67500</v>
      </c>
      <c r="DN802" s="46">
        <f t="shared" si="543"/>
        <v>114750</v>
      </c>
      <c r="DO802" s="46">
        <f t="shared" si="543"/>
        <v>67500</v>
      </c>
      <c r="DP802" s="46">
        <f t="shared" si="543"/>
        <v>67500</v>
      </c>
      <c r="DQ802" s="46">
        <f t="shared" si="543"/>
        <v>0</v>
      </c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>
        <f>DE802*1.12</f>
        <v>0</v>
      </c>
      <c r="FA802" s="59" t="s">
        <v>1704</v>
      </c>
      <c r="FB802" s="59" t="s">
        <v>3131</v>
      </c>
      <c r="FC802" s="59" t="s">
        <v>1714</v>
      </c>
    </row>
    <row r="803" spans="1:159" s="49" customFormat="1" ht="25.5" customHeight="1" x14ac:dyDescent="0.25">
      <c r="A803" s="59" t="s">
        <v>3684</v>
      </c>
      <c r="B803" s="59" t="s">
        <v>55</v>
      </c>
      <c r="C803" s="59" t="s">
        <v>539</v>
      </c>
      <c r="D803" s="59" t="s">
        <v>514</v>
      </c>
      <c r="E803" s="59" t="s">
        <v>540</v>
      </c>
      <c r="F803" s="59"/>
      <c r="G803" s="59" t="s">
        <v>1562</v>
      </c>
      <c r="H803" s="59" t="s">
        <v>1339</v>
      </c>
      <c r="I803" s="59">
        <v>82</v>
      </c>
      <c r="J803" s="59" t="s">
        <v>3629</v>
      </c>
      <c r="K803" s="59" t="s">
        <v>1586</v>
      </c>
      <c r="L803" s="59" t="s">
        <v>1330</v>
      </c>
      <c r="M803" s="59" t="s">
        <v>1505</v>
      </c>
      <c r="N803" s="59" t="s">
        <v>1554</v>
      </c>
      <c r="O803" s="46">
        <f>P803+Q803+R803+S803+T803+U803+V803+W803+X803+Y803+Z803+AA803+AB803+AC803+AD803+AE803+AF803+AG803+AH803+AI803+AJ803+AK803+AL803+AM803+AN803+AO803+AP803+AQ803+AR803+AS803+AT803+AU803+AV803+AW803+AX803+AY803+AZ803</f>
        <v>855</v>
      </c>
      <c r="P803" s="46"/>
      <c r="Q803" s="46"/>
      <c r="R803" s="46"/>
      <c r="S803" s="46"/>
      <c r="T803" s="46"/>
      <c r="U803" s="46"/>
      <c r="V803" s="46"/>
      <c r="W803" s="46">
        <v>150</v>
      </c>
      <c r="X803" s="46">
        <v>255</v>
      </c>
      <c r="Y803" s="46">
        <v>300</v>
      </c>
      <c r="Z803" s="46">
        <v>150</v>
      </c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87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>
        <v>450</v>
      </c>
      <c r="BK803" s="46"/>
      <c r="BL803" s="46"/>
      <c r="BM803" s="46"/>
      <c r="BN803" s="46"/>
      <c r="BO803" s="46"/>
      <c r="BP803" s="46"/>
      <c r="BQ803" s="46"/>
      <c r="BR803" s="46">
        <v>450</v>
      </c>
      <c r="BS803" s="46">
        <v>450</v>
      </c>
      <c r="BT803" s="46">
        <v>450</v>
      </c>
      <c r="BU803" s="46">
        <v>450</v>
      </c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>
        <f>SUM(DF803:EP803)</f>
        <v>384750</v>
      </c>
      <c r="DF803" s="46">
        <f>P806*BJ806</f>
        <v>0</v>
      </c>
      <c r="DG803" s="46">
        <f>BJ806*Q806</f>
        <v>0</v>
      </c>
      <c r="DH803" s="46">
        <f>R803*BM803</f>
        <v>0</v>
      </c>
      <c r="DI803" s="46">
        <f t="shared" ref="DI803:DQ803" si="544">BN803*S803</f>
        <v>0</v>
      </c>
      <c r="DJ803" s="46">
        <f t="shared" si="544"/>
        <v>0</v>
      </c>
      <c r="DK803" s="46">
        <f t="shared" si="544"/>
        <v>0</v>
      </c>
      <c r="DL803" s="46">
        <f t="shared" si="544"/>
        <v>0</v>
      </c>
      <c r="DM803" s="46">
        <f t="shared" si="544"/>
        <v>67500</v>
      </c>
      <c r="DN803" s="46">
        <f t="shared" si="544"/>
        <v>114750</v>
      </c>
      <c r="DO803" s="46">
        <f t="shared" si="544"/>
        <v>135000</v>
      </c>
      <c r="DP803" s="46">
        <f t="shared" si="544"/>
        <v>67500</v>
      </c>
      <c r="DQ803" s="46">
        <f t="shared" si="544"/>
        <v>0</v>
      </c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>
        <f>DE803*1.12</f>
        <v>430920.00000000006</v>
      </c>
      <c r="FA803" s="59" t="s">
        <v>1704</v>
      </c>
      <c r="FB803" s="59" t="s">
        <v>3630</v>
      </c>
      <c r="FC803" s="59" t="s">
        <v>1714</v>
      </c>
    </row>
    <row r="804" spans="1:159" s="49" customFormat="1" ht="25.5" customHeight="1" x14ac:dyDescent="0.25">
      <c r="A804" s="59" t="s">
        <v>765</v>
      </c>
      <c r="B804" s="59" t="s">
        <v>55</v>
      </c>
      <c r="C804" s="59" t="s">
        <v>539</v>
      </c>
      <c r="D804" s="59" t="s">
        <v>514</v>
      </c>
      <c r="E804" s="59" t="s">
        <v>540</v>
      </c>
      <c r="F804" s="59"/>
      <c r="G804" s="59" t="s">
        <v>1562</v>
      </c>
      <c r="H804" s="59" t="s">
        <v>1499</v>
      </c>
      <c r="I804" s="59">
        <v>82</v>
      </c>
      <c r="J804" s="59" t="s">
        <v>1506</v>
      </c>
      <c r="K804" s="59" t="s">
        <v>1587</v>
      </c>
      <c r="L804" s="59" t="s">
        <v>1330</v>
      </c>
      <c r="M804" s="59" t="s">
        <v>1505</v>
      </c>
      <c r="N804" s="59" t="s">
        <v>1554</v>
      </c>
      <c r="O804" s="46">
        <f t="shared" si="500"/>
        <v>800</v>
      </c>
      <c r="P804" s="46"/>
      <c r="Q804" s="46"/>
      <c r="R804" s="46"/>
      <c r="S804" s="46"/>
      <c r="T804" s="46"/>
      <c r="U804" s="46"/>
      <c r="V804" s="46"/>
      <c r="W804" s="46">
        <v>200</v>
      </c>
      <c r="X804" s="46">
        <v>200</v>
      </c>
      <c r="Y804" s="46">
        <v>200</v>
      </c>
      <c r="Z804" s="46">
        <v>200</v>
      </c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87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>
        <v>450</v>
      </c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>
        <v>0</v>
      </c>
      <c r="DF804" s="46">
        <f>P805*BJ805</f>
        <v>0</v>
      </c>
      <c r="DG804" s="46">
        <f>BJ805*Q805</f>
        <v>0</v>
      </c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>
        <v>0</v>
      </c>
      <c r="FA804" s="59" t="s">
        <v>1704</v>
      </c>
      <c r="FB804" s="59">
        <v>2015</v>
      </c>
      <c r="FC804" s="59"/>
    </row>
    <row r="805" spans="1:159" s="49" customFormat="1" ht="25.5" customHeight="1" x14ac:dyDescent="0.25">
      <c r="A805" s="59" t="s">
        <v>766</v>
      </c>
      <c r="B805" s="59" t="s">
        <v>55</v>
      </c>
      <c r="C805" s="59" t="s">
        <v>539</v>
      </c>
      <c r="D805" s="59" t="s">
        <v>514</v>
      </c>
      <c r="E805" s="59" t="s">
        <v>540</v>
      </c>
      <c r="F805" s="59"/>
      <c r="G805" s="59" t="s">
        <v>1562</v>
      </c>
      <c r="H805" s="59" t="s">
        <v>1339</v>
      </c>
      <c r="I805" s="59">
        <v>82</v>
      </c>
      <c r="J805" s="59" t="s">
        <v>1506</v>
      </c>
      <c r="K805" s="59" t="s">
        <v>1587</v>
      </c>
      <c r="L805" s="59" t="s">
        <v>1330</v>
      </c>
      <c r="M805" s="59" t="s">
        <v>1505</v>
      </c>
      <c r="N805" s="59" t="s">
        <v>1554</v>
      </c>
      <c r="O805" s="46">
        <f t="shared" si="500"/>
        <v>800</v>
      </c>
      <c r="P805" s="46"/>
      <c r="Q805" s="46"/>
      <c r="R805" s="46"/>
      <c r="S805" s="46"/>
      <c r="T805" s="46"/>
      <c r="U805" s="46"/>
      <c r="V805" s="46"/>
      <c r="W805" s="46">
        <v>200</v>
      </c>
      <c r="X805" s="46">
        <v>200</v>
      </c>
      <c r="Y805" s="46">
        <v>200</v>
      </c>
      <c r="Z805" s="46">
        <v>200</v>
      </c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87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>
        <v>450</v>
      </c>
      <c r="BK805" s="46"/>
      <c r="BL805" s="46"/>
      <c r="BM805" s="46"/>
      <c r="BN805" s="46"/>
      <c r="BO805" s="46"/>
      <c r="BP805" s="46"/>
      <c r="BQ805" s="46"/>
      <c r="BR805" s="46">
        <v>450</v>
      </c>
      <c r="BS805" s="46">
        <v>450</v>
      </c>
      <c r="BT805" s="46">
        <v>450</v>
      </c>
      <c r="BU805" s="46">
        <v>450</v>
      </c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>
        <v>0</v>
      </c>
      <c r="DF805" s="46">
        <f>P808*BJ808</f>
        <v>0</v>
      </c>
      <c r="DG805" s="46">
        <f>BJ808*Q808</f>
        <v>0</v>
      </c>
      <c r="DH805" s="46">
        <f>R805*BM805</f>
        <v>0</v>
      </c>
      <c r="DI805" s="46">
        <f t="shared" ref="DI805:DQ806" si="545">BN805*S805</f>
        <v>0</v>
      </c>
      <c r="DJ805" s="46">
        <f t="shared" si="545"/>
        <v>0</v>
      </c>
      <c r="DK805" s="46">
        <f t="shared" si="545"/>
        <v>0</v>
      </c>
      <c r="DL805" s="46">
        <f t="shared" si="545"/>
        <v>0</v>
      </c>
      <c r="DM805" s="46">
        <f t="shared" si="545"/>
        <v>90000</v>
      </c>
      <c r="DN805" s="46">
        <f t="shared" si="545"/>
        <v>90000</v>
      </c>
      <c r="DO805" s="46">
        <f t="shared" si="545"/>
        <v>90000</v>
      </c>
      <c r="DP805" s="46">
        <f t="shared" si="545"/>
        <v>90000</v>
      </c>
      <c r="DQ805" s="46">
        <f t="shared" si="545"/>
        <v>0</v>
      </c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>
        <v>0</v>
      </c>
      <c r="FA805" s="59" t="s">
        <v>1704</v>
      </c>
      <c r="FB805" s="59">
        <v>2015</v>
      </c>
      <c r="FC805" s="59">
        <v>7</v>
      </c>
    </row>
    <row r="806" spans="1:159" s="49" customFormat="1" ht="25.5" customHeight="1" x14ac:dyDescent="0.25">
      <c r="A806" s="59" t="s">
        <v>3175</v>
      </c>
      <c r="B806" s="59" t="s">
        <v>55</v>
      </c>
      <c r="C806" s="59" t="s">
        <v>539</v>
      </c>
      <c r="D806" s="59" t="s">
        <v>514</v>
      </c>
      <c r="E806" s="59" t="s">
        <v>540</v>
      </c>
      <c r="F806" s="59"/>
      <c r="G806" s="59" t="s">
        <v>1562</v>
      </c>
      <c r="H806" s="59" t="s">
        <v>1339</v>
      </c>
      <c r="I806" s="59">
        <v>82</v>
      </c>
      <c r="J806" s="59" t="s">
        <v>3133</v>
      </c>
      <c r="K806" s="59" t="s">
        <v>1587</v>
      </c>
      <c r="L806" s="59" t="s">
        <v>1330</v>
      </c>
      <c r="M806" s="59" t="s">
        <v>1505</v>
      </c>
      <c r="N806" s="59" t="s">
        <v>1554</v>
      </c>
      <c r="O806" s="46">
        <f t="shared" si="500"/>
        <v>940</v>
      </c>
      <c r="P806" s="46"/>
      <c r="Q806" s="46"/>
      <c r="R806" s="46"/>
      <c r="S806" s="46"/>
      <c r="T806" s="46"/>
      <c r="U806" s="46"/>
      <c r="V806" s="46"/>
      <c r="W806" s="46">
        <v>200</v>
      </c>
      <c r="X806" s="46">
        <v>340</v>
      </c>
      <c r="Y806" s="46">
        <v>200</v>
      </c>
      <c r="Z806" s="46">
        <v>200</v>
      </c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87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>
        <v>450</v>
      </c>
      <c r="BK806" s="46"/>
      <c r="BL806" s="46"/>
      <c r="BM806" s="46"/>
      <c r="BN806" s="46"/>
      <c r="BO806" s="46"/>
      <c r="BP806" s="46"/>
      <c r="BQ806" s="46"/>
      <c r="BR806" s="46">
        <v>450</v>
      </c>
      <c r="BS806" s="46">
        <v>450</v>
      </c>
      <c r="BT806" s="46">
        <v>450</v>
      </c>
      <c r="BU806" s="46">
        <v>450</v>
      </c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>
        <v>0</v>
      </c>
      <c r="DF806" s="46">
        <f>P809*BJ809</f>
        <v>0</v>
      </c>
      <c r="DG806" s="46">
        <f>BJ809*Q809</f>
        <v>0</v>
      </c>
      <c r="DH806" s="46">
        <f>R806*BM806</f>
        <v>0</v>
      </c>
      <c r="DI806" s="46">
        <f t="shared" si="545"/>
        <v>0</v>
      </c>
      <c r="DJ806" s="46">
        <f t="shared" si="545"/>
        <v>0</v>
      </c>
      <c r="DK806" s="46">
        <f t="shared" si="545"/>
        <v>0</v>
      </c>
      <c r="DL806" s="46">
        <f t="shared" si="545"/>
        <v>0</v>
      </c>
      <c r="DM806" s="46">
        <f t="shared" si="545"/>
        <v>90000</v>
      </c>
      <c r="DN806" s="46">
        <f t="shared" si="545"/>
        <v>153000</v>
      </c>
      <c r="DO806" s="46">
        <f t="shared" si="545"/>
        <v>90000</v>
      </c>
      <c r="DP806" s="46">
        <f t="shared" si="545"/>
        <v>90000</v>
      </c>
      <c r="DQ806" s="46">
        <f t="shared" si="545"/>
        <v>0</v>
      </c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f>DE806*1.12</f>
        <v>0</v>
      </c>
      <c r="FA806" s="59" t="s">
        <v>1704</v>
      </c>
      <c r="FB806" s="59" t="s">
        <v>3131</v>
      </c>
      <c r="FC806" s="59" t="s">
        <v>1714</v>
      </c>
    </row>
    <row r="807" spans="1:159" s="49" customFormat="1" ht="25.5" customHeight="1" x14ac:dyDescent="0.25">
      <c r="A807" s="59" t="s">
        <v>3685</v>
      </c>
      <c r="B807" s="59" t="s">
        <v>55</v>
      </c>
      <c r="C807" s="59" t="s">
        <v>539</v>
      </c>
      <c r="D807" s="59" t="s">
        <v>514</v>
      </c>
      <c r="E807" s="59" t="s">
        <v>540</v>
      </c>
      <c r="F807" s="59"/>
      <c r="G807" s="59" t="s">
        <v>1562</v>
      </c>
      <c r="H807" s="59" t="s">
        <v>1339</v>
      </c>
      <c r="I807" s="59">
        <v>82</v>
      </c>
      <c r="J807" s="59" t="s">
        <v>3629</v>
      </c>
      <c r="K807" s="59" t="s">
        <v>1587</v>
      </c>
      <c r="L807" s="59" t="s">
        <v>1330</v>
      </c>
      <c r="M807" s="59" t="s">
        <v>1505</v>
      </c>
      <c r="N807" s="59" t="s">
        <v>1554</v>
      </c>
      <c r="O807" s="46">
        <f>P807+Q807+R807+S807+T807+U807+V807+W807+X807+Y807+Z807+AA807+AB807+AC807+AD807+AE807+AF807+AG807+AH807+AI807+AJ807+AK807+AL807+AM807+AN807+AO807+AP807+AQ807+AR807+AS807+AT807+AU807+AV807+AW807+AX807+AY807+AZ807</f>
        <v>1140</v>
      </c>
      <c r="P807" s="46"/>
      <c r="Q807" s="46"/>
      <c r="R807" s="46"/>
      <c r="S807" s="46"/>
      <c r="T807" s="46"/>
      <c r="U807" s="46"/>
      <c r="V807" s="46"/>
      <c r="W807" s="46">
        <v>200</v>
      </c>
      <c r="X807" s="46">
        <v>340</v>
      </c>
      <c r="Y807" s="46">
        <v>400</v>
      </c>
      <c r="Z807" s="46">
        <v>200</v>
      </c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87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>
        <v>450</v>
      </c>
      <c r="BK807" s="46"/>
      <c r="BL807" s="46"/>
      <c r="BM807" s="46"/>
      <c r="BN807" s="46"/>
      <c r="BO807" s="46"/>
      <c r="BP807" s="46"/>
      <c r="BQ807" s="46"/>
      <c r="BR807" s="46">
        <v>450</v>
      </c>
      <c r="BS807" s="46">
        <v>450</v>
      </c>
      <c r="BT807" s="46">
        <v>450</v>
      </c>
      <c r="BU807" s="46">
        <v>450</v>
      </c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>
        <f>SUM(DF807:EP807)</f>
        <v>513000</v>
      </c>
      <c r="DF807" s="46">
        <f>P810*BJ810</f>
        <v>0</v>
      </c>
      <c r="DG807" s="46">
        <f>BJ810*Q810</f>
        <v>0</v>
      </c>
      <c r="DH807" s="46">
        <f>R807*BM807</f>
        <v>0</v>
      </c>
      <c r="DI807" s="46">
        <f t="shared" ref="DI807:DQ807" si="546">BN807*S807</f>
        <v>0</v>
      </c>
      <c r="DJ807" s="46">
        <f t="shared" si="546"/>
        <v>0</v>
      </c>
      <c r="DK807" s="46">
        <f t="shared" si="546"/>
        <v>0</v>
      </c>
      <c r="DL807" s="46">
        <f t="shared" si="546"/>
        <v>0</v>
      </c>
      <c r="DM807" s="46">
        <f t="shared" si="546"/>
        <v>90000</v>
      </c>
      <c r="DN807" s="46">
        <f t="shared" si="546"/>
        <v>153000</v>
      </c>
      <c r="DO807" s="46">
        <f t="shared" si="546"/>
        <v>180000</v>
      </c>
      <c r="DP807" s="46">
        <f t="shared" si="546"/>
        <v>90000</v>
      </c>
      <c r="DQ807" s="46">
        <f t="shared" si="546"/>
        <v>0</v>
      </c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>
        <f>DE807*1.12</f>
        <v>574560</v>
      </c>
      <c r="FA807" s="59" t="s">
        <v>1704</v>
      </c>
      <c r="FB807" s="59" t="s">
        <v>3630</v>
      </c>
      <c r="FC807" s="59" t="s">
        <v>1714</v>
      </c>
    </row>
    <row r="808" spans="1:159" s="49" customFormat="1" ht="25.5" customHeight="1" x14ac:dyDescent="0.25">
      <c r="A808" s="59" t="s">
        <v>767</v>
      </c>
      <c r="B808" s="59" t="s">
        <v>55</v>
      </c>
      <c r="C808" s="59" t="s">
        <v>539</v>
      </c>
      <c r="D808" s="59" t="s">
        <v>514</v>
      </c>
      <c r="E808" s="59" t="s">
        <v>540</v>
      </c>
      <c r="F808" s="59"/>
      <c r="G808" s="59" t="s">
        <v>1562</v>
      </c>
      <c r="H808" s="59" t="s">
        <v>1499</v>
      </c>
      <c r="I808" s="59">
        <v>82</v>
      </c>
      <c r="J808" s="59" t="s">
        <v>1506</v>
      </c>
      <c r="K808" s="59" t="s">
        <v>1588</v>
      </c>
      <c r="L808" s="59" t="s">
        <v>1330</v>
      </c>
      <c r="M808" s="59" t="s">
        <v>1505</v>
      </c>
      <c r="N808" s="59" t="s">
        <v>1554</v>
      </c>
      <c r="O808" s="46">
        <f t="shared" si="500"/>
        <v>80</v>
      </c>
      <c r="P808" s="46"/>
      <c r="Q808" s="46"/>
      <c r="R808" s="46"/>
      <c r="S808" s="46"/>
      <c r="T808" s="46"/>
      <c r="U808" s="46"/>
      <c r="V808" s="46"/>
      <c r="W808" s="46">
        <v>20</v>
      </c>
      <c r="X808" s="46">
        <v>20</v>
      </c>
      <c r="Y808" s="46">
        <v>20</v>
      </c>
      <c r="Z808" s="46">
        <v>20</v>
      </c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87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>
        <v>450</v>
      </c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>
        <v>0</v>
      </c>
      <c r="DF808" s="46">
        <f>P809*BJ809</f>
        <v>0</v>
      </c>
      <c r="DG808" s="46">
        <f>BJ809*Q809</f>
        <v>0</v>
      </c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>
        <v>0</v>
      </c>
      <c r="FA808" s="59" t="s">
        <v>1704</v>
      </c>
      <c r="FB808" s="59">
        <v>2015</v>
      </c>
      <c r="FC808" s="59"/>
    </row>
    <row r="809" spans="1:159" s="49" customFormat="1" ht="25.5" customHeight="1" x14ac:dyDescent="0.25">
      <c r="A809" s="59" t="s">
        <v>768</v>
      </c>
      <c r="B809" s="59" t="s">
        <v>55</v>
      </c>
      <c r="C809" s="59" t="s">
        <v>539</v>
      </c>
      <c r="D809" s="59" t="s">
        <v>514</v>
      </c>
      <c r="E809" s="59" t="s">
        <v>540</v>
      </c>
      <c r="F809" s="59"/>
      <c r="G809" s="59" t="s">
        <v>1562</v>
      </c>
      <c r="H809" s="59" t="s">
        <v>1339</v>
      </c>
      <c r="I809" s="59">
        <v>82</v>
      </c>
      <c r="J809" s="59" t="s">
        <v>1506</v>
      </c>
      <c r="K809" s="59" t="s">
        <v>1588</v>
      </c>
      <c r="L809" s="59" t="s">
        <v>1330</v>
      </c>
      <c r="M809" s="59" t="s">
        <v>1505</v>
      </c>
      <c r="N809" s="59" t="s">
        <v>1554</v>
      </c>
      <c r="O809" s="46">
        <f t="shared" si="500"/>
        <v>80</v>
      </c>
      <c r="P809" s="46"/>
      <c r="Q809" s="46"/>
      <c r="R809" s="46"/>
      <c r="S809" s="46"/>
      <c r="T809" s="46"/>
      <c r="U809" s="46"/>
      <c r="V809" s="46"/>
      <c r="W809" s="46">
        <v>20</v>
      </c>
      <c r="X809" s="46">
        <v>20</v>
      </c>
      <c r="Y809" s="46">
        <v>20</v>
      </c>
      <c r="Z809" s="46">
        <v>20</v>
      </c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87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>
        <v>450</v>
      </c>
      <c r="BK809" s="46"/>
      <c r="BL809" s="46"/>
      <c r="BM809" s="46"/>
      <c r="BN809" s="46"/>
      <c r="BO809" s="46"/>
      <c r="BP809" s="46"/>
      <c r="BQ809" s="46"/>
      <c r="BR809" s="46">
        <v>450</v>
      </c>
      <c r="BS809" s="46">
        <v>450</v>
      </c>
      <c r="BT809" s="46">
        <v>450</v>
      </c>
      <c r="BU809" s="46">
        <v>450</v>
      </c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>
        <v>0</v>
      </c>
      <c r="DF809" s="46">
        <f>P812*BJ812</f>
        <v>0</v>
      </c>
      <c r="DG809" s="46">
        <f>BJ812*Q812</f>
        <v>0</v>
      </c>
      <c r="DH809" s="46">
        <f>R809*BM809</f>
        <v>0</v>
      </c>
      <c r="DI809" s="46">
        <f t="shared" ref="DI809:DQ810" si="547">BN809*S809</f>
        <v>0</v>
      </c>
      <c r="DJ809" s="46">
        <f t="shared" si="547"/>
        <v>0</v>
      </c>
      <c r="DK809" s="46">
        <f t="shared" si="547"/>
        <v>0</v>
      </c>
      <c r="DL809" s="46">
        <f t="shared" si="547"/>
        <v>0</v>
      </c>
      <c r="DM809" s="46">
        <f t="shared" si="547"/>
        <v>9000</v>
      </c>
      <c r="DN809" s="46">
        <f t="shared" si="547"/>
        <v>9000</v>
      </c>
      <c r="DO809" s="46">
        <f t="shared" si="547"/>
        <v>9000</v>
      </c>
      <c r="DP809" s="46">
        <f t="shared" si="547"/>
        <v>9000</v>
      </c>
      <c r="DQ809" s="46">
        <f t="shared" si="547"/>
        <v>0</v>
      </c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>
        <v>0</v>
      </c>
      <c r="FA809" s="59" t="s">
        <v>1704</v>
      </c>
      <c r="FB809" s="59">
        <v>2015</v>
      </c>
      <c r="FC809" s="59">
        <v>7</v>
      </c>
    </row>
    <row r="810" spans="1:159" s="49" customFormat="1" ht="25.5" customHeight="1" x14ac:dyDescent="0.25">
      <c r="A810" s="59" t="s">
        <v>3176</v>
      </c>
      <c r="B810" s="59" t="s">
        <v>55</v>
      </c>
      <c r="C810" s="59" t="s">
        <v>539</v>
      </c>
      <c r="D810" s="59" t="s">
        <v>514</v>
      </c>
      <c r="E810" s="59" t="s">
        <v>540</v>
      </c>
      <c r="F810" s="59"/>
      <c r="G810" s="59" t="s">
        <v>1562</v>
      </c>
      <c r="H810" s="59" t="s">
        <v>1339</v>
      </c>
      <c r="I810" s="59">
        <v>82</v>
      </c>
      <c r="J810" s="59" t="s">
        <v>3133</v>
      </c>
      <c r="K810" s="59" t="s">
        <v>1588</v>
      </c>
      <c r="L810" s="59" t="s">
        <v>1330</v>
      </c>
      <c r="M810" s="59" t="s">
        <v>1505</v>
      </c>
      <c r="N810" s="59" t="s">
        <v>1554</v>
      </c>
      <c r="O810" s="46">
        <f t="shared" ref="O810:O892" si="548">P810+Q810+R810+S810+T810+U810+V810+W810+X810+Y810+Z810+AA810+AB810+AC810+AD810+AE810+AF810+AG810+AH810+AI810+AJ810+AK810+AL810+AM810+AN810+AO810+AP810+AQ810+AR810+AS810+AT810+AU810+AV810+AW810+AX810+AY810+AZ810</f>
        <v>94</v>
      </c>
      <c r="P810" s="46"/>
      <c r="Q810" s="46"/>
      <c r="R810" s="46"/>
      <c r="S810" s="46"/>
      <c r="T810" s="46"/>
      <c r="U810" s="46"/>
      <c r="V810" s="46"/>
      <c r="W810" s="46">
        <v>20</v>
      </c>
      <c r="X810" s="46">
        <v>34</v>
      </c>
      <c r="Y810" s="46">
        <v>20</v>
      </c>
      <c r="Z810" s="46">
        <v>20</v>
      </c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87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450</v>
      </c>
      <c r="BK810" s="46"/>
      <c r="BL810" s="46"/>
      <c r="BM810" s="46"/>
      <c r="BN810" s="46"/>
      <c r="BO810" s="46"/>
      <c r="BP810" s="46"/>
      <c r="BQ810" s="46"/>
      <c r="BR810" s="46">
        <v>450</v>
      </c>
      <c r="BS810" s="46">
        <v>450</v>
      </c>
      <c r="BT810" s="46">
        <v>450</v>
      </c>
      <c r="BU810" s="46">
        <v>450</v>
      </c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>
        <v>0</v>
      </c>
      <c r="DF810" s="46">
        <f>P813*BJ813</f>
        <v>0</v>
      </c>
      <c r="DG810" s="46">
        <f>BJ813*Q813</f>
        <v>0</v>
      </c>
      <c r="DH810" s="46">
        <f>R810*BM810</f>
        <v>0</v>
      </c>
      <c r="DI810" s="46">
        <f t="shared" si="547"/>
        <v>0</v>
      </c>
      <c r="DJ810" s="46">
        <f t="shared" si="547"/>
        <v>0</v>
      </c>
      <c r="DK810" s="46">
        <f t="shared" si="547"/>
        <v>0</v>
      </c>
      <c r="DL810" s="46">
        <f t="shared" si="547"/>
        <v>0</v>
      </c>
      <c r="DM810" s="46">
        <f t="shared" si="547"/>
        <v>9000</v>
      </c>
      <c r="DN810" s="46">
        <f t="shared" si="547"/>
        <v>15300</v>
      </c>
      <c r="DO810" s="46">
        <f t="shared" si="547"/>
        <v>9000</v>
      </c>
      <c r="DP810" s="46">
        <f t="shared" si="547"/>
        <v>9000</v>
      </c>
      <c r="DQ810" s="46">
        <f t="shared" si="547"/>
        <v>0</v>
      </c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>
        <f>DE810*1.12</f>
        <v>0</v>
      </c>
      <c r="FA810" s="59" t="s">
        <v>1704</v>
      </c>
      <c r="FB810" s="59" t="s">
        <v>3131</v>
      </c>
      <c r="FC810" s="59" t="s">
        <v>1714</v>
      </c>
    </row>
    <row r="811" spans="1:159" s="49" customFormat="1" ht="25.5" customHeight="1" x14ac:dyDescent="0.25">
      <c r="A811" s="59" t="s">
        <v>3686</v>
      </c>
      <c r="B811" s="59" t="s">
        <v>55</v>
      </c>
      <c r="C811" s="59" t="s">
        <v>539</v>
      </c>
      <c r="D811" s="59" t="s">
        <v>514</v>
      </c>
      <c r="E811" s="59" t="s">
        <v>540</v>
      </c>
      <c r="F811" s="59"/>
      <c r="G811" s="59" t="s">
        <v>1562</v>
      </c>
      <c r="H811" s="59" t="s">
        <v>1339</v>
      </c>
      <c r="I811" s="59">
        <v>82</v>
      </c>
      <c r="J811" s="59" t="s">
        <v>3629</v>
      </c>
      <c r="K811" s="59" t="s">
        <v>1588</v>
      </c>
      <c r="L811" s="59" t="s">
        <v>1330</v>
      </c>
      <c r="M811" s="59" t="s">
        <v>1505</v>
      </c>
      <c r="N811" s="59" t="s">
        <v>1554</v>
      </c>
      <c r="O811" s="46">
        <f>P811+Q811+R811+S811+T811+U811+V811+W811+X811+Y811+Z811+AA811+AB811+AC811+AD811+AE811+AF811+AG811+AH811+AI811+AJ811+AK811+AL811+AM811+AN811+AO811+AP811+AQ811+AR811+AS811+AT811+AU811+AV811+AW811+AX811+AY811+AZ811</f>
        <v>114</v>
      </c>
      <c r="P811" s="46"/>
      <c r="Q811" s="46"/>
      <c r="R811" s="46"/>
      <c r="S811" s="46"/>
      <c r="T811" s="46"/>
      <c r="U811" s="46"/>
      <c r="V811" s="46"/>
      <c r="W811" s="46">
        <v>20</v>
      </c>
      <c r="X811" s="46">
        <v>34</v>
      </c>
      <c r="Y811" s="46">
        <v>40</v>
      </c>
      <c r="Z811" s="46">
        <v>20</v>
      </c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87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>
        <v>450</v>
      </c>
      <c r="BK811" s="46"/>
      <c r="BL811" s="46"/>
      <c r="BM811" s="46"/>
      <c r="BN811" s="46"/>
      <c r="BO811" s="46"/>
      <c r="BP811" s="46"/>
      <c r="BQ811" s="46"/>
      <c r="BR811" s="46">
        <v>450</v>
      </c>
      <c r="BS811" s="46">
        <v>450</v>
      </c>
      <c r="BT811" s="46">
        <v>450</v>
      </c>
      <c r="BU811" s="46">
        <v>450</v>
      </c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>
        <f>SUM(DF811:EP811)</f>
        <v>51300</v>
      </c>
      <c r="DF811" s="46">
        <f>P814*BJ814</f>
        <v>0</v>
      </c>
      <c r="DG811" s="46">
        <f>BJ814*Q814</f>
        <v>0</v>
      </c>
      <c r="DH811" s="46">
        <f>R811*BM811</f>
        <v>0</v>
      </c>
      <c r="DI811" s="46">
        <f t="shared" ref="DI811:DQ811" si="549">BN811*S811</f>
        <v>0</v>
      </c>
      <c r="DJ811" s="46">
        <f t="shared" si="549"/>
        <v>0</v>
      </c>
      <c r="DK811" s="46">
        <f t="shared" si="549"/>
        <v>0</v>
      </c>
      <c r="DL811" s="46">
        <f t="shared" si="549"/>
        <v>0</v>
      </c>
      <c r="DM811" s="46">
        <f t="shared" si="549"/>
        <v>9000</v>
      </c>
      <c r="DN811" s="46">
        <f t="shared" si="549"/>
        <v>15300</v>
      </c>
      <c r="DO811" s="46">
        <f t="shared" si="549"/>
        <v>18000</v>
      </c>
      <c r="DP811" s="46">
        <f t="shared" si="549"/>
        <v>9000</v>
      </c>
      <c r="DQ811" s="46">
        <f t="shared" si="549"/>
        <v>0</v>
      </c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>
        <f>DE811*1.12</f>
        <v>57456.000000000007</v>
      </c>
      <c r="FA811" s="59" t="s">
        <v>1704</v>
      </c>
      <c r="FB811" s="59" t="s">
        <v>3630</v>
      </c>
      <c r="FC811" s="59" t="s">
        <v>1714</v>
      </c>
    </row>
    <row r="812" spans="1:159" s="49" customFormat="1" ht="25.5" customHeight="1" x14ac:dyDescent="0.25">
      <c r="A812" s="59" t="s">
        <v>769</v>
      </c>
      <c r="B812" s="59" t="s">
        <v>55</v>
      </c>
      <c r="C812" s="59" t="s">
        <v>539</v>
      </c>
      <c r="D812" s="59" t="s">
        <v>514</v>
      </c>
      <c r="E812" s="59" t="s">
        <v>540</v>
      </c>
      <c r="F812" s="59"/>
      <c r="G812" s="59" t="s">
        <v>1562</v>
      </c>
      <c r="H812" s="59" t="s">
        <v>1499</v>
      </c>
      <c r="I812" s="59">
        <v>82</v>
      </c>
      <c r="J812" s="59" t="s">
        <v>1506</v>
      </c>
      <c r="K812" s="59" t="s">
        <v>1589</v>
      </c>
      <c r="L812" s="59" t="s">
        <v>1330</v>
      </c>
      <c r="M812" s="59" t="s">
        <v>1505</v>
      </c>
      <c r="N812" s="59" t="s">
        <v>1554</v>
      </c>
      <c r="O812" s="46">
        <f t="shared" si="548"/>
        <v>2400</v>
      </c>
      <c r="P812" s="46"/>
      <c r="Q812" s="46"/>
      <c r="R812" s="46"/>
      <c r="S812" s="46"/>
      <c r="T812" s="46"/>
      <c r="U812" s="46"/>
      <c r="V812" s="46"/>
      <c r="W812" s="46">
        <v>600</v>
      </c>
      <c r="X812" s="46">
        <v>600</v>
      </c>
      <c r="Y812" s="46">
        <v>600</v>
      </c>
      <c r="Z812" s="46">
        <v>600</v>
      </c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87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>
        <v>450</v>
      </c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>
        <v>0</v>
      </c>
      <c r="DF812" s="46">
        <f>P813*BJ813</f>
        <v>0</v>
      </c>
      <c r="DG812" s="46">
        <f>BJ813*Q813</f>
        <v>0</v>
      </c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>
        <v>0</v>
      </c>
      <c r="FA812" s="59" t="s">
        <v>1704</v>
      </c>
      <c r="FB812" s="59">
        <v>2015</v>
      </c>
      <c r="FC812" s="59"/>
    </row>
    <row r="813" spans="1:159" s="49" customFormat="1" ht="25.5" customHeight="1" x14ac:dyDescent="0.25">
      <c r="A813" s="59" t="s">
        <v>770</v>
      </c>
      <c r="B813" s="59" t="s">
        <v>55</v>
      </c>
      <c r="C813" s="59" t="s">
        <v>539</v>
      </c>
      <c r="D813" s="59" t="s">
        <v>514</v>
      </c>
      <c r="E813" s="59" t="s">
        <v>540</v>
      </c>
      <c r="F813" s="59"/>
      <c r="G813" s="59" t="s">
        <v>1562</v>
      </c>
      <c r="H813" s="59" t="s">
        <v>1339</v>
      </c>
      <c r="I813" s="59">
        <v>82</v>
      </c>
      <c r="J813" s="59" t="s">
        <v>1506</v>
      </c>
      <c r="K813" s="59" t="s">
        <v>1589</v>
      </c>
      <c r="L813" s="59" t="s">
        <v>1330</v>
      </c>
      <c r="M813" s="59" t="s">
        <v>1505</v>
      </c>
      <c r="N813" s="59" t="s">
        <v>1554</v>
      </c>
      <c r="O813" s="46">
        <f t="shared" si="548"/>
        <v>2400</v>
      </c>
      <c r="P813" s="46"/>
      <c r="Q813" s="46"/>
      <c r="R813" s="46"/>
      <c r="S813" s="46"/>
      <c r="T813" s="46"/>
      <c r="U813" s="46"/>
      <c r="V813" s="46"/>
      <c r="W813" s="46">
        <v>600</v>
      </c>
      <c r="X813" s="46">
        <v>600</v>
      </c>
      <c r="Y813" s="46">
        <v>600</v>
      </c>
      <c r="Z813" s="46">
        <v>600</v>
      </c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87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>
        <v>450</v>
      </c>
      <c r="BK813" s="46"/>
      <c r="BL813" s="46"/>
      <c r="BM813" s="46"/>
      <c r="BN813" s="46"/>
      <c r="BO813" s="46"/>
      <c r="BP813" s="46"/>
      <c r="BQ813" s="46"/>
      <c r="BR813" s="46">
        <v>450</v>
      </c>
      <c r="BS813" s="46">
        <v>450</v>
      </c>
      <c r="BT813" s="46">
        <v>450</v>
      </c>
      <c r="BU813" s="46">
        <v>450</v>
      </c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>
        <v>0</v>
      </c>
      <c r="DF813" s="46">
        <f>P816*BJ816</f>
        <v>0</v>
      </c>
      <c r="DG813" s="46">
        <f>BJ816*Q816</f>
        <v>0</v>
      </c>
      <c r="DH813" s="46">
        <f>R813*BM813</f>
        <v>0</v>
      </c>
      <c r="DI813" s="46">
        <f t="shared" ref="DI813:DQ814" si="550">BN813*S813</f>
        <v>0</v>
      </c>
      <c r="DJ813" s="46">
        <f t="shared" si="550"/>
        <v>0</v>
      </c>
      <c r="DK813" s="46">
        <f t="shared" si="550"/>
        <v>0</v>
      </c>
      <c r="DL813" s="46">
        <f t="shared" si="550"/>
        <v>0</v>
      </c>
      <c r="DM813" s="46">
        <f t="shared" si="550"/>
        <v>270000</v>
      </c>
      <c r="DN813" s="46">
        <f t="shared" si="550"/>
        <v>270000</v>
      </c>
      <c r="DO813" s="46">
        <f t="shared" si="550"/>
        <v>270000</v>
      </c>
      <c r="DP813" s="46">
        <f t="shared" si="550"/>
        <v>270000</v>
      </c>
      <c r="DQ813" s="46">
        <f t="shared" si="550"/>
        <v>0</v>
      </c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>
        <v>0</v>
      </c>
      <c r="FA813" s="59" t="s">
        <v>1704</v>
      </c>
      <c r="FB813" s="59">
        <v>2015</v>
      </c>
      <c r="FC813" s="59">
        <v>7</v>
      </c>
    </row>
    <row r="814" spans="1:159" s="49" customFormat="1" ht="25.5" customHeight="1" x14ac:dyDescent="0.25">
      <c r="A814" s="59" t="s">
        <v>3177</v>
      </c>
      <c r="B814" s="59" t="s">
        <v>55</v>
      </c>
      <c r="C814" s="59" t="s">
        <v>539</v>
      </c>
      <c r="D814" s="59" t="s">
        <v>514</v>
      </c>
      <c r="E814" s="59" t="s">
        <v>540</v>
      </c>
      <c r="F814" s="59"/>
      <c r="G814" s="59" t="s">
        <v>1562</v>
      </c>
      <c r="H814" s="59" t="s">
        <v>1339</v>
      </c>
      <c r="I814" s="59">
        <v>82</v>
      </c>
      <c r="J814" s="59" t="s">
        <v>3133</v>
      </c>
      <c r="K814" s="59" t="s">
        <v>1589</v>
      </c>
      <c r="L814" s="59" t="s">
        <v>1330</v>
      </c>
      <c r="M814" s="59" t="s">
        <v>1505</v>
      </c>
      <c r="N814" s="59" t="s">
        <v>1554</v>
      </c>
      <c r="O814" s="46">
        <f t="shared" si="548"/>
        <v>2820</v>
      </c>
      <c r="P814" s="46"/>
      <c r="Q814" s="46"/>
      <c r="R814" s="46"/>
      <c r="S814" s="46"/>
      <c r="T814" s="46"/>
      <c r="U814" s="46"/>
      <c r="V814" s="46"/>
      <c r="W814" s="46">
        <v>600</v>
      </c>
      <c r="X814" s="46">
        <v>1020</v>
      </c>
      <c r="Y814" s="46">
        <v>600</v>
      </c>
      <c r="Z814" s="46">
        <v>600</v>
      </c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87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>
        <v>450</v>
      </c>
      <c r="BK814" s="46"/>
      <c r="BL814" s="46"/>
      <c r="BM814" s="46"/>
      <c r="BN814" s="46"/>
      <c r="BO814" s="46"/>
      <c r="BP814" s="46"/>
      <c r="BQ814" s="46"/>
      <c r="BR814" s="46">
        <v>450</v>
      </c>
      <c r="BS814" s="46">
        <v>450</v>
      </c>
      <c r="BT814" s="46">
        <v>450</v>
      </c>
      <c r="BU814" s="46">
        <v>450</v>
      </c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>
        <v>0</v>
      </c>
      <c r="DF814" s="46">
        <f>P817*BJ817</f>
        <v>0</v>
      </c>
      <c r="DG814" s="46">
        <f>BJ817*Q817</f>
        <v>0</v>
      </c>
      <c r="DH814" s="46">
        <f>R814*BM814</f>
        <v>0</v>
      </c>
      <c r="DI814" s="46">
        <f t="shared" si="550"/>
        <v>0</v>
      </c>
      <c r="DJ814" s="46">
        <f t="shared" si="550"/>
        <v>0</v>
      </c>
      <c r="DK814" s="46">
        <f t="shared" si="550"/>
        <v>0</v>
      </c>
      <c r="DL814" s="46">
        <f t="shared" si="550"/>
        <v>0</v>
      </c>
      <c r="DM814" s="46">
        <f t="shared" si="550"/>
        <v>270000</v>
      </c>
      <c r="DN814" s="46">
        <f t="shared" si="550"/>
        <v>459000</v>
      </c>
      <c r="DO814" s="46">
        <f t="shared" si="550"/>
        <v>270000</v>
      </c>
      <c r="DP814" s="46">
        <f t="shared" si="550"/>
        <v>270000</v>
      </c>
      <c r="DQ814" s="46">
        <f t="shared" si="550"/>
        <v>0</v>
      </c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>
        <f>DE814*1.12</f>
        <v>0</v>
      </c>
      <c r="FA814" s="59" t="s">
        <v>1704</v>
      </c>
      <c r="FB814" s="59" t="s">
        <v>3131</v>
      </c>
      <c r="FC814" s="59" t="s">
        <v>1714</v>
      </c>
    </row>
    <row r="815" spans="1:159" s="49" customFormat="1" ht="25.5" customHeight="1" x14ac:dyDescent="0.25">
      <c r="A815" s="59" t="s">
        <v>3687</v>
      </c>
      <c r="B815" s="59" t="s">
        <v>55</v>
      </c>
      <c r="C815" s="59" t="s">
        <v>539</v>
      </c>
      <c r="D815" s="59" t="s">
        <v>514</v>
      </c>
      <c r="E815" s="59" t="s">
        <v>540</v>
      </c>
      <c r="F815" s="59"/>
      <c r="G815" s="59" t="s">
        <v>1562</v>
      </c>
      <c r="H815" s="59" t="s">
        <v>1339</v>
      </c>
      <c r="I815" s="59">
        <v>82</v>
      </c>
      <c r="J815" s="59" t="s">
        <v>3629</v>
      </c>
      <c r="K815" s="59" t="s">
        <v>1589</v>
      </c>
      <c r="L815" s="59" t="s">
        <v>1330</v>
      </c>
      <c r="M815" s="59" t="s">
        <v>1505</v>
      </c>
      <c r="N815" s="59" t="s">
        <v>1554</v>
      </c>
      <c r="O815" s="46">
        <f>P815+Q815+R815+S815+T815+U815+V815+W815+X815+Y815+Z815+AA815+AB815+AC815+AD815+AE815+AF815+AG815+AH815+AI815+AJ815+AK815+AL815+AM815+AN815+AO815+AP815+AQ815+AR815+AS815+AT815+AU815+AV815+AW815+AX815+AY815+AZ815</f>
        <v>3420</v>
      </c>
      <c r="P815" s="46"/>
      <c r="Q815" s="46"/>
      <c r="R815" s="46"/>
      <c r="S815" s="46"/>
      <c r="T815" s="46"/>
      <c r="U815" s="46"/>
      <c r="V815" s="46"/>
      <c r="W815" s="46">
        <v>600</v>
      </c>
      <c r="X815" s="46">
        <v>1020</v>
      </c>
      <c r="Y815" s="46">
        <v>1200</v>
      </c>
      <c r="Z815" s="46">
        <v>600</v>
      </c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87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>
        <v>450</v>
      </c>
      <c r="BK815" s="46"/>
      <c r="BL815" s="46"/>
      <c r="BM815" s="46"/>
      <c r="BN815" s="46"/>
      <c r="BO815" s="46"/>
      <c r="BP815" s="46"/>
      <c r="BQ815" s="46"/>
      <c r="BR815" s="46">
        <v>450</v>
      </c>
      <c r="BS815" s="46">
        <v>450</v>
      </c>
      <c r="BT815" s="46">
        <v>450</v>
      </c>
      <c r="BU815" s="46">
        <v>450</v>
      </c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>
        <f>SUM(DF815:EP815)</f>
        <v>1539000</v>
      </c>
      <c r="DF815" s="46">
        <f>P818*BJ818</f>
        <v>0</v>
      </c>
      <c r="DG815" s="46">
        <f>BJ818*Q818</f>
        <v>0</v>
      </c>
      <c r="DH815" s="46">
        <f>R815*BM815</f>
        <v>0</v>
      </c>
      <c r="DI815" s="46">
        <f t="shared" ref="DI815:DQ815" si="551">BN815*S815</f>
        <v>0</v>
      </c>
      <c r="DJ815" s="46">
        <f t="shared" si="551"/>
        <v>0</v>
      </c>
      <c r="DK815" s="46">
        <f t="shared" si="551"/>
        <v>0</v>
      </c>
      <c r="DL815" s="46">
        <f t="shared" si="551"/>
        <v>0</v>
      </c>
      <c r="DM815" s="46">
        <f t="shared" si="551"/>
        <v>270000</v>
      </c>
      <c r="DN815" s="46">
        <f t="shared" si="551"/>
        <v>459000</v>
      </c>
      <c r="DO815" s="46">
        <f t="shared" si="551"/>
        <v>540000</v>
      </c>
      <c r="DP815" s="46">
        <f t="shared" si="551"/>
        <v>270000</v>
      </c>
      <c r="DQ815" s="46">
        <f t="shared" si="551"/>
        <v>0</v>
      </c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>
        <f>DE815*1.12</f>
        <v>1723680.0000000002</v>
      </c>
      <c r="FA815" s="59" t="s">
        <v>1704</v>
      </c>
      <c r="FB815" s="59" t="s">
        <v>3630</v>
      </c>
      <c r="FC815" s="59" t="s">
        <v>1714</v>
      </c>
    </row>
    <row r="816" spans="1:159" s="49" customFormat="1" ht="25.5" customHeight="1" x14ac:dyDescent="0.25">
      <c r="A816" s="59" t="s">
        <v>771</v>
      </c>
      <c r="B816" s="59" t="s">
        <v>55</v>
      </c>
      <c r="C816" s="59" t="s">
        <v>539</v>
      </c>
      <c r="D816" s="59" t="s">
        <v>514</v>
      </c>
      <c r="E816" s="59" t="s">
        <v>540</v>
      </c>
      <c r="F816" s="59"/>
      <c r="G816" s="59" t="s">
        <v>1562</v>
      </c>
      <c r="H816" s="59" t="s">
        <v>1499</v>
      </c>
      <c r="I816" s="59">
        <v>82</v>
      </c>
      <c r="J816" s="59" t="s">
        <v>1506</v>
      </c>
      <c r="K816" s="59" t="s">
        <v>1590</v>
      </c>
      <c r="L816" s="59" t="s">
        <v>1330</v>
      </c>
      <c r="M816" s="59" t="s">
        <v>1505</v>
      </c>
      <c r="N816" s="59" t="s">
        <v>1554</v>
      </c>
      <c r="O816" s="46">
        <f t="shared" si="548"/>
        <v>1200</v>
      </c>
      <c r="P816" s="46"/>
      <c r="Q816" s="46"/>
      <c r="R816" s="46"/>
      <c r="S816" s="46"/>
      <c r="T816" s="46"/>
      <c r="U816" s="46"/>
      <c r="V816" s="46"/>
      <c r="W816" s="46">
        <v>300</v>
      </c>
      <c r="X816" s="46">
        <v>300</v>
      </c>
      <c r="Y816" s="46">
        <v>300</v>
      </c>
      <c r="Z816" s="46">
        <v>300</v>
      </c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87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>
        <v>450</v>
      </c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>
        <v>0</v>
      </c>
      <c r="DF816" s="46">
        <f>P817*BJ817</f>
        <v>0</v>
      </c>
      <c r="DG816" s="46">
        <f>BJ817*Q817</f>
        <v>0</v>
      </c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>
        <v>0</v>
      </c>
      <c r="FA816" s="59" t="s">
        <v>1704</v>
      </c>
      <c r="FB816" s="59">
        <v>2015</v>
      </c>
      <c r="FC816" s="59"/>
    </row>
    <row r="817" spans="1:159" s="49" customFormat="1" ht="25.5" customHeight="1" x14ac:dyDescent="0.25">
      <c r="A817" s="59" t="s">
        <v>772</v>
      </c>
      <c r="B817" s="59" t="s">
        <v>55</v>
      </c>
      <c r="C817" s="59" t="s">
        <v>539</v>
      </c>
      <c r="D817" s="59" t="s">
        <v>514</v>
      </c>
      <c r="E817" s="59" t="s">
        <v>540</v>
      </c>
      <c r="F817" s="59"/>
      <c r="G817" s="59" t="s">
        <v>1562</v>
      </c>
      <c r="H817" s="59" t="s">
        <v>1339</v>
      </c>
      <c r="I817" s="59">
        <v>82</v>
      </c>
      <c r="J817" s="59" t="s">
        <v>1506</v>
      </c>
      <c r="K817" s="59" t="s">
        <v>1590</v>
      </c>
      <c r="L817" s="59" t="s">
        <v>1330</v>
      </c>
      <c r="M817" s="59" t="s">
        <v>1505</v>
      </c>
      <c r="N817" s="59" t="s">
        <v>1554</v>
      </c>
      <c r="O817" s="46">
        <f t="shared" si="548"/>
        <v>1200</v>
      </c>
      <c r="P817" s="46"/>
      <c r="Q817" s="46"/>
      <c r="R817" s="46"/>
      <c r="S817" s="46"/>
      <c r="T817" s="46"/>
      <c r="U817" s="46"/>
      <c r="V817" s="46"/>
      <c r="W817" s="46">
        <v>300</v>
      </c>
      <c r="X817" s="46">
        <v>300</v>
      </c>
      <c r="Y817" s="46">
        <v>300</v>
      </c>
      <c r="Z817" s="46">
        <v>300</v>
      </c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87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>
        <v>450</v>
      </c>
      <c r="BK817" s="46"/>
      <c r="BL817" s="46"/>
      <c r="BM817" s="46"/>
      <c r="BN817" s="46"/>
      <c r="BO817" s="46"/>
      <c r="BP817" s="46"/>
      <c r="BQ817" s="46"/>
      <c r="BR817" s="46">
        <v>450</v>
      </c>
      <c r="BS817" s="46">
        <v>450</v>
      </c>
      <c r="BT817" s="46">
        <v>450</v>
      </c>
      <c r="BU817" s="46">
        <v>450</v>
      </c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>
        <v>0</v>
      </c>
      <c r="DF817" s="46">
        <f>P820*BJ820</f>
        <v>0</v>
      </c>
      <c r="DG817" s="46">
        <f>BJ820*Q820</f>
        <v>0</v>
      </c>
      <c r="DH817" s="46">
        <f>R817*BM817</f>
        <v>0</v>
      </c>
      <c r="DI817" s="46">
        <f t="shared" ref="DI817:DQ818" si="552">BN817*S817</f>
        <v>0</v>
      </c>
      <c r="DJ817" s="46">
        <f t="shared" si="552"/>
        <v>0</v>
      </c>
      <c r="DK817" s="46">
        <f t="shared" si="552"/>
        <v>0</v>
      </c>
      <c r="DL817" s="46">
        <f t="shared" si="552"/>
        <v>0</v>
      </c>
      <c r="DM817" s="46">
        <f t="shared" si="552"/>
        <v>135000</v>
      </c>
      <c r="DN817" s="46">
        <f t="shared" si="552"/>
        <v>135000</v>
      </c>
      <c r="DO817" s="46">
        <f t="shared" si="552"/>
        <v>135000</v>
      </c>
      <c r="DP817" s="46">
        <f t="shared" si="552"/>
        <v>135000</v>
      </c>
      <c r="DQ817" s="46">
        <f t="shared" si="552"/>
        <v>0</v>
      </c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>
        <v>0</v>
      </c>
      <c r="FA817" s="59" t="s">
        <v>1704</v>
      </c>
      <c r="FB817" s="59">
        <v>2015</v>
      </c>
      <c r="FC817" s="59">
        <v>7</v>
      </c>
    </row>
    <row r="818" spans="1:159" s="49" customFormat="1" ht="25.5" customHeight="1" x14ac:dyDescent="0.25">
      <c r="A818" s="59" t="s">
        <v>3178</v>
      </c>
      <c r="B818" s="59" t="s">
        <v>55</v>
      </c>
      <c r="C818" s="59" t="s">
        <v>539</v>
      </c>
      <c r="D818" s="59" t="s">
        <v>514</v>
      </c>
      <c r="E818" s="59" t="s">
        <v>540</v>
      </c>
      <c r="F818" s="59"/>
      <c r="G818" s="59" t="s">
        <v>1562</v>
      </c>
      <c r="H818" s="59" t="s">
        <v>1339</v>
      </c>
      <c r="I818" s="59">
        <v>82</v>
      </c>
      <c r="J818" s="59" t="s">
        <v>3133</v>
      </c>
      <c r="K818" s="59" t="s">
        <v>1590</v>
      </c>
      <c r="L818" s="59" t="s">
        <v>1330</v>
      </c>
      <c r="M818" s="59" t="s">
        <v>1505</v>
      </c>
      <c r="N818" s="59" t="s">
        <v>1554</v>
      </c>
      <c r="O818" s="46">
        <f t="shared" si="548"/>
        <v>1410</v>
      </c>
      <c r="P818" s="46"/>
      <c r="Q818" s="46"/>
      <c r="R818" s="46"/>
      <c r="S818" s="46"/>
      <c r="T818" s="46"/>
      <c r="U818" s="46"/>
      <c r="V818" s="46"/>
      <c r="W818" s="46">
        <v>300</v>
      </c>
      <c r="X818" s="46">
        <v>510</v>
      </c>
      <c r="Y818" s="46">
        <v>300</v>
      </c>
      <c r="Z818" s="46">
        <v>300</v>
      </c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87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>
        <v>450</v>
      </c>
      <c r="BK818" s="46"/>
      <c r="BL818" s="46"/>
      <c r="BM818" s="46"/>
      <c r="BN818" s="46"/>
      <c r="BO818" s="46"/>
      <c r="BP818" s="46"/>
      <c r="BQ818" s="46"/>
      <c r="BR818" s="46">
        <v>450</v>
      </c>
      <c r="BS818" s="46">
        <v>450</v>
      </c>
      <c r="BT818" s="46">
        <v>450</v>
      </c>
      <c r="BU818" s="46">
        <v>450</v>
      </c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>
        <v>0</v>
      </c>
      <c r="DF818" s="46">
        <f>P821*BJ821</f>
        <v>0</v>
      </c>
      <c r="DG818" s="46">
        <f>BJ821*Q821</f>
        <v>0</v>
      </c>
      <c r="DH818" s="46">
        <f>R818*BM818</f>
        <v>0</v>
      </c>
      <c r="DI818" s="46">
        <f t="shared" si="552"/>
        <v>0</v>
      </c>
      <c r="DJ818" s="46">
        <f t="shared" si="552"/>
        <v>0</v>
      </c>
      <c r="DK818" s="46">
        <f t="shared" si="552"/>
        <v>0</v>
      </c>
      <c r="DL818" s="46">
        <f t="shared" si="552"/>
        <v>0</v>
      </c>
      <c r="DM818" s="46">
        <f t="shared" si="552"/>
        <v>135000</v>
      </c>
      <c r="DN818" s="46">
        <f t="shared" si="552"/>
        <v>229500</v>
      </c>
      <c r="DO818" s="46">
        <f t="shared" si="552"/>
        <v>135000</v>
      </c>
      <c r="DP818" s="46">
        <f t="shared" si="552"/>
        <v>135000</v>
      </c>
      <c r="DQ818" s="46">
        <f t="shared" si="552"/>
        <v>0</v>
      </c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>
        <f>DE818*1.12</f>
        <v>0</v>
      </c>
      <c r="FA818" s="59" t="s">
        <v>1704</v>
      </c>
      <c r="FB818" s="59" t="s">
        <v>3131</v>
      </c>
      <c r="FC818" s="59" t="s">
        <v>1714</v>
      </c>
    </row>
    <row r="819" spans="1:159" s="49" customFormat="1" ht="25.5" customHeight="1" x14ac:dyDescent="0.25">
      <c r="A819" s="59" t="s">
        <v>3688</v>
      </c>
      <c r="B819" s="59" t="s">
        <v>55</v>
      </c>
      <c r="C819" s="59" t="s">
        <v>539</v>
      </c>
      <c r="D819" s="59" t="s">
        <v>514</v>
      </c>
      <c r="E819" s="59" t="s">
        <v>540</v>
      </c>
      <c r="F819" s="59"/>
      <c r="G819" s="59" t="s">
        <v>1562</v>
      </c>
      <c r="H819" s="59" t="s">
        <v>1339</v>
      </c>
      <c r="I819" s="59">
        <v>82</v>
      </c>
      <c r="J819" s="59" t="s">
        <v>3629</v>
      </c>
      <c r="K819" s="59" t="s">
        <v>1590</v>
      </c>
      <c r="L819" s="59" t="s">
        <v>1330</v>
      </c>
      <c r="M819" s="59" t="s">
        <v>1505</v>
      </c>
      <c r="N819" s="59" t="s">
        <v>1554</v>
      </c>
      <c r="O819" s="46">
        <f>P819+Q819+R819+S819+T819+U819+V819+W819+X819+Y819+Z819+AA819+AB819+AC819+AD819+AE819+AF819+AG819+AH819+AI819+AJ819+AK819+AL819+AM819+AN819+AO819+AP819+AQ819+AR819+AS819+AT819+AU819+AV819+AW819+AX819+AY819+AZ819</f>
        <v>1710</v>
      </c>
      <c r="P819" s="46"/>
      <c r="Q819" s="46"/>
      <c r="R819" s="46"/>
      <c r="S819" s="46"/>
      <c r="T819" s="46"/>
      <c r="U819" s="46"/>
      <c r="V819" s="46"/>
      <c r="W819" s="46">
        <v>300</v>
      </c>
      <c r="X819" s="46">
        <v>510</v>
      </c>
      <c r="Y819" s="46">
        <v>600</v>
      </c>
      <c r="Z819" s="46">
        <v>300</v>
      </c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87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>
        <v>450</v>
      </c>
      <c r="BK819" s="46"/>
      <c r="BL819" s="46"/>
      <c r="BM819" s="46"/>
      <c r="BN819" s="46"/>
      <c r="BO819" s="46"/>
      <c r="BP819" s="46"/>
      <c r="BQ819" s="46"/>
      <c r="BR819" s="46">
        <v>450</v>
      </c>
      <c r="BS819" s="46">
        <v>450</v>
      </c>
      <c r="BT819" s="46">
        <v>450</v>
      </c>
      <c r="BU819" s="46">
        <v>450</v>
      </c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>
        <f>SUM(DF819:EP819)</f>
        <v>769500</v>
      </c>
      <c r="DF819" s="46">
        <f>P822*BJ822</f>
        <v>0</v>
      </c>
      <c r="DG819" s="46">
        <f>BJ822*Q822</f>
        <v>0</v>
      </c>
      <c r="DH819" s="46">
        <f>R819*BM819</f>
        <v>0</v>
      </c>
      <c r="DI819" s="46">
        <f t="shared" ref="DI819:DQ819" si="553">BN819*S819</f>
        <v>0</v>
      </c>
      <c r="DJ819" s="46">
        <f t="shared" si="553"/>
        <v>0</v>
      </c>
      <c r="DK819" s="46">
        <f t="shared" si="553"/>
        <v>0</v>
      </c>
      <c r="DL819" s="46">
        <f t="shared" si="553"/>
        <v>0</v>
      </c>
      <c r="DM819" s="46">
        <f t="shared" si="553"/>
        <v>135000</v>
      </c>
      <c r="DN819" s="46">
        <f t="shared" si="553"/>
        <v>229500</v>
      </c>
      <c r="DO819" s="46">
        <f t="shared" si="553"/>
        <v>270000</v>
      </c>
      <c r="DP819" s="46">
        <f t="shared" si="553"/>
        <v>135000</v>
      </c>
      <c r="DQ819" s="46">
        <f t="shared" si="553"/>
        <v>0</v>
      </c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>
        <f>DE819*1.12</f>
        <v>861840.00000000012</v>
      </c>
      <c r="FA819" s="59" t="s">
        <v>1704</v>
      </c>
      <c r="FB819" s="59" t="s">
        <v>3630</v>
      </c>
      <c r="FC819" s="59" t="s">
        <v>1714</v>
      </c>
    </row>
    <row r="820" spans="1:159" s="49" customFormat="1" ht="25.5" customHeight="1" x14ac:dyDescent="0.25">
      <c r="A820" s="59" t="s">
        <v>773</v>
      </c>
      <c r="B820" s="59" t="s">
        <v>55</v>
      </c>
      <c r="C820" s="59" t="s">
        <v>539</v>
      </c>
      <c r="D820" s="59" t="s">
        <v>514</v>
      </c>
      <c r="E820" s="59" t="s">
        <v>540</v>
      </c>
      <c r="F820" s="59"/>
      <c r="G820" s="59" t="s">
        <v>1562</v>
      </c>
      <c r="H820" s="59" t="s">
        <v>1499</v>
      </c>
      <c r="I820" s="59">
        <v>82</v>
      </c>
      <c r="J820" s="59" t="s">
        <v>1506</v>
      </c>
      <c r="K820" s="59" t="s">
        <v>1591</v>
      </c>
      <c r="L820" s="59" t="s">
        <v>1330</v>
      </c>
      <c r="M820" s="59" t="s">
        <v>1505</v>
      </c>
      <c r="N820" s="59" t="s">
        <v>1554</v>
      </c>
      <c r="O820" s="46">
        <f t="shared" si="548"/>
        <v>180</v>
      </c>
      <c r="P820" s="46"/>
      <c r="Q820" s="46"/>
      <c r="R820" s="46"/>
      <c r="S820" s="46"/>
      <c r="T820" s="46"/>
      <c r="U820" s="46"/>
      <c r="V820" s="46"/>
      <c r="W820" s="46">
        <v>45</v>
      </c>
      <c r="X820" s="46">
        <v>45</v>
      </c>
      <c r="Y820" s="46">
        <v>45</v>
      </c>
      <c r="Z820" s="46">
        <v>45</v>
      </c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87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>
        <v>450</v>
      </c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>
        <v>0</v>
      </c>
      <c r="DF820" s="46">
        <f>P821*BJ821</f>
        <v>0</v>
      </c>
      <c r="DG820" s="46">
        <f>BJ821*Q821</f>
        <v>0</v>
      </c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>
        <v>0</v>
      </c>
      <c r="FA820" s="59" t="s">
        <v>1704</v>
      </c>
      <c r="FB820" s="59">
        <v>2015</v>
      </c>
      <c r="FC820" s="59"/>
    </row>
    <row r="821" spans="1:159" s="49" customFormat="1" ht="25.5" customHeight="1" x14ac:dyDescent="0.25">
      <c r="A821" s="59" t="s">
        <v>774</v>
      </c>
      <c r="B821" s="59" t="s">
        <v>55</v>
      </c>
      <c r="C821" s="59" t="s">
        <v>539</v>
      </c>
      <c r="D821" s="59" t="s">
        <v>514</v>
      </c>
      <c r="E821" s="59" t="s">
        <v>540</v>
      </c>
      <c r="F821" s="59"/>
      <c r="G821" s="59" t="s">
        <v>1562</v>
      </c>
      <c r="H821" s="59" t="s">
        <v>1339</v>
      </c>
      <c r="I821" s="59">
        <v>82</v>
      </c>
      <c r="J821" s="59" t="s">
        <v>1506</v>
      </c>
      <c r="K821" s="59" t="s">
        <v>1591</v>
      </c>
      <c r="L821" s="59" t="s">
        <v>1330</v>
      </c>
      <c r="M821" s="59" t="s">
        <v>1505</v>
      </c>
      <c r="N821" s="59" t="s">
        <v>1554</v>
      </c>
      <c r="O821" s="46">
        <f t="shared" si="548"/>
        <v>180</v>
      </c>
      <c r="P821" s="46"/>
      <c r="Q821" s="46"/>
      <c r="R821" s="46"/>
      <c r="S821" s="46"/>
      <c r="T821" s="46"/>
      <c r="U821" s="46"/>
      <c r="V821" s="46"/>
      <c r="W821" s="46">
        <v>45</v>
      </c>
      <c r="X821" s="46">
        <v>45</v>
      </c>
      <c r="Y821" s="46">
        <v>45</v>
      </c>
      <c r="Z821" s="46">
        <v>45</v>
      </c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87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>
        <v>450</v>
      </c>
      <c r="BK821" s="46"/>
      <c r="BL821" s="46"/>
      <c r="BM821" s="46"/>
      <c r="BN821" s="46"/>
      <c r="BO821" s="46"/>
      <c r="BP821" s="46"/>
      <c r="BQ821" s="46"/>
      <c r="BR821" s="46">
        <v>450</v>
      </c>
      <c r="BS821" s="46">
        <v>450</v>
      </c>
      <c r="BT821" s="46">
        <v>450</v>
      </c>
      <c r="BU821" s="46">
        <v>450</v>
      </c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>
        <v>0</v>
      </c>
      <c r="DF821" s="46">
        <f>P824*BJ824</f>
        <v>0</v>
      </c>
      <c r="DG821" s="46">
        <f>BJ824*Q824</f>
        <v>0</v>
      </c>
      <c r="DH821" s="46">
        <f>R821*BM821</f>
        <v>0</v>
      </c>
      <c r="DI821" s="46">
        <f t="shared" ref="DI821:DQ822" si="554">BN821*S821</f>
        <v>0</v>
      </c>
      <c r="DJ821" s="46">
        <f t="shared" si="554"/>
        <v>0</v>
      </c>
      <c r="DK821" s="46">
        <f t="shared" si="554"/>
        <v>0</v>
      </c>
      <c r="DL821" s="46">
        <f t="shared" si="554"/>
        <v>0</v>
      </c>
      <c r="DM821" s="46">
        <f t="shared" si="554"/>
        <v>20250</v>
      </c>
      <c r="DN821" s="46">
        <f t="shared" si="554"/>
        <v>20250</v>
      </c>
      <c r="DO821" s="46">
        <f t="shared" si="554"/>
        <v>20250</v>
      </c>
      <c r="DP821" s="46">
        <f t="shared" si="554"/>
        <v>20250</v>
      </c>
      <c r="DQ821" s="46">
        <f t="shared" si="554"/>
        <v>0</v>
      </c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>
        <v>0</v>
      </c>
      <c r="FA821" s="59" t="s">
        <v>1704</v>
      </c>
      <c r="FB821" s="59">
        <v>2015</v>
      </c>
      <c r="FC821" s="59">
        <v>7</v>
      </c>
    </row>
    <row r="822" spans="1:159" s="49" customFormat="1" ht="25.5" customHeight="1" x14ac:dyDescent="0.25">
      <c r="A822" s="59" t="s">
        <v>3179</v>
      </c>
      <c r="B822" s="59" t="s">
        <v>55</v>
      </c>
      <c r="C822" s="59" t="s">
        <v>539</v>
      </c>
      <c r="D822" s="59" t="s">
        <v>514</v>
      </c>
      <c r="E822" s="59" t="s">
        <v>540</v>
      </c>
      <c r="F822" s="59"/>
      <c r="G822" s="59" t="s">
        <v>1562</v>
      </c>
      <c r="H822" s="59" t="s">
        <v>1339</v>
      </c>
      <c r="I822" s="59">
        <v>82</v>
      </c>
      <c r="J822" s="59" t="s">
        <v>3133</v>
      </c>
      <c r="K822" s="59" t="s">
        <v>1591</v>
      </c>
      <c r="L822" s="59" t="s">
        <v>1330</v>
      </c>
      <c r="M822" s="59" t="s">
        <v>1505</v>
      </c>
      <c r="N822" s="59" t="s">
        <v>1554</v>
      </c>
      <c r="O822" s="46">
        <f t="shared" si="548"/>
        <v>211.5</v>
      </c>
      <c r="P822" s="46"/>
      <c r="Q822" s="46"/>
      <c r="R822" s="46"/>
      <c r="S822" s="46"/>
      <c r="T822" s="46"/>
      <c r="U822" s="46"/>
      <c r="V822" s="46"/>
      <c r="W822" s="46">
        <v>45</v>
      </c>
      <c r="X822" s="46">
        <v>76.5</v>
      </c>
      <c r="Y822" s="46">
        <v>45</v>
      </c>
      <c r="Z822" s="46">
        <v>45</v>
      </c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87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>
        <v>450</v>
      </c>
      <c r="BK822" s="46"/>
      <c r="BL822" s="46"/>
      <c r="BM822" s="46"/>
      <c r="BN822" s="46"/>
      <c r="BO822" s="46"/>
      <c r="BP822" s="46"/>
      <c r="BQ822" s="46"/>
      <c r="BR822" s="46">
        <v>450</v>
      </c>
      <c r="BS822" s="46">
        <v>450</v>
      </c>
      <c r="BT822" s="46">
        <v>450</v>
      </c>
      <c r="BU822" s="46">
        <v>450</v>
      </c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>
        <v>0</v>
      </c>
      <c r="DF822" s="46">
        <f>P825*BJ825</f>
        <v>0</v>
      </c>
      <c r="DG822" s="46">
        <f>BJ825*Q825</f>
        <v>0</v>
      </c>
      <c r="DH822" s="46">
        <f>R822*BM822</f>
        <v>0</v>
      </c>
      <c r="DI822" s="46">
        <f t="shared" si="554"/>
        <v>0</v>
      </c>
      <c r="DJ822" s="46">
        <f t="shared" si="554"/>
        <v>0</v>
      </c>
      <c r="DK822" s="46">
        <f t="shared" si="554"/>
        <v>0</v>
      </c>
      <c r="DL822" s="46">
        <f t="shared" si="554"/>
        <v>0</v>
      </c>
      <c r="DM822" s="46">
        <f t="shared" si="554"/>
        <v>20250</v>
      </c>
      <c r="DN822" s="46">
        <f t="shared" si="554"/>
        <v>34425</v>
      </c>
      <c r="DO822" s="46">
        <f t="shared" si="554"/>
        <v>20250</v>
      </c>
      <c r="DP822" s="46">
        <f t="shared" si="554"/>
        <v>20250</v>
      </c>
      <c r="DQ822" s="46">
        <f t="shared" si="554"/>
        <v>0</v>
      </c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>
        <f>DE822*1.12</f>
        <v>0</v>
      </c>
      <c r="FA822" s="59" t="s">
        <v>1704</v>
      </c>
      <c r="FB822" s="59" t="s">
        <v>3131</v>
      </c>
      <c r="FC822" s="59" t="s">
        <v>1714</v>
      </c>
    </row>
    <row r="823" spans="1:159" s="49" customFormat="1" ht="25.5" customHeight="1" x14ac:dyDescent="0.25">
      <c r="A823" s="59" t="s">
        <v>3689</v>
      </c>
      <c r="B823" s="59" t="s">
        <v>55</v>
      </c>
      <c r="C823" s="59" t="s">
        <v>539</v>
      </c>
      <c r="D823" s="59" t="s">
        <v>514</v>
      </c>
      <c r="E823" s="59" t="s">
        <v>540</v>
      </c>
      <c r="F823" s="59"/>
      <c r="G823" s="59" t="s">
        <v>1562</v>
      </c>
      <c r="H823" s="59" t="s">
        <v>1339</v>
      </c>
      <c r="I823" s="59">
        <v>82</v>
      </c>
      <c r="J823" s="59" t="s">
        <v>3629</v>
      </c>
      <c r="K823" s="59" t="s">
        <v>1591</v>
      </c>
      <c r="L823" s="59" t="s">
        <v>1330</v>
      </c>
      <c r="M823" s="59" t="s">
        <v>1505</v>
      </c>
      <c r="N823" s="59" t="s">
        <v>1554</v>
      </c>
      <c r="O823" s="46">
        <f>P823+Q823+R823+S823+T823+U823+V823+W823+X823+Y823+Z823+AA823+AB823+AC823+AD823+AE823+AF823+AG823+AH823+AI823+AJ823+AK823+AL823+AM823+AN823+AO823+AP823+AQ823+AR823+AS823+AT823+AU823+AV823+AW823+AX823+AY823+AZ823</f>
        <v>256.5</v>
      </c>
      <c r="P823" s="46"/>
      <c r="Q823" s="46"/>
      <c r="R823" s="46"/>
      <c r="S823" s="46"/>
      <c r="T823" s="46"/>
      <c r="U823" s="46"/>
      <c r="V823" s="46"/>
      <c r="W823" s="46">
        <v>45</v>
      </c>
      <c r="X823" s="46">
        <v>76.5</v>
      </c>
      <c r="Y823" s="46">
        <v>90</v>
      </c>
      <c r="Z823" s="46">
        <v>45</v>
      </c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87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>
        <v>450</v>
      </c>
      <c r="BK823" s="46"/>
      <c r="BL823" s="46"/>
      <c r="BM823" s="46"/>
      <c r="BN823" s="46"/>
      <c r="BO823" s="46"/>
      <c r="BP823" s="46"/>
      <c r="BQ823" s="46"/>
      <c r="BR823" s="46">
        <v>450</v>
      </c>
      <c r="BS823" s="46">
        <v>450</v>
      </c>
      <c r="BT823" s="46">
        <v>450</v>
      </c>
      <c r="BU823" s="46">
        <v>450</v>
      </c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>
        <f>SUM(DF823:EP823)</f>
        <v>115425</v>
      </c>
      <c r="DF823" s="46">
        <f>P826*BJ826</f>
        <v>0</v>
      </c>
      <c r="DG823" s="46">
        <f>BJ826*Q826</f>
        <v>0</v>
      </c>
      <c r="DH823" s="46">
        <f>R823*BM823</f>
        <v>0</v>
      </c>
      <c r="DI823" s="46">
        <f t="shared" ref="DI823:DQ823" si="555">BN823*S823</f>
        <v>0</v>
      </c>
      <c r="DJ823" s="46">
        <f t="shared" si="555"/>
        <v>0</v>
      </c>
      <c r="DK823" s="46">
        <f t="shared" si="555"/>
        <v>0</v>
      </c>
      <c r="DL823" s="46">
        <f t="shared" si="555"/>
        <v>0</v>
      </c>
      <c r="DM823" s="46">
        <f t="shared" si="555"/>
        <v>20250</v>
      </c>
      <c r="DN823" s="46">
        <f t="shared" si="555"/>
        <v>34425</v>
      </c>
      <c r="DO823" s="46">
        <f t="shared" si="555"/>
        <v>40500</v>
      </c>
      <c r="DP823" s="46">
        <f t="shared" si="555"/>
        <v>20250</v>
      </c>
      <c r="DQ823" s="46">
        <f t="shared" si="555"/>
        <v>0</v>
      </c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>
        <f>DE823*1.12</f>
        <v>129276.00000000001</v>
      </c>
      <c r="FA823" s="59" t="s">
        <v>1704</v>
      </c>
      <c r="FB823" s="59" t="s">
        <v>3630</v>
      </c>
      <c r="FC823" s="59" t="s">
        <v>1714</v>
      </c>
    </row>
    <row r="824" spans="1:159" s="49" customFormat="1" ht="25.5" customHeight="1" x14ac:dyDescent="0.25">
      <c r="A824" s="59" t="s">
        <v>775</v>
      </c>
      <c r="B824" s="59" t="s">
        <v>55</v>
      </c>
      <c r="C824" s="59" t="s">
        <v>539</v>
      </c>
      <c r="D824" s="59" t="s">
        <v>514</v>
      </c>
      <c r="E824" s="59" t="s">
        <v>540</v>
      </c>
      <c r="F824" s="59"/>
      <c r="G824" s="59" t="s">
        <v>1562</v>
      </c>
      <c r="H824" s="59" t="s">
        <v>1499</v>
      </c>
      <c r="I824" s="59">
        <v>82</v>
      </c>
      <c r="J824" s="59" t="s">
        <v>1506</v>
      </c>
      <c r="K824" s="59" t="s">
        <v>1592</v>
      </c>
      <c r="L824" s="59" t="s">
        <v>1330</v>
      </c>
      <c r="M824" s="59" t="s">
        <v>1505</v>
      </c>
      <c r="N824" s="59" t="s">
        <v>1554</v>
      </c>
      <c r="O824" s="46">
        <f t="shared" si="548"/>
        <v>200</v>
      </c>
      <c r="P824" s="46"/>
      <c r="Q824" s="46"/>
      <c r="R824" s="46"/>
      <c r="S824" s="46"/>
      <c r="T824" s="46"/>
      <c r="U824" s="46"/>
      <c r="V824" s="46"/>
      <c r="W824" s="46">
        <v>50</v>
      </c>
      <c r="X824" s="46">
        <v>50</v>
      </c>
      <c r="Y824" s="46">
        <v>50</v>
      </c>
      <c r="Z824" s="46">
        <v>50</v>
      </c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87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>
        <v>450</v>
      </c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>
        <v>0</v>
      </c>
      <c r="DF824" s="46">
        <f>P825*BJ825</f>
        <v>0</v>
      </c>
      <c r="DG824" s="46">
        <f>BJ825*Q825</f>
        <v>0</v>
      </c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>
        <v>0</v>
      </c>
      <c r="FA824" s="59" t="s">
        <v>1704</v>
      </c>
      <c r="FB824" s="59">
        <v>2015</v>
      </c>
      <c r="FC824" s="59"/>
    </row>
    <row r="825" spans="1:159" s="49" customFormat="1" ht="25.5" customHeight="1" x14ac:dyDescent="0.25">
      <c r="A825" s="59" t="s">
        <v>776</v>
      </c>
      <c r="B825" s="59" t="s">
        <v>55</v>
      </c>
      <c r="C825" s="59" t="s">
        <v>539</v>
      </c>
      <c r="D825" s="59" t="s">
        <v>514</v>
      </c>
      <c r="E825" s="59" t="s">
        <v>540</v>
      </c>
      <c r="F825" s="59"/>
      <c r="G825" s="59" t="s">
        <v>1562</v>
      </c>
      <c r="H825" s="59" t="s">
        <v>1339</v>
      </c>
      <c r="I825" s="59">
        <v>82</v>
      </c>
      <c r="J825" s="59" t="s">
        <v>1506</v>
      </c>
      <c r="K825" s="59" t="s">
        <v>1592</v>
      </c>
      <c r="L825" s="59" t="s">
        <v>1330</v>
      </c>
      <c r="M825" s="59" t="s">
        <v>1505</v>
      </c>
      <c r="N825" s="59" t="s">
        <v>1554</v>
      </c>
      <c r="O825" s="46">
        <f t="shared" si="548"/>
        <v>200</v>
      </c>
      <c r="P825" s="46"/>
      <c r="Q825" s="46"/>
      <c r="R825" s="46"/>
      <c r="S825" s="46"/>
      <c r="T825" s="46"/>
      <c r="U825" s="46"/>
      <c r="V825" s="46"/>
      <c r="W825" s="46">
        <v>50</v>
      </c>
      <c r="X825" s="46">
        <v>50</v>
      </c>
      <c r="Y825" s="46">
        <v>50</v>
      </c>
      <c r="Z825" s="46">
        <v>50</v>
      </c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87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>
        <v>450</v>
      </c>
      <c r="BK825" s="46"/>
      <c r="BL825" s="46"/>
      <c r="BM825" s="46"/>
      <c r="BN825" s="46"/>
      <c r="BO825" s="46"/>
      <c r="BP825" s="46"/>
      <c r="BQ825" s="46"/>
      <c r="BR825" s="46">
        <v>450</v>
      </c>
      <c r="BS825" s="46">
        <v>450</v>
      </c>
      <c r="BT825" s="46">
        <v>450</v>
      </c>
      <c r="BU825" s="46">
        <v>450</v>
      </c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>
        <v>0</v>
      </c>
      <c r="DF825" s="46">
        <f>P828*BJ828</f>
        <v>0</v>
      </c>
      <c r="DG825" s="46">
        <f>BJ828*Q828</f>
        <v>0</v>
      </c>
      <c r="DH825" s="46">
        <f>R825*BM825</f>
        <v>0</v>
      </c>
      <c r="DI825" s="46">
        <f t="shared" ref="DI825:DQ826" si="556">BN825*S825</f>
        <v>0</v>
      </c>
      <c r="DJ825" s="46">
        <f t="shared" si="556"/>
        <v>0</v>
      </c>
      <c r="DK825" s="46">
        <f t="shared" si="556"/>
        <v>0</v>
      </c>
      <c r="DL825" s="46">
        <f t="shared" si="556"/>
        <v>0</v>
      </c>
      <c r="DM825" s="46">
        <f t="shared" si="556"/>
        <v>22500</v>
      </c>
      <c r="DN825" s="46">
        <f t="shared" si="556"/>
        <v>22500</v>
      </c>
      <c r="DO825" s="46">
        <f t="shared" si="556"/>
        <v>22500</v>
      </c>
      <c r="DP825" s="46">
        <f t="shared" si="556"/>
        <v>22500</v>
      </c>
      <c r="DQ825" s="46">
        <f t="shared" si="556"/>
        <v>0</v>
      </c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>
        <v>0</v>
      </c>
      <c r="FA825" s="59" t="s">
        <v>1704</v>
      </c>
      <c r="FB825" s="59">
        <v>2015</v>
      </c>
      <c r="FC825" s="59">
        <v>7</v>
      </c>
    </row>
    <row r="826" spans="1:159" s="49" customFormat="1" ht="25.5" customHeight="1" x14ac:dyDescent="0.25">
      <c r="A826" s="59" t="s">
        <v>3180</v>
      </c>
      <c r="B826" s="59" t="s">
        <v>55</v>
      </c>
      <c r="C826" s="59" t="s">
        <v>539</v>
      </c>
      <c r="D826" s="59" t="s">
        <v>514</v>
      </c>
      <c r="E826" s="59" t="s">
        <v>540</v>
      </c>
      <c r="F826" s="59"/>
      <c r="G826" s="59" t="s">
        <v>1562</v>
      </c>
      <c r="H826" s="59" t="s">
        <v>1339</v>
      </c>
      <c r="I826" s="59">
        <v>82</v>
      </c>
      <c r="J826" s="59" t="s">
        <v>3133</v>
      </c>
      <c r="K826" s="59" t="s">
        <v>1592</v>
      </c>
      <c r="L826" s="59" t="s">
        <v>1330</v>
      </c>
      <c r="M826" s="59" t="s">
        <v>1505</v>
      </c>
      <c r="N826" s="59" t="s">
        <v>1554</v>
      </c>
      <c r="O826" s="46">
        <f t="shared" si="548"/>
        <v>235</v>
      </c>
      <c r="P826" s="46"/>
      <c r="Q826" s="46"/>
      <c r="R826" s="46"/>
      <c r="S826" s="46"/>
      <c r="T826" s="46"/>
      <c r="U826" s="46"/>
      <c r="V826" s="46"/>
      <c r="W826" s="46">
        <v>50</v>
      </c>
      <c r="X826" s="46">
        <v>85</v>
      </c>
      <c r="Y826" s="46">
        <v>50</v>
      </c>
      <c r="Z826" s="46">
        <v>50</v>
      </c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87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>
        <v>450</v>
      </c>
      <c r="BK826" s="46"/>
      <c r="BL826" s="46"/>
      <c r="BM826" s="46"/>
      <c r="BN826" s="46"/>
      <c r="BO826" s="46"/>
      <c r="BP826" s="46"/>
      <c r="BQ826" s="46"/>
      <c r="BR826" s="46">
        <v>450</v>
      </c>
      <c r="BS826" s="46">
        <v>450</v>
      </c>
      <c r="BT826" s="46">
        <v>450</v>
      </c>
      <c r="BU826" s="46">
        <v>450</v>
      </c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>
        <v>0</v>
      </c>
      <c r="DF826" s="46">
        <f>P829*BJ829</f>
        <v>0</v>
      </c>
      <c r="DG826" s="46">
        <f>BJ829*Q829</f>
        <v>0</v>
      </c>
      <c r="DH826" s="46">
        <f>R826*BM826</f>
        <v>0</v>
      </c>
      <c r="DI826" s="46">
        <f t="shared" si="556"/>
        <v>0</v>
      </c>
      <c r="DJ826" s="46">
        <f t="shared" si="556"/>
        <v>0</v>
      </c>
      <c r="DK826" s="46">
        <f t="shared" si="556"/>
        <v>0</v>
      </c>
      <c r="DL826" s="46">
        <f t="shared" si="556"/>
        <v>0</v>
      </c>
      <c r="DM826" s="46">
        <f t="shared" si="556"/>
        <v>22500</v>
      </c>
      <c r="DN826" s="46">
        <f t="shared" si="556"/>
        <v>38250</v>
      </c>
      <c r="DO826" s="46">
        <f t="shared" si="556"/>
        <v>22500</v>
      </c>
      <c r="DP826" s="46">
        <f t="shared" si="556"/>
        <v>22500</v>
      </c>
      <c r="DQ826" s="46">
        <f t="shared" si="556"/>
        <v>0</v>
      </c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>
        <f>DE826*1.12</f>
        <v>0</v>
      </c>
      <c r="FA826" s="59" t="s">
        <v>1704</v>
      </c>
      <c r="FB826" s="59" t="s">
        <v>3131</v>
      </c>
      <c r="FC826" s="59" t="s">
        <v>1714</v>
      </c>
    </row>
    <row r="827" spans="1:159" s="49" customFormat="1" ht="25.5" customHeight="1" x14ac:dyDescent="0.25">
      <c r="A827" s="59" t="s">
        <v>3690</v>
      </c>
      <c r="B827" s="59" t="s">
        <v>55</v>
      </c>
      <c r="C827" s="59" t="s">
        <v>539</v>
      </c>
      <c r="D827" s="59" t="s">
        <v>514</v>
      </c>
      <c r="E827" s="59" t="s">
        <v>540</v>
      </c>
      <c r="F827" s="59"/>
      <c r="G827" s="59" t="s">
        <v>1562</v>
      </c>
      <c r="H827" s="59" t="s">
        <v>1339</v>
      </c>
      <c r="I827" s="59">
        <v>82</v>
      </c>
      <c r="J827" s="59" t="s">
        <v>3629</v>
      </c>
      <c r="K827" s="59" t="s">
        <v>1592</v>
      </c>
      <c r="L827" s="59" t="s">
        <v>1330</v>
      </c>
      <c r="M827" s="59" t="s">
        <v>1505</v>
      </c>
      <c r="N827" s="59" t="s">
        <v>1554</v>
      </c>
      <c r="O827" s="46">
        <f>P827+Q827+R827+S827+T827+U827+V827+W827+X827+Y827+Z827+AA827+AB827+AC827+AD827+AE827+AF827+AG827+AH827+AI827+AJ827+AK827+AL827+AM827+AN827+AO827+AP827+AQ827+AR827+AS827+AT827+AU827+AV827+AW827+AX827+AY827+AZ827</f>
        <v>285</v>
      </c>
      <c r="P827" s="46"/>
      <c r="Q827" s="46"/>
      <c r="R827" s="46"/>
      <c r="S827" s="46"/>
      <c r="T827" s="46"/>
      <c r="U827" s="46"/>
      <c r="V827" s="46"/>
      <c r="W827" s="46">
        <v>50</v>
      </c>
      <c r="X827" s="46">
        <v>85</v>
      </c>
      <c r="Y827" s="46">
        <v>100</v>
      </c>
      <c r="Z827" s="46">
        <v>50</v>
      </c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87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>
        <v>450</v>
      </c>
      <c r="BK827" s="46"/>
      <c r="BL827" s="46"/>
      <c r="BM827" s="46"/>
      <c r="BN827" s="46"/>
      <c r="BO827" s="46"/>
      <c r="BP827" s="46"/>
      <c r="BQ827" s="46"/>
      <c r="BR827" s="46">
        <v>450</v>
      </c>
      <c r="BS827" s="46">
        <v>450</v>
      </c>
      <c r="BT827" s="46">
        <v>450</v>
      </c>
      <c r="BU827" s="46">
        <v>450</v>
      </c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>
        <f>SUM(DF827:EP827)</f>
        <v>128250</v>
      </c>
      <c r="DF827" s="46">
        <f>P830*BJ830</f>
        <v>0</v>
      </c>
      <c r="DG827" s="46">
        <f>BJ830*Q830</f>
        <v>0</v>
      </c>
      <c r="DH827" s="46">
        <f>R827*BM827</f>
        <v>0</v>
      </c>
      <c r="DI827" s="46">
        <f t="shared" ref="DI827:DQ827" si="557">BN827*S827</f>
        <v>0</v>
      </c>
      <c r="DJ827" s="46">
        <f t="shared" si="557"/>
        <v>0</v>
      </c>
      <c r="DK827" s="46">
        <f t="shared" si="557"/>
        <v>0</v>
      </c>
      <c r="DL827" s="46">
        <f t="shared" si="557"/>
        <v>0</v>
      </c>
      <c r="DM827" s="46">
        <f t="shared" si="557"/>
        <v>22500</v>
      </c>
      <c r="DN827" s="46">
        <f t="shared" si="557"/>
        <v>38250</v>
      </c>
      <c r="DO827" s="46">
        <f t="shared" si="557"/>
        <v>45000</v>
      </c>
      <c r="DP827" s="46">
        <f t="shared" si="557"/>
        <v>22500</v>
      </c>
      <c r="DQ827" s="46">
        <f t="shared" si="557"/>
        <v>0</v>
      </c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>
        <f>DE827*1.12</f>
        <v>143640</v>
      </c>
      <c r="FA827" s="59" t="s">
        <v>1704</v>
      </c>
      <c r="FB827" s="59" t="s">
        <v>3630</v>
      </c>
      <c r="FC827" s="59" t="s">
        <v>1714</v>
      </c>
    </row>
    <row r="828" spans="1:159" s="49" customFormat="1" ht="25.5" customHeight="1" x14ac:dyDescent="0.25">
      <c r="A828" s="59" t="s">
        <v>777</v>
      </c>
      <c r="B828" s="59" t="s">
        <v>55</v>
      </c>
      <c r="C828" s="59" t="s">
        <v>539</v>
      </c>
      <c r="D828" s="59" t="s">
        <v>514</v>
      </c>
      <c r="E828" s="59" t="s">
        <v>540</v>
      </c>
      <c r="F828" s="59"/>
      <c r="G828" s="59" t="s">
        <v>1562</v>
      </c>
      <c r="H828" s="59" t="s">
        <v>1499</v>
      </c>
      <c r="I828" s="59">
        <v>82</v>
      </c>
      <c r="J828" s="59" t="s">
        <v>1506</v>
      </c>
      <c r="K828" s="59" t="s">
        <v>1593</v>
      </c>
      <c r="L828" s="59" t="s">
        <v>1330</v>
      </c>
      <c r="M828" s="59" t="s">
        <v>1505</v>
      </c>
      <c r="N828" s="59" t="s">
        <v>1554</v>
      </c>
      <c r="O828" s="46">
        <f t="shared" si="548"/>
        <v>1200</v>
      </c>
      <c r="P828" s="46"/>
      <c r="Q828" s="46"/>
      <c r="R828" s="46"/>
      <c r="S828" s="46"/>
      <c r="T828" s="46"/>
      <c r="U828" s="46"/>
      <c r="V828" s="46"/>
      <c r="W828" s="46">
        <v>300</v>
      </c>
      <c r="X828" s="46">
        <v>300</v>
      </c>
      <c r="Y828" s="46">
        <v>300</v>
      </c>
      <c r="Z828" s="46">
        <v>300</v>
      </c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87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>
        <v>450</v>
      </c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>
        <v>0</v>
      </c>
      <c r="DF828" s="46">
        <f>P829*BJ829</f>
        <v>0</v>
      </c>
      <c r="DG828" s="46">
        <f>BJ829*Q829</f>
        <v>0</v>
      </c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>
        <v>0</v>
      </c>
      <c r="FA828" s="59" t="s">
        <v>1704</v>
      </c>
      <c r="FB828" s="59">
        <v>2015</v>
      </c>
      <c r="FC828" s="59"/>
    </row>
    <row r="829" spans="1:159" s="49" customFormat="1" ht="25.5" customHeight="1" x14ac:dyDescent="0.25">
      <c r="A829" s="59" t="s">
        <v>778</v>
      </c>
      <c r="B829" s="59" t="s">
        <v>55</v>
      </c>
      <c r="C829" s="59" t="s">
        <v>539</v>
      </c>
      <c r="D829" s="59" t="s">
        <v>514</v>
      </c>
      <c r="E829" s="59" t="s">
        <v>540</v>
      </c>
      <c r="F829" s="59"/>
      <c r="G829" s="59" t="s">
        <v>1562</v>
      </c>
      <c r="H829" s="59" t="s">
        <v>1339</v>
      </c>
      <c r="I829" s="59">
        <v>82</v>
      </c>
      <c r="J829" s="59" t="s">
        <v>1506</v>
      </c>
      <c r="K829" s="59" t="s">
        <v>1593</v>
      </c>
      <c r="L829" s="59" t="s">
        <v>1330</v>
      </c>
      <c r="M829" s="59" t="s">
        <v>1505</v>
      </c>
      <c r="N829" s="59" t="s">
        <v>1554</v>
      </c>
      <c r="O829" s="46">
        <f t="shared" si="548"/>
        <v>1200</v>
      </c>
      <c r="P829" s="46"/>
      <c r="Q829" s="46"/>
      <c r="R829" s="46"/>
      <c r="S829" s="46"/>
      <c r="T829" s="46"/>
      <c r="U829" s="46"/>
      <c r="V829" s="46"/>
      <c r="W829" s="46">
        <v>300</v>
      </c>
      <c r="X829" s="46">
        <v>300</v>
      </c>
      <c r="Y829" s="46">
        <v>300</v>
      </c>
      <c r="Z829" s="46">
        <v>300</v>
      </c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87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>
        <v>450</v>
      </c>
      <c r="BK829" s="46"/>
      <c r="BL829" s="46"/>
      <c r="BM829" s="46"/>
      <c r="BN829" s="46"/>
      <c r="BO829" s="46"/>
      <c r="BP829" s="46"/>
      <c r="BQ829" s="46"/>
      <c r="BR829" s="46">
        <v>450</v>
      </c>
      <c r="BS829" s="46">
        <v>450</v>
      </c>
      <c r="BT829" s="46">
        <v>450</v>
      </c>
      <c r="BU829" s="46">
        <v>450</v>
      </c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>
        <v>0</v>
      </c>
      <c r="DF829" s="46">
        <f>P832*BJ832</f>
        <v>0</v>
      </c>
      <c r="DG829" s="46">
        <f>BJ832*Q832</f>
        <v>0</v>
      </c>
      <c r="DH829" s="46">
        <f>R829*BM829</f>
        <v>0</v>
      </c>
      <c r="DI829" s="46">
        <f t="shared" ref="DI829:DQ830" si="558">BN829*S829</f>
        <v>0</v>
      </c>
      <c r="DJ829" s="46">
        <f t="shared" si="558"/>
        <v>0</v>
      </c>
      <c r="DK829" s="46">
        <f t="shared" si="558"/>
        <v>0</v>
      </c>
      <c r="DL829" s="46">
        <f t="shared" si="558"/>
        <v>0</v>
      </c>
      <c r="DM829" s="46">
        <f t="shared" si="558"/>
        <v>135000</v>
      </c>
      <c r="DN829" s="46">
        <f t="shared" si="558"/>
        <v>135000</v>
      </c>
      <c r="DO829" s="46">
        <f t="shared" si="558"/>
        <v>135000</v>
      </c>
      <c r="DP829" s="46">
        <f t="shared" si="558"/>
        <v>135000</v>
      </c>
      <c r="DQ829" s="46">
        <f t="shared" si="558"/>
        <v>0</v>
      </c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>
        <v>0</v>
      </c>
      <c r="FA829" s="59" t="s">
        <v>1704</v>
      </c>
      <c r="FB829" s="59">
        <v>2015</v>
      </c>
      <c r="FC829" s="59">
        <v>7</v>
      </c>
    </row>
    <row r="830" spans="1:159" s="49" customFormat="1" ht="25.5" customHeight="1" x14ac:dyDescent="0.25">
      <c r="A830" s="59" t="s">
        <v>3181</v>
      </c>
      <c r="B830" s="59" t="s">
        <v>55</v>
      </c>
      <c r="C830" s="59" t="s">
        <v>539</v>
      </c>
      <c r="D830" s="59" t="s">
        <v>514</v>
      </c>
      <c r="E830" s="59" t="s">
        <v>540</v>
      </c>
      <c r="F830" s="59"/>
      <c r="G830" s="59" t="s">
        <v>1562</v>
      </c>
      <c r="H830" s="59" t="s">
        <v>1339</v>
      </c>
      <c r="I830" s="59">
        <v>82</v>
      </c>
      <c r="J830" s="59" t="s">
        <v>3133</v>
      </c>
      <c r="K830" s="59" t="s">
        <v>1593</v>
      </c>
      <c r="L830" s="59" t="s">
        <v>1330</v>
      </c>
      <c r="M830" s="59" t="s">
        <v>1505</v>
      </c>
      <c r="N830" s="59" t="s">
        <v>1554</v>
      </c>
      <c r="O830" s="46">
        <f t="shared" si="548"/>
        <v>1410</v>
      </c>
      <c r="P830" s="46"/>
      <c r="Q830" s="46"/>
      <c r="R830" s="46"/>
      <c r="S830" s="46"/>
      <c r="T830" s="46"/>
      <c r="U830" s="46"/>
      <c r="V830" s="46"/>
      <c r="W830" s="46">
        <v>300</v>
      </c>
      <c r="X830" s="46">
        <v>510</v>
      </c>
      <c r="Y830" s="46">
        <v>300</v>
      </c>
      <c r="Z830" s="46">
        <v>300</v>
      </c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87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>
        <v>450</v>
      </c>
      <c r="BK830" s="46"/>
      <c r="BL830" s="46"/>
      <c r="BM830" s="46"/>
      <c r="BN830" s="46"/>
      <c r="BO830" s="46"/>
      <c r="BP830" s="46"/>
      <c r="BQ830" s="46"/>
      <c r="BR830" s="46">
        <v>450</v>
      </c>
      <c r="BS830" s="46">
        <v>450</v>
      </c>
      <c r="BT830" s="46">
        <v>450</v>
      </c>
      <c r="BU830" s="46">
        <v>450</v>
      </c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>
        <v>0</v>
      </c>
      <c r="DF830" s="46">
        <f>P833*BJ833</f>
        <v>0</v>
      </c>
      <c r="DG830" s="46">
        <f>BJ833*Q833</f>
        <v>0</v>
      </c>
      <c r="DH830" s="46">
        <f>R830*BM830</f>
        <v>0</v>
      </c>
      <c r="DI830" s="46">
        <f t="shared" si="558"/>
        <v>0</v>
      </c>
      <c r="DJ830" s="46">
        <f t="shared" si="558"/>
        <v>0</v>
      </c>
      <c r="DK830" s="46">
        <f t="shared" si="558"/>
        <v>0</v>
      </c>
      <c r="DL830" s="46">
        <f t="shared" si="558"/>
        <v>0</v>
      </c>
      <c r="DM830" s="46">
        <f t="shared" si="558"/>
        <v>135000</v>
      </c>
      <c r="DN830" s="46">
        <f t="shared" si="558"/>
        <v>229500</v>
      </c>
      <c r="DO830" s="46">
        <f t="shared" si="558"/>
        <v>135000</v>
      </c>
      <c r="DP830" s="46">
        <f t="shared" si="558"/>
        <v>135000</v>
      </c>
      <c r="DQ830" s="46">
        <f t="shared" si="558"/>
        <v>0</v>
      </c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>
        <f>DE830*1.12</f>
        <v>0</v>
      </c>
      <c r="FA830" s="59" t="s">
        <v>1704</v>
      </c>
      <c r="FB830" s="59" t="s">
        <v>3131</v>
      </c>
      <c r="FC830" s="59" t="s">
        <v>1714</v>
      </c>
    </row>
    <row r="831" spans="1:159" s="49" customFormat="1" ht="25.5" customHeight="1" x14ac:dyDescent="0.25">
      <c r="A831" s="59" t="s">
        <v>3691</v>
      </c>
      <c r="B831" s="59" t="s">
        <v>55</v>
      </c>
      <c r="C831" s="59" t="s">
        <v>539</v>
      </c>
      <c r="D831" s="59" t="s">
        <v>514</v>
      </c>
      <c r="E831" s="59" t="s">
        <v>540</v>
      </c>
      <c r="F831" s="59"/>
      <c r="G831" s="59" t="s">
        <v>1562</v>
      </c>
      <c r="H831" s="59" t="s">
        <v>1339</v>
      </c>
      <c r="I831" s="59">
        <v>82</v>
      </c>
      <c r="J831" s="59" t="s">
        <v>3629</v>
      </c>
      <c r="K831" s="59" t="s">
        <v>1593</v>
      </c>
      <c r="L831" s="59" t="s">
        <v>1330</v>
      </c>
      <c r="M831" s="59" t="s">
        <v>1505</v>
      </c>
      <c r="N831" s="59" t="s">
        <v>1554</v>
      </c>
      <c r="O831" s="46">
        <f>P831+Q831+R831+S831+T831+U831+V831+W831+X831+Y831+Z831+AA831+AB831+AC831+AD831+AE831+AF831+AG831+AH831+AI831+AJ831+AK831+AL831+AM831+AN831+AO831+AP831+AQ831+AR831+AS831+AT831+AU831+AV831+AW831+AX831+AY831+AZ831</f>
        <v>1710</v>
      </c>
      <c r="P831" s="46"/>
      <c r="Q831" s="46"/>
      <c r="R831" s="46"/>
      <c r="S831" s="46"/>
      <c r="T831" s="46"/>
      <c r="U831" s="46"/>
      <c r="V831" s="46"/>
      <c r="W831" s="46">
        <v>300</v>
      </c>
      <c r="X831" s="46">
        <v>510</v>
      </c>
      <c r="Y831" s="46">
        <v>600</v>
      </c>
      <c r="Z831" s="46">
        <v>300</v>
      </c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87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>
        <v>450</v>
      </c>
      <c r="BK831" s="46"/>
      <c r="BL831" s="46"/>
      <c r="BM831" s="46"/>
      <c r="BN831" s="46"/>
      <c r="BO831" s="46"/>
      <c r="BP831" s="46"/>
      <c r="BQ831" s="46"/>
      <c r="BR831" s="46">
        <v>450</v>
      </c>
      <c r="BS831" s="46">
        <v>450</v>
      </c>
      <c r="BT831" s="46">
        <v>450</v>
      </c>
      <c r="BU831" s="46">
        <v>450</v>
      </c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>
        <f>SUM(DF831:EP831)</f>
        <v>769500</v>
      </c>
      <c r="DF831" s="46">
        <f>P834*BJ834</f>
        <v>0</v>
      </c>
      <c r="DG831" s="46">
        <f>BJ834*Q834</f>
        <v>0</v>
      </c>
      <c r="DH831" s="46">
        <f>R831*BM831</f>
        <v>0</v>
      </c>
      <c r="DI831" s="46">
        <f t="shared" ref="DI831:DQ831" si="559">BN831*S831</f>
        <v>0</v>
      </c>
      <c r="DJ831" s="46">
        <f t="shared" si="559"/>
        <v>0</v>
      </c>
      <c r="DK831" s="46">
        <f t="shared" si="559"/>
        <v>0</v>
      </c>
      <c r="DL831" s="46">
        <f t="shared" si="559"/>
        <v>0</v>
      </c>
      <c r="DM831" s="46">
        <f t="shared" si="559"/>
        <v>135000</v>
      </c>
      <c r="DN831" s="46">
        <f t="shared" si="559"/>
        <v>229500</v>
      </c>
      <c r="DO831" s="46">
        <f t="shared" si="559"/>
        <v>270000</v>
      </c>
      <c r="DP831" s="46">
        <f t="shared" si="559"/>
        <v>135000</v>
      </c>
      <c r="DQ831" s="46">
        <f t="shared" si="559"/>
        <v>0</v>
      </c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f>DE831*1.12</f>
        <v>861840.00000000012</v>
      </c>
      <c r="FA831" s="59" t="s">
        <v>1704</v>
      </c>
      <c r="FB831" s="59" t="s">
        <v>3630</v>
      </c>
      <c r="FC831" s="59" t="s">
        <v>1714</v>
      </c>
    </row>
    <row r="832" spans="1:159" s="49" customFormat="1" ht="25.5" customHeight="1" x14ac:dyDescent="0.25">
      <c r="A832" s="59" t="s">
        <v>779</v>
      </c>
      <c r="B832" s="59" t="s">
        <v>55</v>
      </c>
      <c r="C832" s="59" t="s">
        <v>539</v>
      </c>
      <c r="D832" s="59" t="s">
        <v>514</v>
      </c>
      <c r="E832" s="59" t="s">
        <v>540</v>
      </c>
      <c r="F832" s="59"/>
      <c r="G832" s="59" t="s">
        <v>1562</v>
      </c>
      <c r="H832" s="59" t="s">
        <v>1499</v>
      </c>
      <c r="I832" s="59">
        <v>82</v>
      </c>
      <c r="J832" s="59" t="s">
        <v>1506</v>
      </c>
      <c r="K832" s="59" t="s">
        <v>1581</v>
      </c>
      <c r="L832" s="59" t="s">
        <v>1330</v>
      </c>
      <c r="M832" s="59" t="s">
        <v>1505</v>
      </c>
      <c r="N832" s="59" t="s">
        <v>1554</v>
      </c>
      <c r="O832" s="46">
        <f t="shared" si="548"/>
        <v>1320</v>
      </c>
      <c r="P832" s="46"/>
      <c r="Q832" s="46"/>
      <c r="R832" s="46"/>
      <c r="S832" s="46"/>
      <c r="T832" s="46"/>
      <c r="U832" s="46"/>
      <c r="V832" s="46"/>
      <c r="W832" s="46">
        <v>330</v>
      </c>
      <c r="X832" s="46">
        <v>330</v>
      </c>
      <c r="Y832" s="46">
        <v>330</v>
      </c>
      <c r="Z832" s="46">
        <v>330</v>
      </c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87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>
        <v>450</v>
      </c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>
        <v>0</v>
      </c>
      <c r="DF832" s="46">
        <f>P833*BJ833</f>
        <v>0</v>
      </c>
      <c r="DG832" s="46">
        <f>BJ833*Q833</f>
        <v>0</v>
      </c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>
        <v>0</v>
      </c>
      <c r="FA832" s="59" t="s">
        <v>1704</v>
      </c>
      <c r="FB832" s="59">
        <v>2015</v>
      </c>
      <c r="FC832" s="59"/>
    </row>
    <row r="833" spans="1:159" s="49" customFormat="1" ht="25.5" customHeight="1" x14ac:dyDescent="0.25">
      <c r="A833" s="59" t="s">
        <v>780</v>
      </c>
      <c r="B833" s="59" t="s">
        <v>55</v>
      </c>
      <c r="C833" s="59" t="s">
        <v>539</v>
      </c>
      <c r="D833" s="59" t="s">
        <v>514</v>
      </c>
      <c r="E833" s="59" t="s">
        <v>540</v>
      </c>
      <c r="F833" s="59"/>
      <c r="G833" s="59" t="s">
        <v>1562</v>
      </c>
      <c r="H833" s="59" t="s">
        <v>1339</v>
      </c>
      <c r="I833" s="59">
        <v>82</v>
      </c>
      <c r="J833" s="59" t="s">
        <v>1506</v>
      </c>
      <c r="K833" s="59" t="s">
        <v>1581</v>
      </c>
      <c r="L833" s="59" t="s">
        <v>1330</v>
      </c>
      <c r="M833" s="59" t="s">
        <v>1505</v>
      </c>
      <c r="N833" s="59" t="s">
        <v>1554</v>
      </c>
      <c r="O833" s="46">
        <f t="shared" si="548"/>
        <v>1320</v>
      </c>
      <c r="P833" s="46"/>
      <c r="Q833" s="46"/>
      <c r="R833" s="46"/>
      <c r="S833" s="46"/>
      <c r="T833" s="46"/>
      <c r="U833" s="46"/>
      <c r="V833" s="46"/>
      <c r="W833" s="46">
        <v>330</v>
      </c>
      <c r="X833" s="46">
        <v>330</v>
      </c>
      <c r="Y833" s="46">
        <v>330</v>
      </c>
      <c r="Z833" s="46">
        <v>330</v>
      </c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87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>
        <v>450</v>
      </c>
      <c r="BK833" s="46"/>
      <c r="BL833" s="46"/>
      <c r="BM833" s="46"/>
      <c r="BN833" s="46"/>
      <c r="BO833" s="46"/>
      <c r="BP833" s="46"/>
      <c r="BQ833" s="46"/>
      <c r="BR833" s="46">
        <v>450</v>
      </c>
      <c r="BS833" s="46">
        <v>450</v>
      </c>
      <c r="BT833" s="46">
        <v>450</v>
      </c>
      <c r="BU833" s="46">
        <v>450</v>
      </c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>
        <v>0</v>
      </c>
      <c r="DF833" s="46">
        <f>P836*BJ836</f>
        <v>0</v>
      </c>
      <c r="DG833" s="46">
        <f>BJ836*Q836</f>
        <v>0</v>
      </c>
      <c r="DH833" s="46">
        <f>R833*BM833</f>
        <v>0</v>
      </c>
      <c r="DI833" s="46">
        <f t="shared" ref="DI833:DQ834" si="560">BN833*S833</f>
        <v>0</v>
      </c>
      <c r="DJ833" s="46">
        <f t="shared" si="560"/>
        <v>0</v>
      </c>
      <c r="DK833" s="46">
        <f t="shared" si="560"/>
        <v>0</v>
      </c>
      <c r="DL833" s="46">
        <f t="shared" si="560"/>
        <v>0</v>
      </c>
      <c r="DM833" s="46">
        <f t="shared" si="560"/>
        <v>148500</v>
      </c>
      <c r="DN833" s="46">
        <f t="shared" si="560"/>
        <v>148500</v>
      </c>
      <c r="DO833" s="46">
        <f t="shared" si="560"/>
        <v>148500</v>
      </c>
      <c r="DP833" s="46">
        <f t="shared" si="560"/>
        <v>148500</v>
      </c>
      <c r="DQ833" s="46">
        <f t="shared" si="560"/>
        <v>0</v>
      </c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>
        <v>0</v>
      </c>
      <c r="FA833" s="59" t="s">
        <v>1704</v>
      </c>
      <c r="FB833" s="59">
        <v>2015</v>
      </c>
      <c r="FC833" s="59">
        <v>7</v>
      </c>
    </row>
    <row r="834" spans="1:159" s="49" customFormat="1" ht="25.5" customHeight="1" x14ac:dyDescent="0.25">
      <c r="A834" s="59" t="s">
        <v>3182</v>
      </c>
      <c r="B834" s="59" t="s">
        <v>55</v>
      </c>
      <c r="C834" s="59" t="s">
        <v>539</v>
      </c>
      <c r="D834" s="59" t="s">
        <v>514</v>
      </c>
      <c r="E834" s="59" t="s">
        <v>540</v>
      </c>
      <c r="F834" s="59"/>
      <c r="G834" s="59" t="s">
        <v>1562</v>
      </c>
      <c r="H834" s="59" t="s">
        <v>1339</v>
      </c>
      <c r="I834" s="59">
        <v>82</v>
      </c>
      <c r="J834" s="59" t="s">
        <v>3133</v>
      </c>
      <c r="K834" s="59" t="s">
        <v>1581</v>
      </c>
      <c r="L834" s="59" t="s">
        <v>1330</v>
      </c>
      <c r="M834" s="59" t="s">
        <v>1505</v>
      </c>
      <c r="N834" s="59" t="s">
        <v>1554</v>
      </c>
      <c r="O834" s="46">
        <f t="shared" si="548"/>
        <v>1551</v>
      </c>
      <c r="P834" s="46"/>
      <c r="Q834" s="46"/>
      <c r="R834" s="46"/>
      <c r="S834" s="46"/>
      <c r="T834" s="46"/>
      <c r="U834" s="46"/>
      <c r="V834" s="46"/>
      <c r="W834" s="46">
        <v>330</v>
      </c>
      <c r="X834" s="46">
        <v>561</v>
      </c>
      <c r="Y834" s="46">
        <v>330</v>
      </c>
      <c r="Z834" s="46">
        <v>330</v>
      </c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87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>
        <v>450</v>
      </c>
      <c r="BK834" s="46"/>
      <c r="BL834" s="46"/>
      <c r="BM834" s="46"/>
      <c r="BN834" s="46"/>
      <c r="BO834" s="46"/>
      <c r="BP834" s="46"/>
      <c r="BQ834" s="46"/>
      <c r="BR834" s="46">
        <v>450</v>
      </c>
      <c r="BS834" s="46">
        <v>450</v>
      </c>
      <c r="BT834" s="46">
        <v>450</v>
      </c>
      <c r="BU834" s="46">
        <v>450</v>
      </c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>
        <v>0</v>
      </c>
      <c r="DF834" s="46">
        <f>P837*BJ837</f>
        <v>0</v>
      </c>
      <c r="DG834" s="46">
        <f>BJ837*Q837</f>
        <v>0</v>
      </c>
      <c r="DH834" s="46">
        <f>R834*BM834</f>
        <v>0</v>
      </c>
      <c r="DI834" s="46">
        <f t="shared" si="560"/>
        <v>0</v>
      </c>
      <c r="DJ834" s="46">
        <f t="shared" si="560"/>
        <v>0</v>
      </c>
      <c r="DK834" s="46">
        <f t="shared" si="560"/>
        <v>0</v>
      </c>
      <c r="DL834" s="46">
        <f t="shared" si="560"/>
        <v>0</v>
      </c>
      <c r="DM834" s="46">
        <f t="shared" si="560"/>
        <v>148500</v>
      </c>
      <c r="DN834" s="46">
        <f t="shared" si="560"/>
        <v>252450</v>
      </c>
      <c r="DO834" s="46">
        <f t="shared" si="560"/>
        <v>148500</v>
      </c>
      <c r="DP834" s="46">
        <f t="shared" si="560"/>
        <v>148500</v>
      </c>
      <c r="DQ834" s="46">
        <f t="shared" si="560"/>
        <v>0</v>
      </c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>
        <f>DE834*1.12</f>
        <v>0</v>
      </c>
      <c r="FA834" s="59" t="s">
        <v>1704</v>
      </c>
      <c r="FB834" s="59" t="s">
        <v>3131</v>
      </c>
      <c r="FC834" s="59" t="s">
        <v>1714</v>
      </c>
    </row>
    <row r="835" spans="1:159" s="49" customFormat="1" ht="25.5" customHeight="1" x14ac:dyDescent="0.25">
      <c r="A835" s="59" t="s">
        <v>3692</v>
      </c>
      <c r="B835" s="59" t="s">
        <v>55</v>
      </c>
      <c r="C835" s="59" t="s">
        <v>539</v>
      </c>
      <c r="D835" s="59" t="s">
        <v>514</v>
      </c>
      <c r="E835" s="59" t="s">
        <v>540</v>
      </c>
      <c r="F835" s="59"/>
      <c r="G835" s="59" t="s">
        <v>1562</v>
      </c>
      <c r="H835" s="59" t="s">
        <v>1339</v>
      </c>
      <c r="I835" s="59">
        <v>82</v>
      </c>
      <c r="J835" s="59" t="s">
        <v>3629</v>
      </c>
      <c r="K835" s="59" t="s">
        <v>1581</v>
      </c>
      <c r="L835" s="59" t="s">
        <v>1330</v>
      </c>
      <c r="M835" s="59" t="s">
        <v>1505</v>
      </c>
      <c r="N835" s="59" t="s">
        <v>1554</v>
      </c>
      <c r="O835" s="46">
        <f>P835+Q835+R835+S835+T835+U835+V835+W835+X835+Y835+Z835+AA835+AB835+AC835+AD835+AE835+AF835+AG835+AH835+AI835+AJ835+AK835+AL835+AM835+AN835+AO835+AP835+AQ835+AR835+AS835+AT835+AU835+AV835+AW835+AX835+AY835+AZ835</f>
        <v>1881</v>
      </c>
      <c r="P835" s="46"/>
      <c r="Q835" s="46"/>
      <c r="R835" s="46"/>
      <c r="S835" s="46"/>
      <c r="T835" s="46"/>
      <c r="U835" s="46"/>
      <c r="V835" s="46"/>
      <c r="W835" s="46">
        <v>330</v>
      </c>
      <c r="X835" s="46">
        <v>561</v>
      </c>
      <c r="Y835" s="46">
        <v>660</v>
      </c>
      <c r="Z835" s="46">
        <v>330</v>
      </c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87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>
        <v>450</v>
      </c>
      <c r="BK835" s="46"/>
      <c r="BL835" s="46"/>
      <c r="BM835" s="46"/>
      <c r="BN835" s="46"/>
      <c r="BO835" s="46"/>
      <c r="BP835" s="46"/>
      <c r="BQ835" s="46"/>
      <c r="BR835" s="46">
        <v>450</v>
      </c>
      <c r="BS835" s="46">
        <v>450</v>
      </c>
      <c r="BT835" s="46">
        <v>450</v>
      </c>
      <c r="BU835" s="46">
        <v>450</v>
      </c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>
        <f>SUM(DF835:EP835)</f>
        <v>846450</v>
      </c>
      <c r="DF835" s="46">
        <f>P838*BJ838</f>
        <v>0</v>
      </c>
      <c r="DG835" s="46">
        <f>BJ838*Q838</f>
        <v>0</v>
      </c>
      <c r="DH835" s="46">
        <f>R835*BM835</f>
        <v>0</v>
      </c>
      <c r="DI835" s="46">
        <f t="shared" ref="DI835:DQ835" si="561">BN835*S835</f>
        <v>0</v>
      </c>
      <c r="DJ835" s="46">
        <f t="shared" si="561"/>
        <v>0</v>
      </c>
      <c r="DK835" s="46">
        <f t="shared" si="561"/>
        <v>0</v>
      </c>
      <c r="DL835" s="46">
        <f t="shared" si="561"/>
        <v>0</v>
      </c>
      <c r="DM835" s="46">
        <f t="shared" si="561"/>
        <v>148500</v>
      </c>
      <c r="DN835" s="46">
        <f t="shared" si="561"/>
        <v>252450</v>
      </c>
      <c r="DO835" s="46">
        <f t="shared" si="561"/>
        <v>297000</v>
      </c>
      <c r="DP835" s="46">
        <f t="shared" si="561"/>
        <v>148500</v>
      </c>
      <c r="DQ835" s="46">
        <f t="shared" si="561"/>
        <v>0</v>
      </c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>
        <f>DE835*1.12</f>
        <v>948024.00000000012</v>
      </c>
      <c r="FA835" s="59" t="s">
        <v>1704</v>
      </c>
      <c r="FB835" s="59" t="s">
        <v>3630</v>
      </c>
      <c r="FC835" s="59" t="s">
        <v>1714</v>
      </c>
    </row>
    <row r="836" spans="1:159" s="49" customFormat="1" ht="25.5" customHeight="1" x14ac:dyDescent="0.25">
      <c r="A836" s="59" t="s">
        <v>781</v>
      </c>
      <c r="B836" s="59" t="s">
        <v>55</v>
      </c>
      <c r="C836" s="59" t="s">
        <v>539</v>
      </c>
      <c r="D836" s="59" t="s">
        <v>514</v>
      </c>
      <c r="E836" s="59" t="s">
        <v>540</v>
      </c>
      <c r="F836" s="59"/>
      <c r="G836" s="59" t="s">
        <v>1562</v>
      </c>
      <c r="H836" s="59" t="s">
        <v>1499</v>
      </c>
      <c r="I836" s="59">
        <v>82</v>
      </c>
      <c r="J836" s="59" t="s">
        <v>1506</v>
      </c>
      <c r="K836" s="59" t="s">
        <v>1594</v>
      </c>
      <c r="L836" s="59" t="s">
        <v>1330</v>
      </c>
      <c r="M836" s="59" t="s">
        <v>1505</v>
      </c>
      <c r="N836" s="59" t="s">
        <v>1554</v>
      </c>
      <c r="O836" s="46">
        <f t="shared" si="548"/>
        <v>1600</v>
      </c>
      <c r="P836" s="46"/>
      <c r="Q836" s="46"/>
      <c r="R836" s="46"/>
      <c r="S836" s="46"/>
      <c r="T836" s="46"/>
      <c r="U836" s="46"/>
      <c r="V836" s="46"/>
      <c r="W836" s="46">
        <v>400</v>
      </c>
      <c r="X836" s="46">
        <v>400</v>
      </c>
      <c r="Y836" s="46">
        <v>400</v>
      </c>
      <c r="Z836" s="46">
        <v>400</v>
      </c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87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450</v>
      </c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>
        <v>0</v>
      </c>
      <c r="DF836" s="46">
        <f>P837*BJ837</f>
        <v>0</v>
      </c>
      <c r="DG836" s="46">
        <f>BJ837*Q837</f>
        <v>0</v>
      </c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>
        <v>0</v>
      </c>
      <c r="FA836" s="59" t="s">
        <v>1704</v>
      </c>
      <c r="FB836" s="59">
        <v>2015</v>
      </c>
      <c r="FC836" s="59"/>
    </row>
    <row r="837" spans="1:159" s="49" customFormat="1" ht="25.5" customHeight="1" x14ac:dyDescent="0.25">
      <c r="A837" s="59" t="s">
        <v>782</v>
      </c>
      <c r="B837" s="59" t="s">
        <v>55</v>
      </c>
      <c r="C837" s="59" t="s">
        <v>539</v>
      </c>
      <c r="D837" s="59" t="s">
        <v>514</v>
      </c>
      <c r="E837" s="59" t="s">
        <v>540</v>
      </c>
      <c r="F837" s="59"/>
      <c r="G837" s="59" t="s">
        <v>1562</v>
      </c>
      <c r="H837" s="59" t="s">
        <v>1339</v>
      </c>
      <c r="I837" s="59">
        <v>82</v>
      </c>
      <c r="J837" s="59" t="s">
        <v>1506</v>
      </c>
      <c r="K837" s="59" t="s">
        <v>1594</v>
      </c>
      <c r="L837" s="59" t="s">
        <v>1330</v>
      </c>
      <c r="M837" s="59" t="s">
        <v>1505</v>
      </c>
      <c r="N837" s="59" t="s">
        <v>1554</v>
      </c>
      <c r="O837" s="46">
        <f t="shared" si="548"/>
        <v>1600</v>
      </c>
      <c r="P837" s="46"/>
      <c r="Q837" s="46"/>
      <c r="R837" s="46"/>
      <c r="S837" s="46"/>
      <c r="T837" s="46"/>
      <c r="U837" s="46"/>
      <c r="V837" s="46"/>
      <c r="W837" s="46">
        <v>400</v>
      </c>
      <c r="X837" s="46">
        <v>400</v>
      </c>
      <c r="Y837" s="46">
        <v>400</v>
      </c>
      <c r="Z837" s="46">
        <v>400</v>
      </c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87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>
        <v>450</v>
      </c>
      <c r="BK837" s="46"/>
      <c r="BL837" s="46"/>
      <c r="BM837" s="46"/>
      <c r="BN837" s="46"/>
      <c r="BO837" s="46"/>
      <c r="BP837" s="46"/>
      <c r="BQ837" s="46"/>
      <c r="BR837" s="46">
        <v>450</v>
      </c>
      <c r="BS837" s="46">
        <v>450</v>
      </c>
      <c r="BT837" s="46">
        <v>450</v>
      </c>
      <c r="BU837" s="46">
        <v>450</v>
      </c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>
        <v>0</v>
      </c>
      <c r="DF837" s="46">
        <f>P840*BJ840</f>
        <v>0</v>
      </c>
      <c r="DG837" s="46">
        <f>BJ840*Q840</f>
        <v>0</v>
      </c>
      <c r="DH837" s="46">
        <f>R837*BM837</f>
        <v>0</v>
      </c>
      <c r="DI837" s="46">
        <f t="shared" ref="DI837:DQ838" si="562">BN837*S837</f>
        <v>0</v>
      </c>
      <c r="DJ837" s="46">
        <f t="shared" si="562"/>
        <v>0</v>
      </c>
      <c r="DK837" s="46">
        <f t="shared" si="562"/>
        <v>0</v>
      </c>
      <c r="DL837" s="46">
        <f t="shared" si="562"/>
        <v>0</v>
      </c>
      <c r="DM837" s="46">
        <f t="shared" si="562"/>
        <v>180000</v>
      </c>
      <c r="DN837" s="46">
        <f t="shared" si="562"/>
        <v>180000</v>
      </c>
      <c r="DO837" s="46">
        <f t="shared" si="562"/>
        <v>180000</v>
      </c>
      <c r="DP837" s="46">
        <f t="shared" si="562"/>
        <v>180000</v>
      </c>
      <c r="DQ837" s="46">
        <f t="shared" si="562"/>
        <v>0</v>
      </c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>
        <v>0</v>
      </c>
      <c r="FA837" s="59" t="s">
        <v>1704</v>
      </c>
      <c r="FB837" s="59">
        <v>2015</v>
      </c>
      <c r="FC837" s="59">
        <v>7</v>
      </c>
    </row>
    <row r="838" spans="1:159" s="49" customFormat="1" ht="25.5" customHeight="1" x14ac:dyDescent="0.25">
      <c r="A838" s="59" t="s">
        <v>3183</v>
      </c>
      <c r="B838" s="59" t="s">
        <v>55</v>
      </c>
      <c r="C838" s="59" t="s">
        <v>539</v>
      </c>
      <c r="D838" s="59" t="s">
        <v>514</v>
      </c>
      <c r="E838" s="59" t="s">
        <v>540</v>
      </c>
      <c r="F838" s="59"/>
      <c r="G838" s="59" t="s">
        <v>1562</v>
      </c>
      <c r="H838" s="59" t="s">
        <v>1339</v>
      </c>
      <c r="I838" s="59">
        <v>82</v>
      </c>
      <c r="J838" s="59" t="s">
        <v>3133</v>
      </c>
      <c r="K838" s="59" t="s">
        <v>1594</v>
      </c>
      <c r="L838" s="59" t="s">
        <v>1330</v>
      </c>
      <c r="M838" s="59" t="s">
        <v>1505</v>
      </c>
      <c r="N838" s="59" t="s">
        <v>1554</v>
      </c>
      <c r="O838" s="46">
        <f t="shared" si="548"/>
        <v>1880</v>
      </c>
      <c r="P838" s="46"/>
      <c r="Q838" s="46"/>
      <c r="R838" s="46"/>
      <c r="S838" s="46"/>
      <c r="T838" s="46"/>
      <c r="U838" s="46"/>
      <c r="V838" s="46"/>
      <c r="W838" s="46">
        <v>400</v>
      </c>
      <c r="X838" s="46">
        <v>680</v>
      </c>
      <c r="Y838" s="46">
        <v>400</v>
      </c>
      <c r="Z838" s="46">
        <v>400</v>
      </c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87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>
        <v>450</v>
      </c>
      <c r="BK838" s="46"/>
      <c r="BL838" s="46"/>
      <c r="BM838" s="46"/>
      <c r="BN838" s="46"/>
      <c r="BO838" s="46"/>
      <c r="BP838" s="46"/>
      <c r="BQ838" s="46"/>
      <c r="BR838" s="46">
        <v>450</v>
      </c>
      <c r="BS838" s="46">
        <v>450</v>
      </c>
      <c r="BT838" s="46">
        <v>450</v>
      </c>
      <c r="BU838" s="46">
        <v>450</v>
      </c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>
        <v>0</v>
      </c>
      <c r="DF838" s="46">
        <f>P841*BJ841</f>
        <v>0</v>
      </c>
      <c r="DG838" s="46">
        <f>BJ841*Q841</f>
        <v>0</v>
      </c>
      <c r="DH838" s="46">
        <f>R838*BM838</f>
        <v>0</v>
      </c>
      <c r="DI838" s="46">
        <f t="shared" si="562"/>
        <v>0</v>
      </c>
      <c r="DJ838" s="46">
        <f t="shared" si="562"/>
        <v>0</v>
      </c>
      <c r="DK838" s="46">
        <f t="shared" si="562"/>
        <v>0</v>
      </c>
      <c r="DL838" s="46">
        <f t="shared" si="562"/>
        <v>0</v>
      </c>
      <c r="DM838" s="46">
        <f t="shared" si="562"/>
        <v>180000</v>
      </c>
      <c r="DN838" s="46">
        <f t="shared" si="562"/>
        <v>306000</v>
      </c>
      <c r="DO838" s="46">
        <f t="shared" si="562"/>
        <v>180000</v>
      </c>
      <c r="DP838" s="46">
        <f t="shared" si="562"/>
        <v>180000</v>
      </c>
      <c r="DQ838" s="46">
        <f t="shared" si="562"/>
        <v>0</v>
      </c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>
        <f>DE838*1.12</f>
        <v>0</v>
      </c>
      <c r="FA838" s="59" t="s">
        <v>1704</v>
      </c>
      <c r="FB838" s="59" t="s">
        <v>3131</v>
      </c>
      <c r="FC838" s="59" t="s">
        <v>1714</v>
      </c>
    </row>
    <row r="839" spans="1:159" s="49" customFormat="1" ht="25.5" customHeight="1" x14ac:dyDescent="0.25">
      <c r="A839" s="59" t="s">
        <v>3693</v>
      </c>
      <c r="B839" s="59" t="s">
        <v>55</v>
      </c>
      <c r="C839" s="59" t="s">
        <v>539</v>
      </c>
      <c r="D839" s="59" t="s">
        <v>514</v>
      </c>
      <c r="E839" s="59" t="s">
        <v>540</v>
      </c>
      <c r="F839" s="59"/>
      <c r="G839" s="59" t="s">
        <v>1562</v>
      </c>
      <c r="H839" s="59" t="s">
        <v>1339</v>
      </c>
      <c r="I839" s="59">
        <v>82</v>
      </c>
      <c r="J839" s="59" t="s">
        <v>3629</v>
      </c>
      <c r="K839" s="59" t="s">
        <v>1594</v>
      </c>
      <c r="L839" s="59" t="s">
        <v>1330</v>
      </c>
      <c r="M839" s="59" t="s">
        <v>1505</v>
      </c>
      <c r="N839" s="59" t="s">
        <v>1554</v>
      </c>
      <c r="O839" s="46">
        <f>P839+Q839+R839+S839+T839+U839+V839+W839+X839+Y839+Z839+AA839+AB839+AC839+AD839+AE839+AF839+AG839+AH839+AI839+AJ839+AK839+AL839+AM839+AN839+AO839+AP839+AQ839+AR839+AS839+AT839+AU839+AV839+AW839+AX839+AY839+AZ839</f>
        <v>2280</v>
      </c>
      <c r="P839" s="46"/>
      <c r="Q839" s="46"/>
      <c r="R839" s="46"/>
      <c r="S839" s="46"/>
      <c r="T839" s="46"/>
      <c r="U839" s="46"/>
      <c r="V839" s="46"/>
      <c r="W839" s="46">
        <v>400</v>
      </c>
      <c r="X839" s="46">
        <v>680</v>
      </c>
      <c r="Y839" s="46">
        <v>800</v>
      </c>
      <c r="Z839" s="46">
        <v>400</v>
      </c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87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>
        <v>450</v>
      </c>
      <c r="BK839" s="46"/>
      <c r="BL839" s="46"/>
      <c r="BM839" s="46"/>
      <c r="BN839" s="46"/>
      <c r="BO839" s="46"/>
      <c r="BP839" s="46"/>
      <c r="BQ839" s="46"/>
      <c r="BR839" s="46">
        <v>450</v>
      </c>
      <c r="BS839" s="46">
        <v>450</v>
      </c>
      <c r="BT839" s="46">
        <v>450</v>
      </c>
      <c r="BU839" s="46">
        <v>450</v>
      </c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>
        <f>SUM(DF839:EP839)</f>
        <v>1026000</v>
      </c>
      <c r="DF839" s="46">
        <f>P842*BJ842</f>
        <v>0</v>
      </c>
      <c r="DG839" s="46">
        <f>BJ842*Q842</f>
        <v>0</v>
      </c>
      <c r="DH839" s="46">
        <f>R839*BM839</f>
        <v>0</v>
      </c>
      <c r="DI839" s="46">
        <f t="shared" ref="DI839:DQ839" si="563">BN839*S839</f>
        <v>0</v>
      </c>
      <c r="DJ839" s="46">
        <f t="shared" si="563"/>
        <v>0</v>
      </c>
      <c r="DK839" s="46">
        <f t="shared" si="563"/>
        <v>0</v>
      </c>
      <c r="DL839" s="46">
        <f t="shared" si="563"/>
        <v>0</v>
      </c>
      <c r="DM839" s="46">
        <f t="shared" si="563"/>
        <v>180000</v>
      </c>
      <c r="DN839" s="46">
        <f t="shared" si="563"/>
        <v>306000</v>
      </c>
      <c r="DO839" s="46">
        <f t="shared" si="563"/>
        <v>360000</v>
      </c>
      <c r="DP839" s="46">
        <f t="shared" si="563"/>
        <v>180000</v>
      </c>
      <c r="DQ839" s="46">
        <f t="shared" si="563"/>
        <v>0</v>
      </c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>
        <f>DE839*1.12</f>
        <v>1149120</v>
      </c>
      <c r="FA839" s="59" t="s">
        <v>1704</v>
      </c>
      <c r="FB839" s="59" t="s">
        <v>3630</v>
      </c>
      <c r="FC839" s="59" t="s">
        <v>1714</v>
      </c>
    </row>
    <row r="840" spans="1:159" s="49" customFormat="1" ht="25.5" customHeight="1" x14ac:dyDescent="0.25">
      <c r="A840" s="59" t="s">
        <v>783</v>
      </c>
      <c r="B840" s="59" t="s">
        <v>55</v>
      </c>
      <c r="C840" s="59" t="s">
        <v>544</v>
      </c>
      <c r="D840" s="59" t="s">
        <v>508</v>
      </c>
      <c r="E840" s="59" t="s">
        <v>545</v>
      </c>
      <c r="F840" s="59"/>
      <c r="G840" s="59" t="s">
        <v>1563</v>
      </c>
      <c r="H840" s="59" t="s">
        <v>1499</v>
      </c>
      <c r="I840" s="59">
        <v>82</v>
      </c>
      <c r="J840" s="59" t="s">
        <v>1506</v>
      </c>
      <c r="K840" s="59" t="s">
        <v>1585</v>
      </c>
      <c r="L840" s="59" t="s">
        <v>1330</v>
      </c>
      <c r="M840" s="59" t="s">
        <v>1505</v>
      </c>
      <c r="N840" s="59" t="s">
        <v>1554</v>
      </c>
      <c r="O840" s="46">
        <f t="shared" si="548"/>
        <v>400</v>
      </c>
      <c r="P840" s="46"/>
      <c r="Q840" s="46"/>
      <c r="R840" s="46"/>
      <c r="S840" s="46"/>
      <c r="T840" s="46"/>
      <c r="U840" s="46"/>
      <c r="V840" s="46"/>
      <c r="W840" s="46">
        <v>100</v>
      </c>
      <c r="X840" s="46">
        <v>100</v>
      </c>
      <c r="Y840" s="46">
        <v>100</v>
      </c>
      <c r="Z840" s="46">
        <v>100</v>
      </c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87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>
        <v>470</v>
      </c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>
        <v>0</v>
      </c>
      <c r="DF840" s="46">
        <f>P841*BJ841</f>
        <v>0</v>
      </c>
      <c r="DG840" s="46">
        <f>BJ841*Q841</f>
        <v>0</v>
      </c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>
        <v>0</v>
      </c>
      <c r="FA840" s="59" t="s">
        <v>1704</v>
      </c>
      <c r="FB840" s="59">
        <v>2015</v>
      </c>
      <c r="FC840" s="59"/>
    </row>
    <row r="841" spans="1:159" s="49" customFormat="1" ht="25.5" customHeight="1" x14ac:dyDescent="0.25">
      <c r="A841" s="59" t="s">
        <v>784</v>
      </c>
      <c r="B841" s="59" t="s">
        <v>55</v>
      </c>
      <c r="C841" s="59" t="s">
        <v>544</v>
      </c>
      <c r="D841" s="59" t="s">
        <v>508</v>
      </c>
      <c r="E841" s="59" t="s">
        <v>545</v>
      </c>
      <c r="F841" s="59"/>
      <c r="G841" s="59" t="s">
        <v>1563</v>
      </c>
      <c r="H841" s="59" t="s">
        <v>1339</v>
      </c>
      <c r="I841" s="59">
        <v>82</v>
      </c>
      <c r="J841" s="59" t="s">
        <v>1506</v>
      </c>
      <c r="K841" s="59" t="s">
        <v>1585</v>
      </c>
      <c r="L841" s="59" t="s">
        <v>1330</v>
      </c>
      <c r="M841" s="59" t="s">
        <v>1505</v>
      </c>
      <c r="N841" s="59" t="s">
        <v>1554</v>
      </c>
      <c r="O841" s="46">
        <f t="shared" si="548"/>
        <v>400</v>
      </c>
      <c r="P841" s="46"/>
      <c r="Q841" s="46"/>
      <c r="R841" s="46"/>
      <c r="S841" s="46"/>
      <c r="T841" s="46"/>
      <c r="U841" s="46"/>
      <c r="V841" s="46"/>
      <c r="W841" s="46">
        <v>100</v>
      </c>
      <c r="X841" s="46">
        <v>100</v>
      </c>
      <c r="Y841" s="46">
        <v>100</v>
      </c>
      <c r="Z841" s="46">
        <v>100</v>
      </c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87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>
        <v>470</v>
      </c>
      <c r="BK841" s="46"/>
      <c r="BL841" s="46"/>
      <c r="BM841" s="46"/>
      <c r="BN841" s="46"/>
      <c r="BO841" s="46"/>
      <c r="BP841" s="46"/>
      <c r="BQ841" s="46"/>
      <c r="BR841" s="46">
        <v>470</v>
      </c>
      <c r="BS841" s="46">
        <v>470</v>
      </c>
      <c r="BT841" s="46">
        <v>470</v>
      </c>
      <c r="BU841" s="46">
        <v>470</v>
      </c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>
        <v>0</v>
      </c>
      <c r="DF841" s="46">
        <f>P844*BJ844</f>
        <v>0</v>
      </c>
      <c r="DG841" s="46">
        <f>BJ844*Q844</f>
        <v>0</v>
      </c>
      <c r="DH841" s="46">
        <f>R841*BM841</f>
        <v>0</v>
      </c>
      <c r="DI841" s="46">
        <f t="shared" ref="DI841:DQ842" si="564">BN841*S841</f>
        <v>0</v>
      </c>
      <c r="DJ841" s="46">
        <f t="shared" si="564"/>
        <v>0</v>
      </c>
      <c r="DK841" s="46">
        <f t="shared" si="564"/>
        <v>0</v>
      </c>
      <c r="DL841" s="46">
        <f t="shared" si="564"/>
        <v>0</v>
      </c>
      <c r="DM841" s="46">
        <f t="shared" si="564"/>
        <v>47000</v>
      </c>
      <c r="DN841" s="46">
        <f t="shared" si="564"/>
        <v>47000</v>
      </c>
      <c r="DO841" s="46">
        <f t="shared" si="564"/>
        <v>47000</v>
      </c>
      <c r="DP841" s="46">
        <f t="shared" si="564"/>
        <v>47000</v>
      </c>
      <c r="DQ841" s="46">
        <f t="shared" si="564"/>
        <v>0</v>
      </c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>
        <v>0</v>
      </c>
      <c r="FA841" s="59" t="s">
        <v>1704</v>
      </c>
      <c r="FB841" s="59">
        <v>2015</v>
      </c>
      <c r="FC841" s="59">
        <v>7</v>
      </c>
    </row>
    <row r="842" spans="1:159" s="49" customFormat="1" ht="25.5" customHeight="1" x14ac:dyDescent="0.25">
      <c r="A842" s="59" t="s">
        <v>3184</v>
      </c>
      <c r="B842" s="59" t="s">
        <v>55</v>
      </c>
      <c r="C842" s="59" t="s">
        <v>544</v>
      </c>
      <c r="D842" s="59" t="s">
        <v>508</v>
      </c>
      <c r="E842" s="59" t="s">
        <v>545</v>
      </c>
      <c r="F842" s="59"/>
      <c r="G842" s="59" t="s">
        <v>1563</v>
      </c>
      <c r="H842" s="59" t="s">
        <v>1339</v>
      </c>
      <c r="I842" s="59">
        <v>82</v>
      </c>
      <c r="J842" s="59" t="s">
        <v>3133</v>
      </c>
      <c r="K842" s="59" t="s">
        <v>1585</v>
      </c>
      <c r="L842" s="59" t="s">
        <v>1330</v>
      </c>
      <c r="M842" s="59" t="s">
        <v>1505</v>
      </c>
      <c r="N842" s="59" t="s">
        <v>1554</v>
      </c>
      <c r="O842" s="46">
        <f t="shared" si="548"/>
        <v>470</v>
      </c>
      <c r="P842" s="46"/>
      <c r="Q842" s="46"/>
      <c r="R842" s="46"/>
      <c r="S842" s="46"/>
      <c r="T842" s="46"/>
      <c r="U842" s="46"/>
      <c r="V842" s="46"/>
      <c r="W842" s="46">
        <v>100</v>
      </c>
      <c r="X842" s="46">
        <v>170</v>
      </c>
      <c r="Y842" s="46">
        <v>100</v>
      </c>
      <c r="Z842" s="46">
        <v>100</v>
      </c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87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>
        <v>470</v>
      </c>
      <c r="BK842" s="46"/>
      <c r="BL842" s="46"/>
      <c r="BM842" s="46"/>
      <c r="BN842" s="46"/>
      <c r="BO842" s="46"/>
      <c r="BP842" s="46"/>
      <c r="BQ842" s="46"/>
      <c r="BR842" s="46">
        <v>470</v>
      </c>
      <c r="BS842" s="46">
        <v>470</v>
      </c>
      <c r="BT842" s="46">
        <v>470</v>
      </c>
      <c r="BU842" s="46">
        <v>470</v>
      </c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>
        <v>0</v>
      </c>
      <c r="DF842" s="46">
        <f>P845*BJ845</f>
        <v>0</v>
      </c>
      <c r="DG842" s="46">
        <f>BJ845*Q845</f>
        <v>0</v>
      </c>
      <c r="DH842" s="46">
        <f>R842*BM842</f>
        <v>0</v>
      </c>
      <c r="DI842" s="46">
        <f t="shared" si="564"/>
        <v>0</v>
      </c>
      <c r="DJ842" s="46">
        <f t="shared" si="564"/>
        <v>0</v>
      </c>
      <c r="DK842" s="46">
        <f t="shared" si="564"/>
        <v>0</v>
      </c>
      <c r="DL842" s="46">
        <f t="shared" si="564"/>
        <v>0</v>
      </c>
      <c r="DM842" s="46">
        <f t="shared" si="564"/>
        <v>47000</v>
      </c>
      <c r="DN842" s="46">
        <f t="shared" si="564"/>
        <v>79900</v>
      </c>
      <c r="DO842" s="46">
        <f t="shared" si="564"/>
        <v>47000</v>
      </c>
      <c r="DP842" s="46">
        <f t="shared" si="564"/>
        <v>47000</v>
      </c>
      <c r="DQ842" s="46">
        <f t="shared" si="564"/>
        <v>0</v>
      </c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>
        <f>DE842*1.12</f>
        <v>0</v>
      </c>
      <c r="FA842" s="59" t="s">
        <v>1704</v>
      </c>
      <c r="FB842" s="59" t="s">
        <v>3131</v>
      </c>
      <c r="FC842" s="59" t="s">
        <v>1714</v>
      </c>
    </row>
    <row r="843" spans="1:159" s="49" customFormat="1" ht="25.5" customHeight="1" x14ac:dyDescent="0.25">
      <c r="A843" s="59" t="s">
        <v>3694</v>
      </c>
      <c r="B843" s="59" t="s">
        <v>55</v>
      </c>
      <c r="C843" s="59" t="s">
        <v>544</v>
      </c>
      <c r="D843" s="59" t="s">
        <v>508</v>
      </c>
      <c r="E843" s="59" t="s">
        <v>545</v>
      </c>
      <c r="F843" s="59"/>
      <c r="G843" s="59" t="s">
        <v>1563</v>
      </c>
      <c r="H843" s="59" t="s">
        <v>1339</v>
      </c>
      <c r="I843" s="59">
        <v>82</v>
      </c>
      <c r="J843" s="59" t="s">
        <v>3629</v>
      </c>
      <c r="K843" s="59" t="s">
        <v>1585</v>
      </c>
      <c r="L843" s="59" t="s">
        <v>1330</v>
      </c>
      <c r="M843" s="59" t="s">
        <v>1505</v>
      </c>
      <c r="N843" s="59" t="s">
        <v>1554</v>
      </c>
      <c r="O843" s="46">
        <f>P843+Q843+R843+S843+T843+U843+V843+W843+X843+Y843+Z843+AA843+AB843+AC843+AD843+AE843+AF843+AG843+AH843+AI843+AJ843+AK843+AL843+AM843+AN843+AO843+AP843+AQ843+AR843+AS843+AT843+AU843+AV843+AW843+AX843+AY843+AZ843</f>
        <v>570</v>
      </c>
      <c r="P843" s="46"/>
      <c r="Q843" s="46"/>
      <c r="R843" s="46"/>
      <c r="S843" s="46"/>
      <c r="T843" s="46"/>
      <c r="U843" s="46"/>
      <c r="V843" s="46"/>
      <c r="W843" s="46">
        <v>100</v>
      </c>
      <c r="X843" s="46">
        <v>170</v>
      </c>
      <c r="Y843" s="46">
        <v>200</v>
      </c>
      <c r="Z843" s="46">
        <v>100</v>
      </c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87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>
        <v>470</v>
      </c>
      <c r="BK843" s="46"/>
      <c r="BL843" s="46"/>
      <c r="BM843" s="46"/>
      <c r="BN843" s="46"/>
      <c r="BO843" s="46"/>
      <c r="BP843" s="46"/>
      <c r="BQ843" s="46"/>
      <c r="BR843" s="46">
        <v>470</v>
      </c>
      <c r="BS843" s="46">
        <v>470</v>
      </c>
      <c r="BT843" s="46">
        <v>470</v>
      </c>
      <c r="BU843" s="46">
        <v>470</v>
      </c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>
        <f>SUM(DF843:EP843)</f>
        <v>267900</v>
      </c>
      <c r="DF843" s="46">
        <f>P846*BJ846</f>
        <v>0</v>
      </c>
      <c r="DG843" s="46">
        <f>BJ846*Q846</f>
        <v>0</v>
      </c>
      <c r="DH843" s="46">
        <f>R843*BM843</f>
        <v>0</v>
      </c>
      <c r="DI843" s="46">
        <f t="shared" ref="DI843:DQ843" si="565">BN843*S843</f>
        <v>0</v>
      </c>
      <c r="DJ843" s="46">
        <f t="shared" si="565"/>
        <v>0</v>
      </c>
      <c r="DK843" s="46">
        <f t="shared" si="565"/>
        <v>0</v>
      </c>
      <c r="DL843" s="46">
        <f t="shared" si="565"/>
        <v>0</v>
      </c>
      <c r="DM843" s="46">
        <f t="shared" si="565"/>
        <v>47000</v>
      </c>
      <c r="DN843" s="46">
        <f t="shared" si="565"/>
        <v>79900</v>
      </c>
      <c r="DO843" s="46">
        <f t="shared" si="565"/>
        <v>94000</v>
      </c>
      <c r="DP843" s="46">
        <f t="shared" si="565"/>
        <v>47000</v>
      </c>
      <c r="DQ843" s="46">
        <f t="shared" si="565"/>
        <v>0</v>
      </c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>
        <f>DE843*1.12</f>
        <v>300048</v>
      </c>
      <c r="FA843" s="59" t="s">
        <v>1704</v>
      </c>
      <c r="FB843" s="59" t="s">
        <v>3630</v>
      </c>
      <c r="FC843" s="59" t="s">
        <v>1714</v>
      </c>
    </row>
    <row r="844" spans="1:159" s="49" customFormat="1" ht="25.5" customHeight="1" x14ac:dyDescent="0.25">
      <c r="A844" s="59" t="s">
        <v>785</v>
      </c>
      <c r="B844" s="59" t="s">
        <v>55</v>
      </c>
      <c r="C844" s="59" t="s">
        <v>544</v>
      </c>
      <c r="D844" s="59" t="s">
        <v>508</v>
      </c>
      <c r="E844" s="59" t="s">
        <v>545</v>
      </c>
      <c r="F844" s="59"/>
      <c r="G844" s="59" t="s">
        <v>1563</v>
      </c>
      <c r="H844" s="59" t="s">
        <v>1499</v>
      </c>
      <c r="I844" s="59">
        <v>82</v>
      </c>
      <c r="J844" s="59" t="s">
        <v>1506</v>
      </c>
      <c r="K844" s="59" t="s">
        <v>1586</v>
      </c>
      <c r="L844" s="59" t="s">
        <v>1330</v>
      </c>
      <c r="M844" s="59" t="s">
        <v>1505</v>
      </c>
      <c r="N844" s="59" t="s">
        <v>1554</v>
      </c>
      <c r="O844" s="46">
        <f t="shared" si="548"/>
        <v>600</v>
      </c>
      <c r="P844" s="46"/>
      <c r="Q844" s="46"/>
      <c r="R844" s="46"/>
      <c r="S844" s="46"/>
      <c r="T844" s="46"/>
      <c r="U844" s="46"/>
      <c r="V844" s="46"/>
      <c r="W844" s="46">
        <v>150</v>
      </c>
      <c r="X844" s="46">
        <v>150</v>
      </c>
      <c r="Y844" s="46">
        <v>150</v>
      </c>
      <c r="Z844" s="46">
        <v>150</v>
      </c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87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>
        <v>470</v>
      </c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>
        <v>0</v>
      </c>
      <c r="DF844" s="46">
        <f>P845*BJ845</f>
        <v>0</v>
      </c>
      <c r="DG844" s="46">
        <f>BJ845*Q845</f>
        <v>0</v>
      </c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>
        <v>0</v>
      </c>
      <c r="FA844" s="59" t="s">
        <v>1704</v>
      </c>
      <c r="FB844" s="59">
        <v>2015</v>
      </c>
      <c r="FC844" s="59"/>
    </row>
    <row r="845" spans="1:159" s="49" customFormat="1" ht="25.5" customHeight="1" x14ac:dyDescent="0.25">
      <c r="A845" s="59" t="s">
        <v>786</v>
      </c>
      <c r="B845" s="59" t="s">
        <v>55</v>
      </c>
      <c r="C845" s="59" t="s">
        <v>544</v>
      </c>
      <c r="D845" s="59" t="s">
        <v>508</v>
      </c>
      <c r="E845" s="59" t="s">
        <v>545</v>
      </c>
      <c r="F845" s="59"/>
      <c r="G845" s="59" t="s">
        <v>1563</v>
      </c>
      <c r="H845" s="59" t="s">
        <v>1339</v>
      </c>
      <c r="I845" s="59">
        <v>82</v>
      </c>
      <c r="J845" s="59" t="s">
        <v>1506</v>
      </c>
      <c r="K845" s="59" t="s">
        <v>1586</v>
      </c>
      <c r="L845" s="59" t="s">
        <v>1330</v>
      </c>
      <c r="M845" s="59" t="s">
        <v>1505</v>
      </c>
      <c r="N845" s="59" t="s">
        <v>1554</v>
      </c>
      <c r="O845" s="46">
        <f t="shared" si="548"/>
        <v>600</v>
      </c>
      <c r="P845" s="46"/>
      <c r="Q845" s="46"/>
      <c r="R845" s="46"/>
      <c r="S845" s="46"/>
      <c r="T845" s="46"/>
      <c r="U845" s="46"/>
      <c r="V845" s="46"/>
      <c r="W845" s="46">
        <v>150</v>
      </c>
      <c r="X845" s="46">
        <v>150</v>
      </c>
      <c r="Y845" s="46">
        <v>150</v>
      </c>
      <c r="Z845" s="46">
        <v>150</v>
      </c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87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>
        <v>470</v>
      </c>
      <c r="BK845" s="46"/>
      <c r="BL845" s="46"/>
      <c r="BM845" s="46"/>
      <c r="BN845" s="46"/>
      <c r="BO845" s="46"/>
      <c r="BP845" s="46"/>
      <c r="BQ845" s="46"/>
      <c r="BR845" s="46">
        <v>470</v>
      </c>
      <c r="BS845" s="46">
        <v>470</v>
      </c>
      <c r="BT845" s="46">
        <v>470</v>
      </c>
      <c r="BU845" s="46">
        <v>470</v>
      </c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>
        <v>0</v>
      </c>
      <c r="DF845" s="46">
        <f>P848*BJ848</f>
        <v>0</v>
      </c>
      <c r="DG845" s="46">
        <f>BJ848*Q848</f>
        <v>0</v>
      </c>
      <c r="DH845" s="46">
        <f>R845*BM845</f>
        <v>0</v>
      </c>
      <c r="DI845" s="46">
        <f t="shared" ref="DI845:DQ846" si="566">BN845*S845</f>
        <v>0</v>
      </c>
      <c r="DJ845" s="46">
        <f t="shared" si="566"/>
        <v>0</v>
      </c>
      <c r="DK845" s="46">
        <f t="shared" si="566"/>
        <v>0</v>
      </c>
      <c r="DL845" s="46">
        <f t="shared" si="566"/>
        <v>0</v>
      </c>
      <c r="DM845" s="46">
        <f t="shared" si="566"/>
        <v>70500</v>
      </c>
      <c r="DN845" s="46">
        <f t="shared" si="566"/>
        <v>70500</v>
      </c>
      <c r="DO845" s="46">
        <f t="shared" si="566"/>
        <v>70500</v>
      </c>
      <c r="DP845" s="46">
        <f t="shared" si="566"/>
        <v>70500</v>
      </c>
      <c r="DQ845" s="46">
        <f t="shared" si="566"/>
        <v>0</v>
      </c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>
        <v>0</v>
      </c>
      <c r="FA845" s="59" t="s">
        <v>1704</v>
      </c>
      <c r="FB845" s="59">
        <v>2015</v>
      </c>
      <c r="FC845" s="59">
        <v>7</v>
      </c>
    </row>
    <row r="846" spans="1:159" s="49" customFormat="1" ht="25.5" customHeight="1" x14ac:dyDescent="0.25">
      <c r="A846" s="59" t="s">
        <v>3185</v>
      </c>
      <c r="B846" s="59" t="s">
        <v>55</v>
      </c>
      <c r="C846" s="59" t="s">
        <v>544</v>
      </c>
      <c r="D846" s="59" t="s">
        <v>508</v>
      </c>
      <c r="E846" s="59" t="s">
        <v>545</v>
      </c>
      <c r="F846" s="59"/>
      <c r="G846" s="59" t="s">
        <v>1563</v>
      </c>
      <c r="H846" s="59" t="s">
        <v>1339</v>
      </c>
      <c r="I846" s="59">
        <v>82</v>
      </c>
      <c r="J846" s="59" t="s">
        <v>3133</v>
      </c>
      <c r="K846" s="59" t="s">
        <v>1586</v>
      </c>
      <c r="L846" s="59" t="s">
        <v>1330</v>
      </c>
      <c r="M846" s="59" t="s">
        <v>1505</v>
      </c>
      <c r="N846" s="59" t="s">
        <v>1554</v>
      </c>
      <c r="O846" s="46">
        <f t="shared" si="548"/>
        <v>705</v>
      </c>
      <c r="P846" s="46"/>
      <c r="Q846" s="46"/>
      <c r="R846" s="46"/>
      <c r="S846" s="46"/>
      <c r="T846" s="46"/>
      <c r="U846" s="46"/>
      <c r="V846" s="46"/>
      <c r="W846" s="46">
        <v>150</v>
      </c>
      <c r="X846" s="46">
        <v>255</v>
      </c>
      <c r="Y846" s="46">
        <v>150</v>
      </c>
      <c r="Z846" s="46">
        <v>150</v>
      </c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87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>
        <v>470</v>
      </c>
      <c r="BK846" s="46"/>
      <c r="BL846" s="46"/>
      <c r="BM846" s="46"/>
      <c r="BN846" s="46"/>
      <c r="BO846" s="46"/>
      <c r="BP846" s="46"/>
      <c r="BQ846" s="46"/>
      <c r="BR846" s="46">
        <v>470</v>
      </c>
      <c r="BS846" s="46">
        <v>470</v>
      </c>
      <c r="BT846" s="46">
        <v>470</v>
      </c>
      <c r="BU846" s="46">
        <v>470</v>
      </c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>
        <v>0</v>
      </c>
      <c r="DF846" s="46">
        <f>P849*BJ849</f>
        <v>0</v>
      </c>
      <c r="DG846" s="46">
        <f>BJ849*Q849</f>
        <v>0</v>
      </c>
      <c r="DH846" s="46">
        <f>R846*BM846</f>
        <v>0</v>
      </c>
      <c r="DI846" s="46">
        <f t="shared" si="566"/>
        <v>0</v>
      </c>
      <c r="DJ846" s="46">
        <f t="shared" si="566"/>
        <v>0</v>
      </c>
      <c r="DK846" s="46">
        <f t="shared" si="566"/>
        <v>0</v>
      </c>
      <c r="DL846" s="46">
        <f t="shared" si="566"/>
        <v>0</v>
      </c>
      <c r="DM846" s="46">
        <f t="shared" si="566"/>
        <v>70500</v>
      </c>
      <c r="DN846" s="46">
        <f t="shared" si="566"/>
        <v>119850</v>
      </c>
      <c r="DO846" s="46">
        <f t="shared" si="566"/>
        <v>70500</v>
      </c>
      <c r="DP846" s="46">
        <f t="shared" si="566"/>
        <v>70500</v>
      </c>
      <c r="DQ846" s="46">
        <f t="shared" si="566"/>
        <v>0</v>
      </c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>
        <f>DE846*1.12</f>
        <v>0</v>
      </c>
      <c r="FA846" s="59" t="s">
        <v>1704</v>
      </c>
      <c r="FB846" s="59" t="s">
        <v>3131</v>
      </c>
      <c r="FC846" s="59" t="s">
        <v>1714</v>
      </c>
    </row>
    <row r="847" spans="1:159" s="49" customFormat="1" ht="25.5" customHeight="1" x14ac:dyDescent="0.25">
      <c r="A847" s="59" t="s">
        <v>3695</v>
      </c>
      <c r="B847" s="59" t="s">
        <v>55</v>
      </c>
      <c r="C847" s="59" t="s">
        <v>544</v>
      </c>
      <c r="D847" s="59" t="s">
        <v>508</v>
      </c>
      <c r="E847" s="59" t="s">
        <v>545</v>
      </c>
      <c r="F847" s="59"/>
      <c r="G847" s="59" t="s">
        <v>1563</v>
      </c>
      <c r="H847" s="59" t="s">
        <v>1339</v>
      </c>
      <c r="I847" s="59">
        <v>82</v>
      </c>
      <c r="J847" s="59" t="s">
        <v>3629</v>
      </c>
      <c r="K847" s="59" t="s">
        <v>1586</v>
      </c>
      <c r="L847" s="59" t="s">
        <v>1330</v>
      </c>
      <c r="M847" s="59" t="s">
        <v>1505</v>
      </c>
      <c r="N847" s="59" t="s">
        <v>1554</v>
      </c>
      <c r="O847" s="46">
        <f>P847+Q847+R847+S847+T847+U847+V847+W847+X847+Y847+Z847+AA847+AB847+AC847+AD847+AE847+AF847+AG847+AH847+AI847+AJ847+AK847+AL847+AM847+AN847+AO847+AP847+AQ847+AR847+AS847+AT847+AU847+AV847+AW847+AX847+AY847+AZ847</f>
        <v>855</v>
      </c>
      <c r="P847" s="46"/>
      <c r="Q847" s="46"/>
      <c r="R847" s="46"/>
      <c r="S847" s="46"/>
      <c r="T847" s="46"/>
      <c r="U847" s="46"/>
      <c r="V847" s="46"/>
      <c r="W847" s="46">
        <v>150</v>
      </c>
      <c r="X847" s="46">
        <v>255</v>
      </c>
      <c r="Y847" s="46">
        <v>300</v>
      </c>
      <c r="Z847" s="46">
        <v>150</v>
      </c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87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>
        <v>470</v>
      </c>
      <c r="BK847" s="46"/>
      <c r="BL847" s="46"/>
      <c r="BM847" s="46"/>
      <c r="BN847" s="46"/>
      <c r="BO847" s="46"/>
      <c r="BP847" s="46"/>
      <c r="BQ847" s="46"/>
      <c r="BR847" s="46">
        <v>470</v>
      </c>
      <c r="BS847" s="46">
        <v>470</v>
      </c>
      <c r="BT847" s="46">
        <v>470</v>
      </c>
      <c r="BU847" s="46">
        <v>470</v>
      </c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>
        <f>SUM(DF847:EP847)</f>
        <v>401850</v>
      </c>
      <c r="DF847" s="46">
        <f>P850*BJ850</f>
        <v>0</v>
      </c>
      <c r="DG847" s="46">
        <f>BJ850*Q850</f>
        <v>0</v>
      </c>
      <c r="DH847" s="46">
        <f>R847*BM847</f>
        <v>0</v>
      </c>
      <c r="DI847" s="46">
        <f t="shared" ref="DI847:DQ847" si="567">BN847*S847</f>
        <v>0</v>
      </c>
      <c r="DJ847" s="46">
        <f t="shared" si="567"/>
        <v>0</v>
      </c>
      <c r="DK847" s="46">
        <f t="shared" si="567"/>
        <v>0</v>
      </c>
      <c r="DL847" s="46">
        <f t="shared" si="567"/>
        <v>0</v>
      </c>
      <c r="DM847" s="46">
        <f t="shared" si="567"/>
        <v>70500</v>
      </c>
      <c r="DN847" s="46">
        <f t="shared" si="567"/>
        <v>119850</v>
      </c>
      <c r="DO847" s="46">
        <f t="shared" si="567"/>
        <v>141000</v>
      </c>
      <c r="DP847" s="46">
        <f t="shared" si="567"/>
        <v>70500</v>
      </c>
      <c r="DQ847" s="46">
        <f t="shared" si="567"/>
        <v>0</v>
      </c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>
        <f>DE847*1.12</f>
        <v>450072.00000000006</v>
      </c>
      <c r="FA847" s="59" t="s">
        <v>1704</v>
      </c>
      <c r="FB847" s="59" t="s">
        <v>3630</v>
      </c>
      <c r="FC847" s="59" t="s">
        <v>1714</v>
      </c>
    </row>
    <row r="848" spans="1:159" s="49" customFormat="1" ht="25.5" customHeight="1" x14ac:dyDescent="0.25">
      <c r="A848" s="59" t="s">
        <v>787</v>
      </c>
      <c r="B848" s="59" t="s">
        <v>55</v>
      </c>
      <c r="C848" s="59" t="s">
        <v>544</v>
      </c>
      <c r="D848" s="59" t="s">
        <v>508</v>
      </c>
      <c r="E848" s="59" t="s">
        <v>545</v>
      </c>
      <c r="F848" s="59"/>
      <c r="G848" s="59" t="s">
        <v>1563</v>
      </c>
      <c r="H848" s="59" t="s">
        <v>1499</v>
      </c>
      <c r="I848" s="59">
        <v>82</v>
      </c>
      <c r="J848" s="59" t="s">
        <v>1506</v>
      </c>
      <c r="K848" s="59" t="s">
        <v>1587</v>
      </c>
      <c r="L848" s="59" t="s">
        <v>1330</v>
      </c>
      <c r="M848" s="59" t="s">
        <v>1505</v>
      </c>
      <c r="N848" s="59" t="s">
        <v>1554</v>
      </c>
      <c r="O848" s="46">
        <f t="shared" si="548"/>
        <v>800</v>
      </c>
      <c r="P848" s="46"/>
      <c r="Q848" s="46"/>
      <c r="R848" s="46"/>
      <c r="S848" s="46"/>
      <c r="T848" s="46"/>
      <c r="U848" s="46"/>
      <c r="V848" s="46"/>
      <c r="W848" s="46">
        <v>200</v>
      </c>
      <c r="X848" s="46">
        <v>200</v>
      </c>
      <c r="Y848" s="46">
        <v>200</v>
      </c>
      <c r="Z848" s="46">
        <v>200</v>
      </c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87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>
        <v>470</v>
      </c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>
        <v>0</v>
      </c>
      <c r="DF848" s="46">
        <f>P849*BJ849</f>
        <v>0</v>
      </c>
      <c r="DG848" s="46">
        <f>BJ849*Q849</f>
        <v>0</v>
      </c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>
        <v>0</v>
      </c>
      <c r="FA848" s="59" t="s">
        <v>1704</v>
      </c>
      <c r="FB848" s="59">
        <v>2015</v>
      </c>
      <c r="FC848" s="59"/>
    </row>
    <row r="849" spans="1:159" s="49" customFormat="1" ht="25.5" customHeight="1" x14ac:dyDescent="0.25">
      <c r="A849" s="59" t="s">
        <v>788</v>
      </c>
      <c r="B849" s="59" t="s">
        <v>55</v>
      </c>
      <c r="C849" s="59" t="s">
        <v>544</v>
      </c>
      <c r="D849" s="59" t="s">
        <v>508</v>
      </c>
      <c r="E849" s="59" t="s">
        <v>545</v>
      </c>
      <c r="F849" s="59"/>
      <c r="G849" s="59" t="s">
        <v>1563</v>
      </c>
      <c r="H849" s="59" t="s">
        <v>1339</v>
      </c>
      <c r="I849" s="59">
        <v>82</v>
      </c>
      <c r="J849" s="59" t="s">
        <v>1506</v>
      </c>
      <c r="K849" s="59" t="s">
        <v>1587</v>
      </c>
      <c r="L849" s="59" t="s">
        <v>1330</v>
      </c>
      <c r="M849" s="59" t="s">
        <v>1505</v>
      </c>
      <c r="N849" s="59" t="s">
        <v>1554</v>
      </c>
      <c r="O849" s="46">
        <f t="shared" si="548"/>
        <v>800</v>
      </c>
      <c r="P849" s="46"/>
      <c r="Q849" s="46"/>
      <c r="R849" s="46"/>
      <c r="S849" s="46"/>
      <c r="T849" s="46"/>
      <c r="U849" s="46"/>
      <c r="V849" s="46"/>
      <c r="W849" s="46">
        <v>200</v>
      </c>
      <c r="X849" s="46">
        <v>200</v>
      </c>
      <c r="Y849" s="46">
        <v>200</v>
      </c>
      <c r="Z849" s="46">
        <v>200</v>
      </c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87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>
        <v>470</v>
      </c>
      <c r="BK849" s="46"/>
      <c r="BL849" s="46"/>
      <c r="BM849" s="46"/>
      <c r="BN849" s="46"/>
      <c r="BO849" s="46"/>
      <c r="BP849" s="46"/>
      <c r="BQ849" s="46"/>
      <c r="BR849" s="46">
        <v>470</v>
      </c>
      <c r="BS849" s="46">
        <v>470</v>
      </c>
      <c r="BT849" s="46">
        <v>470</v>
      </c>
      <c r="BU849" s="46">
        <v>470</v>
      </c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>
        <v>0</v>
      </c>
      <c r="DF849" s="46">
        <f>P852*BJ852</f>
        <v>0</v>
      </c>
      <c r="DG849" s="46">
        <f>BJ852*Q852</f>
        <v>0</v>
      </c>
      <c r="DH849" s="46">
        <f>R849*BM849</f>
        <v>0</v>
      </c>
      <c r="DI849" s="46">
        <f t="shared" ref="DI849:DQ850" si="568">BN849*S849</f>
        <v>0</v>
      </c>
      <c r="DJ849" s="46">
        <f t="shared" si="568"/>
        <v>0</v>
      </c>
      <c r="DK849" s="46">
        <f t="shared" si="568"/>
        <v>0</v>
      </c>
      <c r="DL849" s="46">
        <f t="shared" si="568"/>
        <v>0</v>
      </c>
      <c r="DM849" s="46">
        <f t="shared" si="568"/>
        <v>94000</v>
      </c>
      <c r="DN849" s="46">
        <f t="shared" si="568"/>
        <v>94000</v>
      </c>
      <c r="DO849" s="46">
        <f t="shared" si="568"/>
        <v>94000</v>
      </c>
      <c r="DP849" s="46">
        <f t="shared" si="568"/>
        <v>94000</v>
      </c>
      <c r="DQ849" s="46">
        <f t="shared" si="568"/>
        <v>0</v>
      </c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>
        <v>0</v>
      </c>
      <c r="FA849" s="59" t="s">
        <v>1704</v>
      </c>
      <c r="FB849" s="59">
        <v>2015</v>
      </c>
      <c r="FC849" s="59">
        <v>7</v>
      </c>
    </row>
    <row r="850" spans="1:159" s="49" customFormat="1" ht="25.5" customHeight="1" x14ac:dyDescent="0.25">
      <c r="A850" s="59" t="s">
        <v>3186</v>
      </c>
      <c r="B850" s="59" t="s">
        <v>55</v>
      </c>
      <c r="C850" s="59" t="s">
        <v>544</v>
      </c>
      <c r="D850" s="59" t="s">
        <v>508</v>
      </c>
      <c r="E850" s="59" t="s">
        <v>545</v>
      </c>
      <c r="F850" s="59"/>
      <c r="G850" s="59" t="s">
        <v>1563</v>
      </c>
      <c r="H850" s="59" t="s">
        <v>1339</v>
      </c>
      <c r="I850" s="59">
        <v>82</v>
      </c>
      <c r="J850" s="59" t="s">
        <v>3133</v>
      </c>
      <c r="K850" s="59" t="s">
        <v>1587</v>
      </c>
      <c r="L850" s="59" t="s">
        <v>1330</v>
      </c>
      <c r="M850" s="59" t="s">
        <v>1505</v>
      </c>
      <c r="N850" s="59" t="s">
        <v>1554</v>
      </c>
      <c r="O850" s="46">
        <f t="shared" si="548"/>
        <v>940</v>
      </c>
      <c r="P850" s="46"/>
      <c r="Q850" s="46"/>
      <c r="R850" s="46"/>
      <c r="S850" s="46"/>
      <c r="T850" s="46"/>
      <c r="U850" s="46"/>
      <c r="V850" s="46"/>
      <c r="W850" s="46">
        <v>200</v>
      </c>
      <c r="X850" s="46">
        <v>340</v>
      </c>
      <c r="Y850" s="46">
        <v>200</v>
      </c>
      <c r="Z850" s="46">
        <v>200</v>
      </c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87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>
        <v>470</v>
      </c>
      <c r="BK850" s="46"/>
      <c r="BL850" s="46"/>
      <c r="BM850" s="46"/>
      <c r="BN850" s="46"/>
      <c r="BO850" s="46"/>
      <c r="BP850" s="46"/>
      <c r="BQ850" s="46"/>
      <c r="BR850" s="46">
        <v>470</v>
      </c>
      <c r="BS850" s="46">
        <v>470</v>
      </c>
      <c r="BT850" s="46">
        <v>470</v>
      </c>
      <c r="BU850" s="46">
        <v>470</v>
      </c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>
        <v>0</v>
      </c>
      <c r="DF850" s="46">
        <f>P853*BJ853</f>
        <v>0</v>
      </c>
      <c r="DG850" s="46">
        <f>BJ853*Q853</f>
        <v>0</v>
      </c>
      <c r="DH850" s="46">
        <f>R850*BM850</f>
        <v>0</v>
      </c>
      <c r="DI850" s="46">
        <f t="shared" si="568"/>
        <v>0</v>
      </c>
      <c r="DJ850" s="46">
        <f t="shared" si="568"/>
        <v>0</v>
      </c>
      <c r="DK850" s="46">
        <f t="shared" si="568"/>
        <v>0</v>
      </c>
      <c r="DL850" s="46">
        <f t="shared" si="568"/>
        <v>0</v>
      </c>
      <c r="DM850" s="46">
        <f t="shared" si="568"/>
        <v>94000</v>
      </c>
      <c r="DN850" s="46">
        <f t="shared" si="568"/>
        <v>159800</v>
      </c>
      <c r="DO850" s="46">
        <f t="shared" si="568"/>
        <v>94000</v>
      </c>
      <c r="DP850" s="46">
        <f t="shared" si="568"/>
        <v>94000</v>
      </c>
      <c r="DQ850" s="46">
        <f t="shared" si="568"/>
        <v>0</v>
      </c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>
        <f>DE850*1.12</f>
        <v>0</v>
      </c>
      <c r="FA850" s="59" t="s">
        <v>1704</v>
      </c>
      <c r="FB850" s="59" t="s">
        <v>3131</v>
      </c>
      <c r="FC850" s="59" t="s">
        <v>1714</v>
      </c>
    </row>
    <row r="851" spans="1:159" s="49" customFormat="1" ht="25.5" customHeight="1" x14ac:dyDescent="0.25">
      <c r="A851" s="59" t="s">
        <v>3696</v>
      </c>
      <c r="B851" s="59" t="s">
        <v>55</v>
      </c>
      <c r="C851" s="59" t="s">
        <v>544</v>
      </c>
      <c r="D851" s="59" t="s">
        <v>508</v>
      </c>
      <c r="E851" s="59" t="s">
        <v>545</v>
      </c>
      <c r="F851" s="59"/>
      <c r="G851" s="59" t="s">
        <v>1563</v>
      </c>
      <c r="H851" s="59" t="s">
        <v>1339</v>
      </c>
      <c r="I851" s="59">
        <v>82</v>
      </c>
      <c r="J851" s="59" t="s">
        <v>3629</v>
      </c>
      <c r="K851" s="59" t="s">
        <v>1587</v>
      </c>
      <c r="L851" s="59" t="s">
        <v>1330</v>
      </c>
      <c r="M851" s="59" t="s">
        <v>1505</v>
      </c>
      <c r="N851" s="59" t="s">
        <v>1554</v>
      </c>
      <c r="O851" s="46">
        <f>P851+Q851+R851+S851+T851+U851+V851+W851+X851+Y851+Z851+AA851+AB851+AC851+AD851+AE851+AF851+AG851+AH851+AI851+AJ851+AK851+AL851+AM851+AN851+AO851+AP851+AQ851+AR851+AS851+AT851+AU851+AV851+AW851+AX851+AY851+AZ851</f>
        <v>1140</v>
      </c>
      <c r="P851" s="46"/>
      <c r="Q851" s="46"/>
      <c r="R851" s="46"/>
      <c r="S851" s="46"/>
      <c r="T851" s="46"/>
      <c r="U851" s="46"/>
      <c r="V851" s="46"/>
      <c r="W851" s="46">
        <v>200</v>
      </c>
      <c r="X851" s="46">
        <v>340</v>
      </c>
      <c r="Y851" s="46">
        <v>400</v>
      </c>
      <c r="Z851" s="46">
        <v>200</v>
      </c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87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470</v>
      </c>
      <c r="BK851" s="46"/>
      <c r="BL851" s="46"/>
      <c r="BM851" s="46"/>
      <c r="BN851" s="46"/>
      <c r="BO851" s="46"/>
      <c r="BP851" s="46"/>
      <c r="BQ851" s="46"/>
      <c r="BR851" s="46">
        <v>470</v>
      </c>
      <c r="BS851" s="46">
        <v>470</v>
      </c>
      <c r="BT851" s="46">
        <v>470</v>
      </c>
      <c r="BU851" s="46">
        <v>470</v>
      </c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>
        <f>SUM(DF851:EP851)</f>
        <v>535800</v>
      </c>
      <c r="DF851" s="46">
        <f>P854*BJ854</f>
        <v>0</v>
      </c>
      <c r="DG851" s="46">
        <f>BJ854*Q854</f>
        <v>0</v>
      </c>
      <c r="DH851" s="46">
        <f>R851*BM851</f>
        <v>0</v>
      </c>
      <c r="DI851" s="46">
        <f t="shared" ref="DI851:DQ851" si="569">BN851*S851</f>
        <v>0</v>
      </c>
      <c r="DJ851" s="46">
        <f t="shared" si="569"/>
        <v>0</v>
      </c>
      <c r="DK851" s="46">
        <f t="shared" si="569"/>
        <v>0</v>
      </c>
      <c r="DL851" s="46">
        <f t="shared" si="569"/>
        <v>0</v>
      </c>
      <c r="DM851" s="46">
        <f t="shared" si="569"/>
        <v>94000</v>
      </c>
      <c r="DN851" s="46">
        <f t="shared" si="569"/>
        <v>159800</v>
      </c>
      <c r="DO851" s="46">
        <f t="shared" si="569"/>
        <v>188000</v>
      </c>
      <c r="DP851" s="46">
        <f t="shared" si="569"/>
        <v>94000</v>
      </c>
      <c r="DQ851" s="46">
        <f t="shared" si="569"/>
        <v>0</v>
      </c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>
        <f>DE851*1.12</f>
        <v>600096</v>
      </c>
      <c r="FA851" s="59" t="s">
        <v>1704</v>
      </c>
      <c r="FB851" s="59" t="s">
        <v>3630</v>
      </c>
      <c r="FC851" s="59" t="s">
        <v>1714</v>
      </c>
    </row>
    <row r="852" spans="1:159" s="49" customFormat="1" ht="25.5" customHeight="1" x14ac:dyDescent="0.25">
      <c r="A852" s="59" t="s">
        <v>789</v>
      </c>
      <c r="B852" s="59" t="s">
        <v>55</v>
      </c>
      <c r="C852" s="59" t="s">
        <v>544</v>
      </c>
      <c r="D852" s="59" t="s">
        <v>508</v>
      </c>
      <c r="E852" s="59" t="s">
        <v>545</v>
      </c>
      <c r="F852" s="59"/>
      <c r="G852" s="59" t="s">
        <v>1563</v>
      </c>
      <c r="H852" s="59" t="s">
        <v>1499</v>
      </c>
      <c r="I852" s="59">
        <v>82</v>
      </c>
      <c r="J852" s="59" t="s">
        <v>1506</v>
      </c>
      <c r="K852" s="59" t="s">
        <v>1588</v>
      </c>
      <c r="L852" s="59" t="s">
        <v>1330</v>
      </c>
      <c r="M852" s="59" t="s">
        <v>1505</v>
      </c>
      <c r="N852" s="59" t="s">
        <v>1554</v>
      </c>
      <c r="O852" s="46">
        <f t="shared" si="548"/>
        <v>100</v>
      </c>
      <c r="P852" s="46"/>
      <c r="Q852" s="46"/>
      <c r="R852" s="46"/>
      <c r="S852" s="46"/>
      <c r="T852" s="46"/>
      <c r="U852" s="46"/>
      <c r="V852" s="46"/>
      <c r="W852" s="46">
        <v>25</v>
      </c>
      <c r="X852" s="46">
        <v>25</v>
      </c>
      <c r="Y852" s="46">
        <v>25</v>
      </c>
      <c r="Z852" s="46">
        <v>25</v>
      </c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87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>
        <v>470</v>
      </c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>
        <v>0</v>
      </c>
      <c r="DF852" s="46">
        <f>P853*BJ853</f>
        <v>0</v>
      </c>
      <c r="DG852" s="46">
        <f>BJ853*Q853</f>
        <v>0</v>
      </c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>
        <v>0</v>
      </c>
      <c r="FA852" s="59" t="s">
        <v>1704</v>
      </c>
      <c r="FB852" s="59">
        <v>2015</v>
      </c>
      <c r="FC852" s="59"/>
    </row>
    <row r="853" spans="1:159" s="49" customFormat="1" ht="25.5" customHeight="1" x14ac:dyDescent="0.25">
      <c r="A853" s="59" t="s">
        <v>790</v>
      </c>
      <c r="B853" s="59" t="s">
        <v>55</v>
      </c>
      <c r="C853" s="59" t="s">
        <v>544</v>
      </c>
      <c r="D853" s="59" t="s">
        <v>508</v>
      </c>
      <c r="E853" s="59" t="s">
        <v>545</v>
      </c>
      <c r="F853" s="59"/>
      <c r="G853" s="59" t="s">
        <v>1563</v>
      </c>
      <c r="H853" s="59" t="s">
        <v>1339</v>
      </c>
      <c r="I853" s="59">
        <v>82</v>
      </c>
      <c r="J853" s="59" t="s">
        <v>1506</v>
      </c>
      <c r="K853" s="59" t="s">
        <v>1588</v>
      </c>
      <c r="L853" s="59" t="s">
        <v>1330</v>
      </c>
      <c r="M853" s="59" t="s">
        <v>1505</v>
      </c>
      <c r="N853" s="59" t="s">
        <v>1554</v>
      </c>
      <c r="O853" s="46">
        <f t="shared" si="548"/>
        <v>100</v>
      </c>
      <c r="P853" s="46"/>
      <c r="Q853" s="46"/>
      <c r="R853" s="46"/>
      <c r="S853" s="46"/>
      <c r="T853" s="46"/>
      <c r="U853" s="46"/>
      <c r="V853" s="46"/>
      <c r="W853" s="46">
        <v>25</v>
      </c>
      <c r="X853" s="46">
        <v>25</v>
      </c>
      <c r="Y853" s="46">
        <v>25</v>
      </c>
      <c r="Z853" s="46">
        <v>25</v>
      </c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87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>
        <v>470</v>
      </c>
      <c r="BK853" s="46"/>
      <c r="BL853" s="46"/>
      <c r="BM853" s="46"/>
      <c r="BN853" s="46"/>
      <c r="BO853" s="46"/>
      <c r="BP853" s="46"/>
      <c r="BQ853" s="46"/>
      <c r="BR853" s="46">
        <v>470</v>
      </c>
      <c r="BS853" s="46">
        <v>470</v>
      </c>
      <c r="BT853" s="46">
        <v>470</v>
      </c>
      <c r="BU853" s="46">
        <v>470</v>
      </c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>
        <v>0</v>
      </c>
      <c r="DF853" s="46">
        <f>P856*BJ856</f>
        <v>0</v>
      </c>
      <c r="DG853" s="46">
        <f>BJ856*Q856</f>
        <v>0</v>
      </c>
      <c r="DH853" s="46">
        <f>R853*BM853</f>
        <v>0</v>
      </c>
      <c r="DI853" s="46">
        <f t="shared" ref="DI853:DQ854" si="570">BN853*S853</f>
        <v>0</v>
      </c>
      <c r="DJ853" s="46">
        <f t="shared" si="570"/>
        <v>0</v>
      </c>
      <c r="DK853" s="46">
        <f t="shared" si="570"/>
        <v>0</v>
      </c>
      <c r="DL853" s="46">
        <f t="shared" si="570"/>
        <v>0</v>
      </c>
      <c r="DM853" s="46">
        <f t="shared" si="570"/>
        <v>11750</v>
      </c>
      <c r="DN853" s="46">
        <f t="shared" si="570"/>
        <v>11750</v>
      </c>
      <c r="DO853" s="46">
        <f t="shared" si="570"/>
        <v>11750</v>
      </c>
      <c r="DP853" s="46">
        <f t="shared" si="570"/>
        <v>11750</v>
      </c>
      <c r="DQ853" s="46">
        <f t="shared" si="570"/>
        <v>0</v>
      </c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>
        <v>0</v>
      </c>
      <c r="FA853" s="59" t="s">
        <v>1704</v>
      </c>
      <c r="FB853" s="59">
        <v>2015</v>
      </c>
      <c r="FC853" s="59">
        <v>7</v>
      </c>
    </row>
    <row r="854" spans="1:159" s="49" customFormat="1" ht="25.5" customHeight="1" x14ac:dyDescent="0.25">
      <c r="A854" s="59" t="s">
        <v>3187</v>
      </c>
      <c r="B854" s="59" t="s">
        <v>55</v>
      </c>
      <c r="C854" s="59" t="s">
        <v>544</v>
      </c>
      <c r="D854" s="59" t="s">
        <v>508</v>
      </c>
      <c r="E854" s="59" t="s">
        <v>545</v>
      </c>
      <c r="F854" s="59"/>
      <c r="G854" s="59" t="s">
        <v>1563</v>
      </c>
      <c r="H854" s="59" t="s">
        <v>1339</v>
      </c>
      <c r="I854" s="59">
        <v>82</v>
      </c>
      <c r="J854" s="59" t="s">
        <v>3133</v>
      </c>
      <c r="K854" s="59" t="s">
        <v>1588</v>
      </c>
      <c r="L854" s="59" t="s">
        <v>1330</v>
      </c>
      <c r="M854" s="59" t="s">
        <v>1505</v>
      </c>
      <c r="N854" s="59" t="s">
        <v>1554</v>
      </c>
      <c r="O854" s="46">
        <f t="shared" si="548"/>
        <v>117.5</v>
      </c>
      <c r="P854" s="46"/>
      <c r="Q854" s="46"/>
      <c r="R854" s="46"/>
      <c r="S854" s="46"/>
      <c r="T854" s="46"/>
      <c r="U854" s="46"/>
      <c r="V854" s="46"/>
      <c r="W854" s="46">
        <v>25</v>
      </c>
      <c r="X854" s="46">
        <v>42.5</v>
      </c>
      <c r="Y854" s="46">
        <v>25</v>
      </c>
      <c r="Z854" s="46">
        <v>25</v>
      </c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87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>
        <v>470</v>
      </c>
      <c r="BK854" s="46"/>
      <c r="BL854" s="46"/>
      <c r="BM854" s="46"/>
      <c r="BN854" s="46"/>
      <c r="BO854" s="46"/>
      <c r="BP854" s="46"/>
      <c r="BQ854" s="46"/>
      <c r="BR854" s="46">
        <v>470</v>
      </c>
      <c r="BS854" s="46">
        <v>470</v>
      </c>
      <c r="BT854" s="46">
        <v>470</v>
      </c>
      <c r="BU854" s="46">
        <v>470</v>
      </c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>
        <v>0</v>
      </c>
      <c r="DF854" s="46">
        <f>P857*BJ857</f>
        <v>0</v>
      </c>
      <c r="DG854" s="46">
        <f>BJ857*Q857</f>
        <v>0</v>
      </c>
      <c r="DH854" s="46">
        <f>R854*BM854</f>
        <v>0</v>
      </c>
      <c r="DI854" s="46">
        <f t="shared" si="570"/>
        <v>0</v>
      </c>
      <c r="DJ854" s="46">
        <f t="shared" si="570"/>
        <v>0</v>
      </c>
      <c r="DK854" s="46">
        <f t="shared" si="570"/>
        <v>0</v>
      </c>
      <c r="DL854" s="46">
        <f t="shared" si="570"/>
        <v>0</v>
      </c>
      <c r="DM854" s="46">
        <f t="shared" si="570"/>
        <v>11750</v>
      </c>
      <c r="DN854" s="46">
        <f t="shared" si="570"/>
        <v>19975</v>
      </c>
      <c r="DO854" s="46">
        <f t="shared" si="570"/>
        <v>11750</v>
      </c>
      <c r="DP854" s="46">
        <f t="shared" si="570"/>
        <v>11750</v>
      </c>
      <c r="DQ854" s="46">
        <f t="shared" si="570"/>
        <v>0</v>
      </c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>
        <f>DE854*1.12</f>
        <v>0</v>
      </c>
      <c r="FA854" s="59" t="s">
        <v>1704</v>
      </c>
      <c r="FB854" s="59" t="s">
        <v>3131</v>
      </c>
      <c r="FC854" s="59" t="s">
        <v>1714</v>
      </c>
    </row>
    <row r="855" spans="1:159" s="49" customFormat="1" ht="25.5" customHeight="1" x14ac:dyDescent="0.25">
      <c r="A855" s="59" t="s">
        <v>3697</v>
      </c>
      <c r="B855" s="59" t="s">
        <v>55</v>
      </c>
      <c r="C855" s="59" t="s">
        <v>544</v>
      </c>
      <c r="D855" s="59" t="s">
        <v>508</v>
      </c>
      <c r="E855" s="59" t="s">
        <v>545</v>
      </c>
      <c r="F855" s="59"/>
      <c r="G855" s="59" t="s">
        <v>1563</v>
      </c>
      <c r="H855" s="59" t="s">
        <v>1339</v>
      </c>
      <c r="I855" s="59">
        <v>82</v>
      </c>
      <c r="J855" s="59" t="s">
        <v>3629</v>
      </c>
      <c r="K855" s="59" t="s">
        <v>1588</v>
      </c>
      <c r="L855" s="59" t="s">
        <v>1330</v>
      </c>
      <c r="M855" s="59" t="s">
        <v>1505</v>
      </c>
      <c r="N855" s="59" t="s">
        <v>1554</v>
      </c>
      <c r="O855" s="46">
        <f>P855+Q855+R855+S855+T855+U855+V855+W855+X855+Y855+Z855+AA855+AB855+AC855+AD855+AE855+AF855+AG855+AH855+AI855+AJ855+AK855+AL855+AM855+AN855+AO855+AP855+AQ855+AR855+AS855+AT855+AU855+AV855+AW855+AX855+AY855+AZ855</f>
        <v>142.5</v>
      </c>
      <c r="P855" s="46"/>
      <c r="Q855" s="46"/>
      <c r="R855" s="46"/>
      <c r="S855" s="46"/>
      <c r="T855" s="46"/>
      <c r="U855" s="46"/>
      <c r="V855" s="46"/>
      <c r="W855" s="46">
        <v>25</v>
      </c>
      <c r="X855" s="46">
        <v>42.5</v>
      </c>
      <c r="Y855" s="46">
        <v>50</v>
      </c>
      <c r="Z855" s="46">
        <v>25</v>
      </c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87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>
        <v>470</v>
      </c>
      <c r="BK855" s="46"/>
      <c r="BL855" s="46"/>
      <c r="BM855" s="46"/>
      <c r="BN855" s="46"/>
      <c r="BO855" s="46"/>
      <c r="BP855" s="46"/>
      <c r="BQ855" s="46"/>
      <c r="BR855" s="46">
        <v>470</v>
      </c>
      <c r="BS855" s="46">
        <v>470</v>
      </c>
      <c r="BT855" s="46">
        <v>470</v>
      </c>
      <c r="BU855" s="46">
        <v>470</v>
      </c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>
        <f>SUM(DF855:EP855)</f>
        <v>66975</v>
      </c>
      <c r="DF855" s="46">
        <f>P858*BJ858</f>
        <v>0</v>
      </c>
      <c r="DG855" s="46">
        <f>BJ858*Q858</f>
        <v>0</v>
      </c>
      <c r="DH855" s="46">
        <f>R855*BM855</f>
        <v>0</v>
      </c>
      <c r="DI855" s="46">
        <f t="shared" ref="DI855:DQ855" si="571">BN855*S855</f>
        <v>0</v>
      </c>
      <c r="DJ855" s="46">
        <f t="shared" si="571"/>
        <v>0</v>
      </c>
      <c r="DK855" s="46">
        <f t="shared" si="571"/>
        <v>0</v>
      </c>
      <c r="DL855" s="46">
        <f t="shared" si="571"/>
        <v>0</v>
      </c>
      <c r="DM855" s="46">
        <f t="shared" si="571"/>
        <v>11750</v>
      </c>
      <c r="DN855" s="46">
        <f t="shared" si="571"/>
        <v>19975</v>
      </c>
      <c r="DO855" s="46">
        <f t="shared" si="571"/>
        <v>23500</v>
      </c>
      <c r="DP855" s="46">
        <f t="shared" si="571"/>
        <v>11750</v>
      </c>
      <c r="DQ855" s="46">
        <f t="shared" si="571"/>
        <v>0</v>
      </c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>
        <f>DE855*1.12</f>
        <v>75012</v>
      </c>
      <c r="FA855" s="59" t="s">
        <v>1704</v>
      </c>
      <c r="FB855" s="59" t="s">
        <v>3630</v>
      </c>
      <c r="FC855" s="59" t="s">
        <v>1714</v>
      </c>
    </row>
    <row r="856" spans="1:159" s="49" customFormat="1" ht="25.5" customHeight="1" x14ac:dyDescent="0.25">
      <c r="A856" s="59" t="s">
        <v>791</v>
      </c>
      <c r="B856" s="59" t="s">
        <v>55</v>
      </c>
      <c r="C856" s="59" t="s">
        <v>544</v>
      </c>
      <c r="D856" s="59" t="s">
        <v>508</v>
      </c>
      <c r="E856" s="59" t="s">
        <v>545</v>
      </c>
      <c r="F856" s="59"/>
      <c r="G856" s="59" t="s">
        <v>1563</v>
      </c>
      <c r="H856" s="59" t="s">
        <v>1499</v>
      </c>
      <c r="I856" s="59">
        <v>82</v>
      </c>
      <c r="J856" s="59" t="s">
        <v>1506</v>
      </c>
      <c r="K856" s="59" t="s">
        <v>1589</v>
      </c>
      <c r="L856" s="59" t="s">
        <v>1330</v>
      </c>
      <c r="M856" s="59" t="s">
        <v>1505</v>
      </c>
      <c r="N856" s="59" t="s">
        <v>1554</v>
      </c>
      <c r="O856" s="46">
        <f t="shared" si="548"/>
        <v>2000</v>
      </c>
      <c r="P856" s="46"/>
      <c r="Q856" s="46"/>
      <c r="R856" s="46"/>
      <c r="S856" s="46"/>
      <c r="T856" s="46"/>
      <c r="U856" s="46"/>
      <c r="V856" s="46"/>
      <c r="W856" s="46">
        <v>500</v>
      </c>
      <c r="X856" s="46">
        <v>500</v>
      </c>
      <c r="Y856" s="46">
        <v>500</v>
      </c>
      <c r="Z856" s="46">
        <v>500</v>
      </c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87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>
        <v>470</v>
      </c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>
        <v>0</v>
      </c>
      <c r="DF856" s="46">
        <f>P857*BJ857</f>
        <v>0</v>
      </c>
      <c r="DG856" s="46">
        <f>BJ857*Q857</f>
        <v>0</v>
      </c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>
        <v>0</v>
      </c>
      <c r="FA856" s="59" t="s">
        <v>1704</v>
      </c>
      <c r="FB856" s="59">
        <v>2015</v>
      </c>
      <c r="FC856" s="59"/>
    </row>
    <row r="857" spans="1:159" s="49" customFormat="1" ht="25.5" customHeight="1" x14ac:dyDescent="0.25">
      <c r="A857" s="59" t="s">
        <v>792</v>
      </c>
      <c r="B857" s="59" t="s">
        <v>55</v>
      </c>
      <c r="C857" s="59" t="s">
        <v>544</v>
      </c>
      <c r="D857" s="59" t="s">
        <v>508</v>
      </c>
      <c r="E857" s="59" t="s">
        <v>545</v>
      </c>
      <c r="F857" s="59"/>
      <c r="G857" s="59" t="s">
        <v>1563</v>
      </c>
      <c r="H857" s="59" t="s">
        <v>1339</v>
      </c>
      <c r="I857" s="59">
        <v>82</v>
      </c>
      <c r="J857" s="59" t="s">
        <v>1506</v>
      </c>
      <c r="K857" s="59" t="s">
        <v>1589</v>
      </c>
      <c r="L857" s="59" t="s">
        <v>1330</v>
      </c>
      <c r="M857" s="59" t="s">
        <v>1505</v>
      </c>
      <c r="N857" s="59" t="s">
        <v>1554</v>
      </c>
      <c r="O857" s="46">
        <f t="shared" si="548"/>
        <v>2000</v>
      </c>
      <c r="P857" s="46"/>
      <c r="Q857" s="46"/>
      <c r="R857" s="46"/>
      <c r="S857" s="46"/>
      <c r="T857" s="46"/>
      <c r="U857" s="46"/>
      <c r="V857" s="46"/>
      <c r="W857" s="46">
        <v>500</v>
      </c>
      <c r="X857" s="46">
        <v>500</v>
      </c>
      <c r="Y857" s="46">
        <v>500</v>
      </c>
      <c r="Z857" s="46">
        <v>500</v>
      </c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87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>
        <v>470</v>
      </c>
      <c r="BK857" s="46"/>
      <c r="BL857" s="46"/>
      <c r="BM857" s="46"/>
      <c r="BN857" s="46"/>
      <c r="BO857" s="46"/>
      <c r="BP857" s="46"/>
      <c r="BQ857" s="46"/>
      <c r="BR857" s="46">
        <v>470</v>
      </c>
      <c r="BS857" s="46">
        <v>470</v>
      </c>
      <c r="BT857" s="46">
        <v>470</v>
      </c>
      <c r="BU857" s="46">
        <v>470</v>
      </c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>
        <v>0</v>
      </c>
      <c r="DF857" s="46">
        <f>P860*BJ860</f>
        <v>0</v>
      </c>
      <c r="DG857" s="46">
        <f>BJ860*Q860</f>
        <v>0</v>
      </c>
      <c r="DH857" s="46">
        <f>R857*BM857</f>
        <v>0</v>
      </c>
      <c r="DI857" s="46">
        <f t="shared" ref="DI857:DQ858" si="572">BN857*S857</f>
        <v>0</v>
      </c>
      <c r="DJ857" s="46">
        <f t="shared" si="572"/>
        <v>0</v>
      </c>
      <c r="DK857" s="46">
        <f t="shared" si="572"/>
        <v>0</v>
      </c>
      <c r="DL857" s="46">
        <f t="shared" si="572"/>
        <v>0</v>
      </c>
      <c r="DM857" s="46">
        <f t="shared" si="572"/>
        <v>235000</v>
      </c>
      <c r="DN857" s="46">
        <f t="shared" si="572"/>
        <v>235000</v>
      </c>
      <c r="DO857" s="46">
        <f t="shared" si="572"/>
        <v>235000</v>
      </c>
      <c r="DP857" s="46">
        <f t="shared" si="572"/>
        <v>235000</v>
      </c>
      <c r="DQ857" s="46">
        <f t="shared" si="572"/>
        <v>0</v>
      </c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>
        <v>0</v>
      </c>
      <c r="FA857" s="59" t="s">
        <v>1704</v>
      </c>
      <c r="FB857" s="59">
        <v>2015</v>
      </c>
      <c r="FC857" s="59">
        <v>7</v>
      </c>
    </row>
    <row r="858" spans="1:159" s="49" customFormat="1" ht="25.5" customHeight="1" x14ac:dyDescent="0.25">
      <c r="A858" s="59" t="s">
        <v>3188</v>
      </c>
      <c r="B858" s="59" t="s">
        <v>55</v>
      </c>
      <c r="C858" s="59" t="s">
        <v>544</v>
      </c>
      <c r="D858" s="59" t="s">
        <v>508</v>
      </c>
      <c r="E858" s="59" t="s">
        <v>545</v>
      </c>
      <c r="F858" s="59"/>
      <c r="G858" s="59" t="s">
        <v>1563</v>
      </c>
      <c r="H858" s="59" t="s">
        <v>1339</v>
      </c>
      <c r="I858" s="59">
        <v>82</v>
      </c>
      <c r="J858" s="59" t="s">
        <v>3133</v>
      </c>
      <c r="K858" s="59" t="s">
        <v>1589</v>
      </c>
      <c r="L858" s="59" t="s">
        <v>1330</v>
      </c>
      <c r="M858" s="59" t="s">
        <v>1505</v>
      </c>
      <c r="N858" s="59" t="s">
        <v>1554</v>
      </c>
      <c r="O858" s="46">
        <f t="shared" si="548"/>
        <v>2350</v>
      </c>
      <c r="P858" s="46"/>
      <c r="Q858" s="46"/>
      <c r="R858" s="46"/>
      <c r="S858" s="46"/>
      <c r="T858" s="46"/>
      <c r="U858" s="46"/>
      <c r="V858" s="46"/>
      <c r="W858" s="46">
        <v>500</v>
      </c>
      <c r="X858" s="46">
        <v>850</v>
      </c>
      <c r="Y858" s="46">
        <v>500</v>
      </c>
      <c r="Z858" s="46">
        <v>500</v>
      </c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87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>
        <v>470</v>
      </c>
      <c r="BK858" s="46"/>
      <c r="BL858" s="46"/>
      <c r="BM858" s="46"/>
      <c r="BN858" s="46"/>
      <c r="BO858" s="46"/>
      <c r="BP858" s="46"/>
      <c r="BQ858" s="46"/>
      <c r="BR858" s="46">
        <v>470</v>
      </c>
      <c r="BS858" s="46">
        <v>470</v>
      </c>
      <c r="BT858" s="46">
        <v>470</v>
      </c>
      <c r="BU858" s="46">
        <v>470</v>
      </c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>
        <v>0</v>
      </c>
      <c r="DF858" s="46">
        <f>P861*BJ861</f>
        <v>0</v>
      </c>
      <c r="DG858" s="46">
        <f>BJ861*Q861</f>
        <v>0</v>
      </c>
      <c r="DH858" s="46">
        <f>R858*BM858</f>
        <v>0</v>
      </c>
      <c r="DI858" s="46">
        <f t="shared" si="572"/>
        <v>0</v>
      </c>
      <c r="DJ858" s="46">
        <f t="shared" si="572"/>
        <v>0</v>
      </c>
      <c r="DK858" s="46">
        <f t="shared" si="572"/>
        <v>0</v>
      </c>
      <c r="DL858" s="46">
        <f t="shared" si="572"/>
        <v>0</v>
      </c>
      <c r="DM858" s="46">
        <f t="shared" si="572"/>
        <v>235000</v>
      </c>
      <c r="DN858" s="46">
        <f t="shared" si="572"/>
        <v>399500</v>
      </c>
      <c r="DO858" s="46">
        <f t="shared" si="572"/>
        <v>235000</v>
      </c>
      <c r="DP858" s="46">
        <f t="shared" si="572"/>
        <v>235000</v>
      </c>
      <c r="DQ858" s="46">
        <f t="shared" si="572"/>
        <v>0</v>
      </c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>
        <f>DE858*1.12</f>
        <v>0</v>
      </c>
      <c r="FA858" s="59" t="s">
        <v>1704</v>
      </c>
      <c r="FB858" s="59" t="s">
        <v>3131</v>
      </c>
      <c r="FC858" s="59" t="s">
        <v>1714</v>
      </c>
    </row>
    <row r="859" spans="1:159" s="49" customFormat="1" ht="25.5" customHeight="1" x14ac:dyDescent="0.25">
      <c r="A859" s="59" t="s">
        <v>3698</v>
      </c>
      <c r="B859" s="59" t="s">
        <v>55</v>
      </c>
      <c r="C859" s="59" t="s">
        <v>544</v>
      </c>
      <c r="D859" s="59" t="s">
        <v>508</v>
      </c>
      <c r="E859" s="59" t="s">
        <v>545</v>
      </c>
      <c r="F859" s="59"/>
      <c r="G859" s="59" t="s">
        <v>1563</v>
      </c>
      <c r="H859" s="59" t="s">
        <v>1339</v>
      </c>
      <c r="I859" s="59">
        <v>82</v>
      </c>
      <c r="J859" s="59" t="s">
        <v>3629</v>
      </c>
      <c r="K859" s="59" t="s">
        <v>1589</v>
      </c>
      <c r="L859" s="59" t="s">
        <v>1330</v>
      </c>
      <c r="M859" s="59" t="s">
        <v>1505</v>
      </c>
      <c r="N859" s="59" t="s">
        <v>1554</v>
      </c>
      <c r="O859" s="46">
        <f>P859+Q859+R859+S859+T859+U859+V859+W859+X859+Y859+Z859+AA859+AB859+AC859+AD859+AE859+AF859+AG859+AH859+AI859+AJ859+AK859+AL859+AM859+AN859+AO859+AP859+AQ859+AR859+AS859+AT859+AU859+AV859+AW859+AX859+AY859+AZ859</f>
        <v>2850</v>
      </c>
      <c r="P859" s="46"/>
      <c r="Q859" s="46"/>
      <c r="R859" s="46"/>
      <c r="S859" s="46"/>
      <c r="T859" s="46"/>
      <c r="U859" s="46"/>
      <c r="V859" s="46"/>
      <c r="W859" s="46">
        <v>500</v>
      </c>
      <c r="X859" s="46">
        <v>850</v>
      </c>
      <c r="Y859" s="46">
        <v>1000</v>
      </c>
      <c r="Z859" s="46">
        <v>500</v>
      </c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87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>
        <v>470</v>
      </c>
      <c r="BK859" s="46"/>
      <c r="BL859" s="46"/>
      <c r="BM859" s="46"/>
      <c r="BN859" s="46"/>
      <c r="BO859" s="46"/>
      <c r="BP859" s="46"/>
      <c r="BQ859" s="46"/>
      <c r="BR859" s="46">
        <v>470</v>
      </c>
      <c r="BS859" s="46">
        <v>470</v>
      </c>
      <c r="BT859" s="46">
        <v>470</v>
      </c>
      <c r="BU859" s="46">
        <v>470</v>
      </c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>
        <f>SUM(DF859:EP859)</f>
        <v>1339500</v>
      </c>
      <c r="DF859" s="46">
        <f>P862*BJ862</f>
        <v>0</v>
      </c>
      <c r="DG859" s="46">
        <f>BJ862*Q862</f>
        <v>0</v>
      </c>
      <c r="DH859" s="46">
        <f>R859*BM859</f>
        <v>0</v>
      </c>
      <c r="DI859" s="46">
        <f t="shared" ref="DI859:DQ859" si="573">BN859*S859</f>
        <v>0</v>
      </c>
      <c r="DJ859" s="46">
        <f t="shared" si="573"/>
        <v>0</v>
      </c>
      <c r="DK859" s="46">
        <f t="shared" si="573"/>
        <v>0</v>
      </c>
      <c r="DL859" s="46">
        <f t="shared" si="573"/>
        <v>0</v>
      </c>
      <c r="DM859" s="46">
        <f t="shared" si="573"/>
        <v>235000</v>
      </c>
      <c r="DN859" s="46">
        <f t="shared" si="573"/>
        <v>399500</v>
      </c>
      <c r="DO859" s="46">
        <f t="shared" si="573"/>
        <v>470000</v>
      </c>
      <c r="DP859" s="46">
        <f t="shared" si="573"/>
        <v>235000</v>
      </c>
      <c r="DQ859" s="46">
        <f t="shared" si="573"/>
        <v>0</v>
      </c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>
        <f>DE859*1.12</f>
        <v>1500240.0000000002</v>
      </c>
      <c r="FA859" s="59" t="s">
        <v>1704</v>
      </c>
      <c r="FB859" s="59" t="s">
        <v>3630</v>
      </c>
      <c r="FC859" s="59" t="s">
        <v>1714</v>
      </c>
    </row>
    <row r="860" spans="1:159" s="49" customFormat="1" ht="25.5" customHeight="1" x14ac:dyDescent="0.25">
      <c r="A860" s="59" t="s">
        <v>793</v>
      </c>
      <c r="B860" s="59" t="s">
        <v>55</v>
      </c>
      <c r="C860" s="59" t="s">
        <v>544</v>
      </c>
      <c r="D860" s="59" t="s">
        <v>508</v>
      </c>
      <c r="E860" s="59" t="s">
        <v>545</v>
      </c>
      <c r="F860" s="59"/>
      <c r="G860" s="59" t="s">
        <v>1563</v>
      </c>
      <c r="H860" s="59" t="s">
        <v>1499</v>
      </c>
      <c r="I860" s="59">
        <v>82</v>
      </c>
      <c r="J860" s="59" t="s">
        <v>1506</v>
      </c>
      <c r="K860" s="59" t="s">
        <v>1590</v>
      </c>
      <c r="L860" s="59" t="s">
        <v>1330</v>
      </c>
      <c r="M860" s="59" t="s">
        <v>1505</v>
      </c>
      <c r="N860" s="59" t="s">
        <v>1554</v>
      </c>
      <c r="O860" s="46">
        <f t="shared" si="548"/>
        <v>1200</v>
      </c>
      <c r="P860" s="46"/>
      <c r="Q860" s="46"/>
      <c r="R860" s="46"/>
      <c r="S860" s="46"/>
      <c r="T860" s="46"/>
      <c r="U860" s="46"/>
      <c r="V860" s="46"/>
      <c r="W860" s="46">
        <v>300</v>
      </c>
      <c r="X860" s="46">
        <v>300</v>
      </c>
      <c r="Y860" s="46">
        <v>300</v>
      </c>
      <c r="Z860" s="46">
        <v>300</v>
      </c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87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>
        <v>470</v>
      </c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>
        <v>0</v>
      </c>
      <c r="DF860" s="46">
        <f>P861*BJ861</f>
        <v>0</v>
      </c>
      <c r="DG860" s="46">
        <f>BJ861*Q861</f>
        <v>0</v>
      </c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>
        <v>0</v>
      </c>
      <c r="FA860" s="59" t="s">
        <v>1704</v>
      </c>
      <c r="FB860" s="59">
        <v>2015</v>
      </c>
      <c r="FC860" s="59"/>
    </row>
    <row r="861" spans="1:159" s="49" customFormat="1" ht="25.5" customHeight="1" x14ac:dyDescent="0.25">
      <c r="A861" s="59" t="s">
        <v>794</v>
      </c>
      <c r="B861" s="59" t="s">
        <v>55</v>
      </c>
      <c r="C861" s="59" t="s">
        <v>544</v>
      </c>
      <c r="D861" s="59" t="s">
        <v>508</v>
      </c>
      <c r="E861" s="59" t="s">
        <v>545</v>
      </c>
      <c r="F861" s="59"/>
      <c r="G861" s="59" t="s">
        <v>1563</v>
      </c>
      <c r="H861" s="59" t="s">
        <v>1339</v>
      </c>
      <c r="I861" s="59">
        <v>82</v>
      </c>
      <c r="J861" s="59" t="s">
        <v>1506</v>
      </c>
      <c r="K861" s="59" t="s">
        <v>1590</v>
      </c>
      <c r="L861" s="59" t="s">
        <v>1330</v>
      </c>
      <c r="M861" s="59" t="s">
        <v>1505</v>
      </c>
      <c r="N861" s="59" t="s">
        <v>1554</v>
      </c>
      <c r="O861" s="46">
        <f t="shared" si="548"/>
        <v>1200</v>
      </c>
      <c r="P861" s="46"/>
      <c r="Q861" s="46"/>
      <c r="R861" s="46"/>
      <c r="S861" s="46"/>
      <c r="T861" s="46"/>
      <c r="U861" s="46"/>
      <c r="V861" s="46"/>
      <c r="W861" s="46">
        <v>300</v>
      </c>
      <c r="X861" s="46">
        <v>300</v>
      </c>
      <c r="Y861" s="46">
        <v>300</v>
      </c>
      <c r="Z861" s="46">
        <v>300</v>
      </c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87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>
        <v>470</v>
      </c>
      <c r="BK861" s="46"/>
      <c r="BL861" s="46"/>
      <c r="BM861" s="46"/>
      <c r="BN861" s="46"/>
      <c r="BO861" s="46"/>
      <c r="BP861" s="46"/>
      <c r="BQ861" s="46"/>
      <c r="BR861" s="46">
        <v>470</v>
      </c>
      <c r="BS861" s="46">
        <v>470</v>
      </c>
      <c r="BT861" s="46">
        <v>470</v>
      </c>
      <c r="BU861" s="46">
        <v>470</v>
      </c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>
        <v>0</v>
      </c>
      <c r="DF861" s="46">
        <f>P864*BJ864</f>
        <v>0</v>
      </c>
      <c r="DG861" s="46">
        <f>BJ864*Q864</f>
        <v>0</v>
      </c>
      <c r="DH861" s="46">
        <f>R861*BM861</f>
        <v>0</v>
      </c>
      <c r="DI861" s="46">
        <f t="shared" ref="DI861:DQ862" si="574">BN861*S861</f>
        <v>0</v>
      </c>
      <c r="DJ861" s="46">
        <f t="shared" si="574"/>
        <v>0</v>
      </c>
      <c r="DK861" s="46">
        <f t="shared" si="574"/>
        <v>0</v>
      </c>
      <c r="DL861" s="46">
        <f t="shared" si="574"/>
        <v>0</v>
      </c>
      <c r="DM861" s="46">
        <f t="shared" si="574"/>
        <v>141000</v>
      </c>
      <c r="DN861" s="46">
        <f t="shared" si="574"/>
        <v>141000</v>
      </c>
      <c r="DO861" s="46">
        <f t="shared" si="574"/>
        <v>141000</v>
      </c>
      <c r="DP861" s="46">
        <f t="shared" si="574"/>
        <v>141000</v>
      </c>
      <c r="DQ861" s="46">
        <f t="shared" si="574"/>
        <v>0</v>
      </c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>
        <v>0</v>
      </c>
      <c r="FA861" s="59" t="s">
        <v>1704</v>
      </c>
      <c r="FB861" s="59">
        <v>2015</v>
      </c>
      <c r="FC861" s="59">
        <v>7</v>
      </c>
    </row>
    <row r="862" spans="1:159" s="49" customFormat="1" ht="25.5" customHeight="1" x14ac:dyDescent="0.25">
      <c r="A862" s="59" t="s">
        <v>3189</v>
      </c>
      <c r="B862" s="59" t="s">
        <v>55</v>
      </c>
      <c r="C862" s="59" t="s">
        <v>544</v>
      </c>
      <c r="D862" s="59" t="s">
        <v>508</v>
      </c>
      <c r="E862" s="59" t="s">
        <v>545</v>
      </c>
      <c r="F862" s="59"/>
      <c r="G862" s="59" t="s">
        <v>1563</v>
      </c>
      <c r="H862" s="59" t="s">
        <v>1339</v>
      </c>
      <c r="I862" s="59">
        <v>82</v>
      </c>
      <c r="J862" s="59" t="s">
        <v>3133</v>
      </c>
      <c r="K862" s="59" t="s">
        <v>1590</v>
      </c>
      <c r="L862" s="59" t="s">
        <v>1330</v>
      </c>
      <c r="M862" s="59" t="s">
        <v>1505</v>
      </c>
      <c r="N862" s="59" t="s">
        <v>1554</v>
      </c>
      <c r="O862" s="46">
        <f t="shared" si="548"/>
        <v>1410</v>
      </c>
      <c r="P862" s="46"/>
      <c r="Q862" s="46"/>
      <c r="R862" s="46"/>
      <c r="S862" s="46"/>
      <c r="T862" s="46"/>
      <c r="U862" s="46"/>
      <c r="V862" s="46"/>
      <c r="W862" s="46">
        <v>300</v>
      </c>
      <c r="X862" s="46">
        <v>510</v>
      </c>
      <c r="Y862" s="46">
        <v>300</v>
      </c>
      <c r="Z862" s="46">
        <v>300</v>
      </c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87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>
        <v>470</v>
      </c>
      <c r="BK862" s="46"/>
      <c r="BL862" s="46"/>
      <c r="BM862" s="46"/>
      <c r="BN862" s="46"/>
      <c r="BO862" s="46"/>
      <c r="BP862" s="46"/>
      <c r="BQ862" s="46"/>
      <c r="BR862" s="46">
        <v>470</v>
      </c>
      <c r="BS862" s="46">
        <v>470</v>
      </c>
      <c r="BT862" s="46">
        <v>470</v>
      </c>
      <c r="BU862" s="46">
        <v>470</v>
      </c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>
        <v>0</v>
      </c>
      <c r="DF862" s="46">
        <f>P865*BJ865</f>
        <v>0</v>
      </c>
      <c r="DG862" s="46">
        <f>BJ865*Q865</f>
        <v>0</v>
      </c>
      <c r="DH862" s="46">
        <f>R862*BM862</f>
        <v>0</v>
      </c>
      <c r="DI862" s="46">
        <f t="shared" si="574"/>
        <v>0</v>
      </c>
      <c r="DJ862" s="46">
        <f t="shared" si="574"/>
        <v>0</v>
      </c>
      <c r="DK862" s="46">
        <f t="shared" si="574"/>
        <v>0</v>
      </c>
      <c r="DL862" s="46">
        <f t="shared" si="574"/>
        <v>0</v>
      </c>
      <c r="DM862" s="46">
        <f t="shared" si="574"/>
        <v>141000</v>
      </c>
      <c r="DN862" s="46">
        <f t="shared" si="574"/>
        <v>239700</v>
      </c>
      <c r="DO862" s="46">
        <f t="shared" si="574"/>
        <v>141000</v>
      </c>
      <c r="DP862" s="46">
        <f t="shared" si="574"/>
        <v>141000</v>
      </c>
      <c r="DQ862" s="46">
        <f t="shared" si="574"/>
        <v>0</v>
      </c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>
        <f>DE862*1.12</f>
        <v>0</v>
      </c>
      <c r="FA862" s="59" t="s">
        <v>1704</v>
      </c>
      <c r="FB862" s="59" t="s">
        <v>3131</v>
      </c>
      <c r="FC862" s="59" t="s">
        <v>1714</v>
      </c>
    </row>
    <row r="863" spans="1:159" s="49" customFormat="1" ht="25.5" customHeight="1" x14ac:dyDescent="0.25">
      <c r="A863" s="59" t="s">
        <v>3699</v>
      </c>
      <c r="B863" s="59" t="s">
        <v>55</v>
      </c>
      <c r="C863" s="59" t="s">
        <v>544</v>
      </c>
      <c r="D863" s="59" t="s">
        <v>508</v>
      </c>
      <c r="E863" s="59" t="s">
        <v>545</v>
      </c>
      <c r="F863" s="59"/>
      <c r="G863" s="59" t="s">
        <v>1563</v>
      </c>
      <c r="H863" s="59" t="s">
        <v>1339</v>
      </c>
      <c r="I863" s="59">
        <v>82</v>
      </c>
      <c r="J863" s="59" t="s">
        <v>3629</v>
      </c>
      <c r="K863" s="59" t="s">
        <v>1590</v>
      </c>
      <c r="L863" s="59" t="s">
        <v>1330</v>
      </c>
      <c r="M863" s="59" t="s">
        <v>1505</v>
      </c>
      <c r="N863" s="59" t="s">
        <v>1554</v>
      </c>
      <c r="O863" s="46">
        <f>P863+Q863+R863+S863+T863+U863+V863+W863+X863+Y863+Z863+AA863+AB863+AC863+AD863+AE863+AF863+AG863+AH863+AI863+AJ863+AK863+AL863+AM863+AN863+AO863+AP863+AQ863+AR863+AS863+AT863+AU863+AV863+AW863+AX863+AY863+AZ863</f>
        <v>1710</v>
      </c>
      <c r="P863" s="46"/>
      <c r="Q863" s="46"/>
      <c r="R863" s="46"/>
      <c r="S863" s="46"/>
      <c r="T863" s="46"/>
      <c r="U863" s="46"/>
      <c r="V863" s="46"/>
      <c r="W863" s="46">
        <v>300</v>
      </c>
      <c r="X863" s="46">
        <v>510</v>
      </c>
      <c r="Y863" s="46">
        <v>600</v>
      </c>
      <c r="Z863" s="46">
        <v>300</v>
      </c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87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>
        <v>470</v>
      </c>
      <c r="BK863" s="46"/>
      <c r="BL863" s="46"/>
      <c r="BM863" s="46"/>
      <c r="BN863" s="46"/>
      <c r="BO863" s="46"/>
      <c r="BP863" s="46"/>
      <c r="BQ863" s="46"/>
      <c r="BR863" s="46">
        <v>470</v>
      </c>
      <c r="BS863" s="46">
        <v>470</v>
      </c>
      <c r="BT863" s="46">
        <v>470</v>
      </c>
      <c r="BU863" s="46">
        <v>470</v>
      </c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>
        <f>SUM(DF863:EP863)</f>
        <v>803700</v>
      </c>
      <c r="DF863" s="46">
        <f>P866*BJ866</f>
        <v>0</v>
      </c>
      <c r="DG863" s="46">
        <f>BJ866*Q866</f>
        <v>0</v>
      </c>
      <c r="DH863" s="46">
        <f>R863*BM863</f>
        <v>0</v>
      </c>
      <c r="DI863" s="46">
        <f t="shared" ref="DI863:DQ863" si="575">BN863*S863</f>
        <v>0</v>
      </c>
      <c r="DJ863" s="46">
        <f t="shared" si="575"/>
        <v>0</v>
      </c>
      <c r="DK863" s="46">
        <f t="shared" si="575"/>
        <v>0</v>
      </c>
      <c r="DL863" s="46">
        <f t="shared" si="575"/>
        <v>0</v>
      </c>
      <c r="DM863" s="46">
        <f t="shared" si="575"/>
        <v>141000</v>
      </c>
      <c r="DN863" s="46">
        <f t="shared" si="575"/>
        <v>239700</v>
      </c>
      <c r="DO863" s="46">
        <f t="shared" si="575"/>
        <v>282000</v>
      </c>
      <c r="DP863" s="46">
        <f t="shared" si="575"/>
        <v>141000</v>
      </c>
      <c r="DQ863" s="46">
        <f t="shared" si="575"/>
        <v>0</v>
      </c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>
        <f>DE863*1.12</f>
        <v>900144.00000000012</v>
      </c>
      <c r="FA863" s="59" t="s">
        <v>1704</v>
      </c>
      <c r="FB863" s="59" t="s">
        <v>3630</v>
      </c>
      <c r="FC863" s="59" t="s">
        <v>1714</v>
      </c>
    </row>
    <row r="864" spans="1:159" s="49" customFormat="1" ht="25.5" customHeight="1" x14ac:dyDescent="0.25">
      <c r="A864" s="59" t="s">
        <v>795</v>
      </c>
      <c r="B864" s="59" t="s">
        <v>55</v>
      </c>
      <c r="C864" s="59" t="s">
        <v>544</v>
      </c>
      <c r="D864" s="59" t="s">
        <v>508</v>
      </c>
      <c r="E864" s="59" t="s">
        <v>545</v>
      </c>
      <c r="F864" s="59"/>
      <c r="G864" s="59" t="s">
        <v>1563</v>
      </c>
      <c r="H864" s="59" t="s">
        <v>1499</v>
      </c>
      <c r="I864" s="59">
        <v>82</v>
      </c>
      <c r="J864" s="59" t="s">
        <v>1506</v>
      </c>
      <c r="K864" s="59" t="s">
        <v>1591</v>
      </c>
      <c r="L864" s="59" t="s">
        <v>1330</v>
      </c>
      <c r="M864" s="59" t="s">
        <v>1505</v>
      </c>
      <c r="N864" s="59" t="s">
        <v>1554</v>
      </c>
      <c r="O864" s="46">
        <f t="shared" si="548"/>
        <v>300</v>
      </c>
      <c r="P864" s="46"/>
      <c r="Q864" s="46"/>
      <c r="R864" s="46"/>
      <c r="S864" s="46"/>
      <c r="T864" s="46"/>
      <c r="U864" s="46"/>
      <c r="V864" s="46"/>
      <c r="W864" s="46">
        <v>75</v>
      </c>
      <c r="X864" s="46">
        <v>75</v>
      </c>
      <c r="Y864" s="46">
        <v>75</v>
      </c>
      <c r="Z864" s="46">
        <v>75</v>
      </c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87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>
        <v>470</v>
      </c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>
        <v>0</v>
      </c>
      <c r="DF864" s="46">
        <f>P865*BJ865</f>
        <v>0</v>
      </c>
      <c r="DG864" s="46">
        <f>BJ865*Q865</f>
        <v>0</v>
      </c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>
        <v>0</v>
      </c>
      <c r="FA864" s="59" t="s">
        <v>1704</v>
      </c>
      <c r="FB864" s="59">
        <v>2015</v>
      </c>
      <c r="FC864" s="59"/>
    </row>
    <row r="865" spans="1:159" s="49" customFormat="1" ht="25.5" customHeight="1" x14ac:dyDescent="0.25">
      <c r="A865" s="59" t="s">
        <v>796</v>
      </c>
      <c r="B865" s="59" t="s">
        <v>55</v>
      </c>
      <c r="C865" s="59" t="s">
        <v>544</v>
      </c>
      <c r="D865" s="59" t="s">
        <v>508</v>
      </c>
      <c r="E865" s="59" t="s">
        <v>545</v>
      </c>
      <c r="F865" s="59"/>
      <c r="G865" s="59" t="s">
        <v>1563</v>
      </c>
      <c r="H865" s="59" t="s">
        <v>1339</v>
      </c>
      <c r="I865" s="59">
        <v>82</v>
      </c>
      <c r="J865" s="59" t="s">
        <v>1506</v>
      </c>
      <c r="K865" s="59" t="s">
        <v>1591</v>
      </c>
      <c r="L865" s="59" t="s">
        <v>1330</v>
      </c>
      <c r="M865" s="59" t="s">
        <v>1505</v>
      </c>
      <c r="N865" s="59" t="s">
        <v>1554</v>
      </c>
      <c r="O865" s="46">
        <f t="shared" si="548"/>
        <v>300</v>
      </c>
      <c r="P865" s="46"/>
      <c r="Q865" s="46"/>
      <c r="R865" s="46"/>
      <c r="S865" s="46"/>
      <c r="T865" s="46"/>
      <c r="U865" s="46"/>
      <c r="V865" s="46"/>
      <c r="W865" s="46">
        <v>75</v>
      </c>
      <c r="X865" s="46">
        <v>75</v>
      </c>
      <c r="Y865" s="46">
        <v>75</v>
      </c>
      <c r="Z865" s="46">
        <v>75</v>
      </c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87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>
        <v>470</v>
      </c>
      <c r="BK865" s="46"/>
      <c r="BL865" s="46"/>
      <c r="BM865" s="46"/>
      <c r="BN865" s="46"/>
      <c r="BO865" s="46"/>
      <c r="BP865" s="46"/>
      <c r="BQ865" s="46"/>
      <c r="BR865" s="46">
        <v>470</v>
      </c>
      <c r="BS865" s="46">
        <v>470</v>
      </c>
      <c r="BT865" s="46">
        <v>470</v>
      </c>
      <c r="BU865" s="46">
        <v>470</v>
      </c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>
        <v>0</v>
      </c>
      <c r="DF865" s="46">
        <f>P868*BJ868</f>
        <v>0</v>
      </c>
      <c r="DG865" s="46">
        <f>BJ868*Q868</f>
        <v>0</v>
      </c>
      <c r="DH865" s="46">
        <f>R865*BM865</f>
        <v>0</v>
      </c>
      <c r="DI865" s="46">
        <f t="shared" ref="DI865:DQ866" si="576">BN865*S865</f>
        <v>0</v>
      </c>
      <c r="DJ865" s="46">
        <f t="shared" si="576"/>
        <v>0</v>
      </c>
      <c r="DK865" s="46">
        <f t="shared" si="576"/>
        <v>0</v>
      </c>
      <c r="DL865" s="46">
        <f t="shared" si="576"/>
        <v>0</v>
      </c>
      <c r="DM865" s="46">
        <f t="shared" si="576"/>
        <v>35250</v>
      </c>
      <c r="DN865" s="46">
        <f t="shared" si="576"/>
        <v>35250</v>
      </c>
      <c r="DO865" s="46">
        <f t="shared" si="576"/>
        <v>35250</v>
      </c>
      <c r="DP865" s="46">
        <f t="shared" si="576"/>
        <v>35250</v>
      </c>
      <c r="DQ865" s="46">
        <f t="shared" si="576"/>
        <v>0</v>
      </c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>
        <v>0</v>
      </c>
      <c r="FA865" s="59" t="s">
        <v>1704</v>
      </c>
      <c r="FB865" s="59">
        <v>2015</v>
      </c>
      <c r="FC865" s="59">
        <v>7</v>
      </c>
    </row>
    <row r="866" spans="1:159" s="49" customFormat="1" ht="25.5" customHeight="1" x14ac:dyDescent="0.25">
      <c r="A866" s="59" t="s">
        <v>3190</v>
      </c>
      <c r="B866" s="59" t="s">
        <v>55</v>
      </c>
      <c r="C866" s="59" t="s">
        <v>544</v>
      </c>
      <c r="D866" s="59" t="s">
        <v>508</v>
      </c>
      <c r="E866" s="59" t="s">
        <v>545</v>
      </c>
      <c r="F866" s="59"/>
      <c r="G866" s="59" t="s">
        <v>1563</v>
      </c>
      <c r="H866" s="59" t="s">
        <v>1339</v>
      </c>
      <c r="I866" s="59">
        <v>82</v>
      </c>
      <c r="J866" s="59" t="s">
        <v>3133</v>
      </c>
      <c r="K866" s="59" t="s">
        <v>1591</v>
      </c>
      <c r="L866" s="59" t="s">
        <v>1330</v>
      </c>
      <c r="M866" s="59" t="s">
        <v>1505</v>
      </c>
      <c r="N866" s="59" t="s">
        <v>1554</v>
      </c>
      <c r="O866" s="46">
        <f t="shared" si="548"/>
        <v>352.5</v>
      </c>
      <c r="P866" s="46"/>
      <c r="Q866" s="46"/>
      <c r="R866" s="46"/>
      <c r="S866" s="46"/>
      <c r="T866" s="46"/>
      <c r="U866" s="46"/>
      <c r="V866" s="46"/>
      <c r="W866" s="46">
        <v>75</v>
      </c>
      <c r="X866" s="46">
        <v>127.5</v>
      </c>
      <c r="Y866" s="46">
        <v>75</v>
      </c>
      <c r="Z866" s="46">
        <v>75</v>
      </c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87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>
        <v>470</v>
      </c>
      <c r="BK866" s="46"/>
      <c r="BL866" s="46"/>
      <c r="BM866" s="46"/>
      <c r="BN866" s="46"/>
      <c r="BO866" s="46"/>
      <c r="BP866" s="46"/>
      <c r="BQ866" s="46"/>
      <c r="BR866" s="46">
        <v>470</v>
      </c>
      <c r="BS866" s="46">
        <v>470</v>
      </c>
      <c r="BT866" s="46">
        <v>470</v>
      </c>
      <c r="BU866" s="46">
        <v>470</v>
      </c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>
        <v>0</v>
      </c>
      <c r="DF866" s="46">
        <f>P869*BJ869</f>
        <v>0</v>
      </c>
      <c r="DG866" s="46">
        <f>BJ869*Q869</f>
        <v>0</v>
      </c>
      <c r="DH866" s="46">
        <f>R866*BM866</f>
        <v>0</v>
      </c>
      <c r="DI866" s="46">
        <f t="shared" si="576"/>
        <v>0</v>
      </c>
      <c r="DJ866" s="46">
        <f t="shared" si="576"/>
        <v>0</v>
      </c>
      <c r="DK866" s="46">
        <f t="shared" si="576"/>
        <v>0</v>
      </c>
      <c r="DL866" s="46">
        <f t="shared" si="576"/>
        <v>0</v>
      </c>
      <c r="DM866" s="46">
        <f t="shared" si="576"/>
        <v>35250</v>
      </c>
      <c r="DN866" s="46">
        <f t="shared" si="576"/>
        <v>59925</v>
      </c>
      <c r="DO866" s="46">
        <f t="shared" si="576"/>
        <v>35250</v>
      </c>
      <c r="DP866" s="46">
        <f t="shared" si="576"/>
        <v>35250</v>
      </c>
      <c r="DQ866" s="46">
        <f t="shared" si="576"/>
        <v>0</v>
      </c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>
        <f>DE866*1.12</f>
        <v>0</v>
      </c>
      <c r="FA866" s="59" t="s">
        <v>1704</v>
      </c>
      <c r="FB866" s="59" t="s">
        <v>3131</v>
      </c>
      <c r="FC866" s="59" t="s">
        <v>1714</v>
      </c>
    </row>
    <row r="867" spans="1:159" s="49" customFormat="1" ht="25.5" customHeight="1" x14ac:dyDescent="0.25">
      <c r="A867" s="59" t="s">
        <v>3700</v>
      </c>
      <c r="B867" s="59" t="s">
        <v>55</v>
      </c>
      <c r="C867" s="59" t="s">
        <v>544</v>
      </c>
      <c r="D867" s="59" t="s">
        <v>508</v>
      </c>
      <c r="E867" s="59" t="s">
        <v>545</v>
      </c>
      <c r="F867" s="59"/>
      <c r="G867" s="59" t="s">
        <v>1563</v>
      </c>
      <c r="H867" s="59" t="s">
        <v>1339</v>
      </c>
      <c r="I867" s="59">
        <v>82</v>
      </c>
      <c r="J867" s="59" t="s">
        <v>3629</v>
      </c>
      <c r="K867" s="59" t="s">
        <v>1591</v>
      </c>
      <c r="L867" s="59" t="s">
        <v>1330</v>
      </c>
      <c r="M867" s="59" t="s">
        <v>1505</v>
      </c>
      <c r="N867" s="59" t="s">
        <v>1554</v>
      </c>
      <c r="O867" s="46">
        <f>P867+Q867+R867+S867+T867+U867+V867+W867+X867+Y867+Z867+AA867+AB867+AC867+AD867+AE867+AF867+AG867+AH867+AI867+AJ867+AK867+AL867+AM867+AN867+AO867+AP867+AQ867+AR867+AS867+AT867+AU867+AV867+AW867+AX867+AY867+AZ867</f>
        <v>427.5</v>
      </c>
      <c r="P867" s="46"/>
      <c r="Q867" s="46"/>
      <c r="R867" s="46"/>
      <c r="S867" s="46"/>
      <c r="T867" s="46"/>
      <c r="U867" s="46"/>
      <c r="V867" s="46"/>
      <c r="W867" s="46">
        <v>75</v>
      </c>
      <c r="X867" s="46">
        <v>127.5</v>
      </c>
      <c r="Y867" s="46">
        <v>150</v>
      </c>
      <c r="Z867" s="46">
        <v>75</v>
      </c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87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>
        <v>470</v>
      </c>
      <c r="BK867" s="46"/>
      <c r="BL867" s="46"/>
      <c r="BM867" s="46"/>
      <c r="BN867" s="46"/>
      <c r="BO867" s="46"/>
      <c r="BP867" s="46"/>
      <c r="BQ867" s="46"/>
      <c r="BR867" s="46">
        <v>470</v>
      </c>
      <c r="BS867" s="46">
        <v>470</v>
      </c>
      <c r="BT867" s="46">
        <v>470</v>
      </c>
      <c r="BU867" s="46">
        <v>470</v>
      </c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>
        <f>SUM(DF867:EP867)</f>
        <v>200925</v>
      </c>
      <c r="DF867" s="46">
        <f>P870*BJ870</f>
        <v>0</v>
      </c>
      <c r="DG867" s="46">
        <f>BJ870*Q870</f>
        <v>0</v>
      </c>
      <c r="DH867" s="46">
        <f>R867*BM867</f>
        <v>0</v>
      </c>
      <c r="DI867" s="46">
        <f t="shared" ref="DI867:DQ867" si="577">BN867*S867</f>
        <v>0</v>
      </c>
      <c r="DJ867" s="46">
        <f t="shared" si="577"/>
        <v>0</v>
      </c>
      <c r="DK867" s="46">
        <f t="shared" si="577"/>
        <v>0</v>
      </c>
      <c r="DL867" s="46">
        <f t="shared" si="577"/>
        <v>0</v>
      </c>
      <c r="DM867" s="46">
        <f t="shared" si="577"/>
        <v>35250</v>
      </c>
      <c r="DN867" s="46">
        <f t="shared" si="577"/>
        <v>59925</v>
      </c>
      <c r="DO867" s="46">
        <f t="shared" si="577"/>
        <v>70500</v>
      </c>
      <c r="DP867" s="46">
        <f t="shared" si="577"/>
        <v>35250</v>
      </c>
      <c r="DQ867" s="46">
        <f t="shared" si="577"/>
        <v>0</v>
      </c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>
        <f>DE867*1.12</f>
        <v>225036.00000000003</v>
      </c>
      <c r="FA867" s="59" t="s">
        <v>1704</v>
      </c>
      <c r="FB867" s="59" t="s">
        <v>3630</v>
      </c>
      <c r="FC867" s="59" t="s">
        <v>1714</v>
      </c>
    </row>
    <row r="868" spans="1:159" s="49" customFormat="1" ht="25.5" customHeight="1" x14ac:dyDescent="0.25">
      <c r="A868" s="59" t="s">
        <v>797</v>
      </c>
      <c r="B868" s="59" t="s">
        <v>55</v>
      </c>
      <c r="C868" s="59" t="s">
        <v>544</v>
      </c>
      <c r="D868" s="59" t="s">
        <v>508</v>
      </c>
      <c r="E868" s="59" t="s">
        <v>545</v>
      </c>
      <c r="F868" s="59"/>
      <c r="G868" s="59" t="s">
        <v>1563</v>
      </c>
      <c r="H868" s="59" t="s">
        <v>1499</v>
      </c>
      <c r="I868" s="59">
        <v>82</v>
      </c>
      <c r="J868" s="59" t="s">
        <v>1506</v>
      </c>
      <c r="K868" s="59" t="s">
        <v>1592</v>
      </c>
      <c r="L868" s="59" t="s">
        <v>1330</v>
      </c>
      <c r="M868" s="59" t="s">
        <v>1505</v>
      </c>
      <c r="N868" s="59" t="s">
        <v>1554</v>
      </c>
      <c r="O868" s="46">
        <f t="shared" si="548"/>
        <v>80</v>
      </c>
      <c r="P868" s="46"/>
      <c r="Q868" s="46"/>
      <c r="R868" s="46"/>
      <c r="S868" s="46"/>
      <c r="T868" s="46"/>
      <c r="U868" s="46"/>
      <c r="V868" s="46"/>
      <c r="W868" s="46">
        <v>20</v>
      </c>
      <c r="X868" s="46">
        <v>20</v>
      </c>
      <c r="Y868" s="46">
        <v>20</v>
      </c>
      <c r="Z868" s="46">
        <v>20</v>
      </c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87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>
        <v>470</v>
      </c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>
        <v>0</v>
      </c>
      <c r="DF868" s="46">
        <f>P869*BJ869</f>
        <v>0</v>
      </c>
      <c r="DG868" s="46">
        <f>BJ869*Q869</f>
        <v>0</v>
      </c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>
        <v>0</v>
      </c>
      <c r="FA868" s="59" t="s">
        <v>1704</v>
      </c>
      <c r="FB868" s="59">
        <v>2015</v>
      </c>
      <c r="FC868" s="59"/>
    </row>
    <row r="869" spans="1:159" s="49" customFormat="1" ht="25.5" customHeight="1" x14ac:dyDescent="0.25">
      <c r="A869" s="59" t="s">
        <v>798</v>
      </c>
      <c r="B869" s="59" t="s">
        <v>55</v>
      </c>
      <c r="C869" s="59" t="s">
        <v>544</v>
      </c>
      <c r="D869" s="59" t="s">
        <v>508</v>
      </c>
      <c r="E869" s="59" t="s">
        <v>545</v>
      </c>
      <c r="F869" s="59"/>
      <c r="G869" s="59" t="s">
        <v>1563</v>
      </c>
      <c r="H869" s="59" t="s">
        <v>1339</v>
      </c>
      <c r="I869" s="59">
        <v>82</v>
      </c>
      <c r="J869" s="59" t="s">
        <v>1506</v>
      </c>
      <c r="K869" s="59" t="s">
        <v>1592</v>
      </c>
      <c r="L869" s="59" t="s">
        <v>1330</v>
      </c>
      <c r="M869" s="59" t="s">
        <v>1505</v>
      </c>
      <c r="N869" s="59" t="s">
        <v>1554</v>
      </c>
      <c r="O869" s="46">
        <f t="shared" si="548"/>
        <v>80</v>
      </c>
      <c r="P869" s="46"/>
      <c r="Q869" s="46"/>
      <c r="R869" s="46"/>
      <c r="S869" s="46"/>
      <c r="T869" s="46"/>
      <c r="U869" s="46"/>
      <c r="V869" s="46"/>
      <c r="W869" s="46">
        <v>20</v>
      </c>
      <c r="X869" s="46">
        <v>20</v>
      </c>
      <c r="Y869" s="46">
        <v>20</v>
      </c>
      <c r="Z869" s="46">
        <v>20</v>
      </c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87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>
        <v>470</v>
      </c>
      <c r="BK869" s="46"/>
      <c r="BL869" s="46"/>
      <c r="BM869" s="46"/>
      <c r="BN869" s="46"/>
      <c r="BO869" s="46"/>
      <c r="BP869" s="46"/>
      <c r="BQ869" s="46"/>
      <c r="BR869" s="46">
        <v>470</v>
      </c>
      <c r="BS869" s="46">
        <v>470</v>
      </c>
      <c r="BT869" s="46">
        <v>470</v>
      </c>
      <c r="BU869" s="46">
        <v>470</v>
      </c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>
        <v>0</v>
      </c>
      <c r="DF869" s="46">
        <f>P872*BJ872</f>
        <v>0</v>
      </c>
      <c r="DG869" s="46">
        <f>BJ872*Q872</f>
        <v>0</v>
      </c>
      <c r="DH869" s="46">
        <f>R869*BM869</f>
        <v>0</v>
      </c>
      <c r="DI869" s="46">
        <f t="shared" ref="DI869:DQ870" si="578">BN869*S869</f>
        <v>0</v>
      </c>
      <c r="DJ869" s="46">
        <f t="shared" si="578"/>
        <v>0</v>
      </c>
      <c r="DK869" s="46">
        <f t="shared" si="578"/>
        <v>0</v>
      </c>
      <c r="DL869" s="46">
        <f t="shared" si="578"/>
        <v>0</v>
      </c>
      <c r="DM869" s="46">
        <f t="shared" si="578"/>
        <v>9400</v>
      </c>
      <c r="DN869" s="46">
        <f t="shared" si="578"/>
        <v>9400</v>
      </c>
      <c r="DO869" s="46">
        <f t="shared" si="578"/>
        <v>9400</v>
      </c>
      <c r="DP869" s="46">
        <f t="shared" si="578"/>
        <v>9400</v>
      </c>
      <c r="DQ869" s="46">
        <f t="shared" si="578"/>
        <v>0</v>
      </c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>
        <v>0</v>
      </c>
      <c r="FA869" s="59" t="s">
        <v>1704</v>
      </c>
      <c r="FB869" s="59">
        <v>2015</v>
      </c>
      <c r="FC869" s="59">
        <v>7</v>
      </c>
    </row>
    <row r="870" spans="1:159" s="49" customFormat="1" ht="25.5" customHeight="1" x14ac:dyDescent="0.25">
      <c r="A870" s="59" t="s">
        <v>3191</v>
      </c>
      <c r="B870" s="59" t="s">
        <v>55</v>
      </c>
      <c r="C870" s="59" t="s">
        <v>544</v>
      </c>
      <c r="D870" s="59" t="s">
        <v>508</v>
      </c>
      <c r="E870" s="59" t="s">
        <v>545</v>
      </c>
      <c r="F870" s="59"/>
      <c r="G870" s="59" t="s">
        <v>1563</v>
      </c>
      <c r="H870" s="59" t="s">
        <v>1339</v>
      </c>
      <c r="I870" s="59">
        <v>82</v>
      </c>
      <c r="J870" s="59" t="s">
        <v>3133</v>
      </c>
      <c r="K870" s="59" t="s">
        <v>1592</v>
      </c>
      <c r="L870" s="59" t="s">
        <v>1330</v>
      </c>
      <c r="M870" s="59" t="s">
        <v>1505</v>
      </c>
      <c r="N870" s="59" t="s">
        <v>1554</v>
      </c>
      <c r="O870" s="46">
        <f t="shared" si="548"/>
        <v>94</v>
      </c>
      <c r="P870" s="46"/>
      <c r="Q870" s="46"/>
      <c r="R870" s="46"/>
      <c r="S870" s="46"/>
      <c r="T870" s="46"/>
      <c r="U870" s="46"/>
      <c r="V870" s="46"/>
      <c r="W870" s="46">
        <v>20</v>
      </c>
      <c r="X870" s="46">
        <v>34</v>
      </c>
      <c r="Y870" s="46">
        <v>20</v>
      </c>
      <c r="Z870" s="46">
        <v>20</v>
      </c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87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>
        <v>470</v>
      </c>
      <c r="BK870" s="46"/>
      <c r="BL870" s="46"/>
      <c r="BM870" s="46"/>
      <c r="BN870" s="46"/>
      <c r="BO870" s="46"/>
      <c r="BP870" s="46"/>
      <c r="BQ870" s="46"/>
      <c r="BR870" s="46">
        <v>470</v>
      </c>
      <c r="BS870" s="46">
        <v>470</v>
      </c>
      <c r="BT870" s="46">
        <v>470</v>
      </c>
      <c r="BU870" s="46">
        <v>470</v>
      </c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>
        <v>0</v>
      </c>
      <c r="DF870" s="46">
        <f>P873*BJ873</f>
        <v>0</v>
      </c>
      <c r="DG870" s="46">
        <f>BJ873*Q873</f>
        <v>0</v>
      </c>
      <c r="DH870" s="46">
        <f>R870*BM870</f>
        <v>0</v>
      </c>
      <c r="DI870" s="46">
        <f t="shared" si="578"/>
        <v>0</v>
      </c>
      <c r="DJ870" s="46">
        <f t="shared" si="578"/>
        <v>0</v>
      </c>
      <c r="DK870" s="46">
        <f t="shared" si="578"/>
        <v>0</v>
      </c>
      <c r="DL870" s="46">
        <f t="shared" si="578"/>
        <v>0</v>
      </c>
      <c r="DM870" s="46">
        <f t="shared" si="578"/>
        <v>9400</v>
      </c>
      <c r="DN870" s="46">
        <f t="shared" si="578"/>
        <v>15980</v>
      </c>
      <c r="DO870" s="46">
        <f t="shared" si="578"/>
        <v>9400</v>
      </c>
      <c r="DP870" s="46">
        <f t="shared" si="578"/>
        <v>9400</v>
      </c>
      <c r="DQ870" s="46">
        <f t="shared" si="578"/>
        <v>0</v>
      </c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>
        <f>DE870*1.12</f>
        <v>0</v>
      </c>
      <c r="FA870" s="59" t="s">
        <v>1704</v>
      </c>
      <c r="FB870" s="59" t="s">
        <v>3131</v>
      </c>
      <c r="FC870" s="59" t="s">
        <v>1714</v>
      </c>
    </row>
    <row r="871" spans="1:159" s="49" customFormat="1" ht="25.5" customHeight="1" x14ac:dyDescent="0.25">
      <c r="A871" s="59" t="s">
        <v>3701</v>
      </c>
      <c r="B871" s="59" t="s">
        <v>55</v>
      </c>
      <c r="C871" s="59" t="s">
        <v>544</v>
      </c>
      <c r="D871" s="59" t="s">
        <v>508</v>
      </c>
      <c r="E871" s="59" t="s">
        <v>545</v>
      </c>
      <c r="F871" s="59"/>
      <c r="G871" s="59" t="s">
        <v>1563</v>
      </c>
      <c r="H871" s="59" t="s">
        <v>1339</v>
      </c>
      <c r="I871" s="59">
        <v>82</v>
      </c>
      <c r="J871" s="59" t="s">
        <v>3629</v>
      </c>
      <c r="K871" s="59" t="s">
        <v>1592</v>
      </c>
      <c r="L871" s="59" t="s">
        <v>1330</v>
      </c>
      <c r="M871" s="59" t="s">
        <v>1505</v>
      </c>
      <c r="N871" s="59" t="s">
        <v>1554</v>
      </c>
      <c r="O871" s="46">
        <f>P871+Q871+R871+S871+T871+U871+V871+W871+X871+Y871+Z871+AA871+AB871+AC871+AD871+AE871+AF871+AG871+AH871+AI871+AJ871+AK871+AL871+AM871+AN871+AO871+AP871+AQ871+AR871+AS871+AT871+AU871+AV871+AW871+AX871+AY871+AZ871</f>
        <v>114</v>
      </c>
      <c r="P871" s="46"/>
      <c r="Q871" s="46"/>
      <c r="R871" s="46"/>
      <c r="S871" s="46"/>
      <c r="T871" s="46"/>
      <c r="U871" s="46"/>
      <c r="V871" s="46"/>
      <c r="W871" s="46">
        <v>20</v>
      </c>
      <c r="X871" s="46">
        <v>34</v>
      </c>
      <c r="Y871" s="46">
        <v>40</v>
      </c>
      <c r="Z871" s="46">
        <v>20</v>
      </c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87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>
        <v>470</v>
      </c>
      <c r="BK871" s="46"/>
      <c r="BL871" s="46"/>
      <c r="BM871" s="46"/>
      <c r="BN871" s="46"/>
      <c r="BO871" s="46"/>
      <c r="BP871" s="46"/>
      <c r="BQ871" s="46"/>
      <c r="BR871" s="46">
        <v>470</v>
      </c>
      <c r="BS871" s="46">
        <v>470</v>
      </c>
      <c r="BT871" s="46">
        <v>470</v>
      </c>
      <c r="BU871" s="46">
        <v>470</v>
      </c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>
        <f>SUM(DF871:EP871)</f>
        <v>53580</v>
      </c>
      <c r="DF871" s="46">
        <f>P874*BJ874</f>
        <v>0</v>
      </c>
      <c r="DG871" s="46">
        <f>BJ874*Q874</f>
        <v>0</v>
      </c>
      <c r="DH871" s="46">
        <f>R871*BM871</f>
        <v>0</v>
      </c>
      <c r="DI871" s="46">
        <f t="shared" ref="DI871:DQ871" si="579">BN871*S871</f>
        <v>0</v>
      </c>
      <c r="DJ871" s="46">
        <f t="shared" si="579"/>
        <v>0</v>
      </c>
      <c r="DK871" s="46">
        <f t="shared" si="579"/>
        <v>0</v>
      </c>
      <c r="DL871" s="46">
        <f t="shared" si="579"/>
        <v>0</v>
      </c>
      <c r="DM871" s="46">
        <f t="shared" si="579"/>
        <v>9400</v>
      </c>
      <c r="DN871" s="46">
        <f t="shared" si="579"/>
        <v>15980</v>
      </c>
      <c r="DO871" s="46">
        <f t="shared" si="579"/>
        <v>18800</v>
      </c>
      <c r="DP871" s="46">
        <f t="shared" si="579"/>
        <v>9400</v>
      </c>
      <c r="DQ871" s="46">
        <f t="shared" si="579"/>
        <v>0</v>
      </c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>
        <f>DE871*1.12</f>
        <v>60009.600000000006</v>
      </c>
      <c r="FA871" s="59" t="s">
        <v>1704</v>
      </c>
      <c r="FB871" s="59" t="s">
        <v>3630</v>
      </c>
      <c r="FC871" s="59" t="s">
        <v>1714</v>
      </c>
    </row>
    <row r="872" spans="1:159" s="49" customFormat="1" ht="25.5" customHeight="1" x14ac:dyDescent="0.25">
      <c r="A872" s="59" t="s">
        <v>799</v>
      </c>
      <c r="B872" s="59" t="s">
        <v>55</v>
      </c>
      <c r="C872" s="59" t="s">
        <v>544</v>
      </c>
      <c r="D872" s="59" t="s">
        <v>508</v>
      </c>
      <c r="E872" s="59" t="s">
        <v>545</v>
      </c>
      <c r="F872" s="59"/>
      <c r="G872" s="59" t="s">
        <v>1563</v>
      </c>
      <c r="H872" s="59" t="s">
        <v>1499</v>
      </c>
      <c r="I872" s="59">
        <v>82</v>
      </c>
      <c r="J872" s="59" t="s">
        <v>1506</v>
      </c>
      <c r="K872" s="59" t="s">
        <v>1593</v>
      </c>
      <c r="L872" s="59" t="s">
        <v>1330</v>
      </c>
      <c r="M872" s="59" t="s">
        <v>1505</v>
      </c>
      <c r="N872" s="59" t="s">
        <v>1554</v>
      </c>
      <c r="O872" s="46">
        <f t="shared" si="548"/>
        <v>600</v>
      </c>
      <c r="P872" s="46"/>
      <c r="Q872" s="46"/>
      <c r="R872" s="46"/>
      <c r="S872" s="46"/>
      <c r="T872" s="46"/>
      <c r="U872" s="46"/>
      <c r="V872" s="46"/>
      <c r="W872" s="46">
        <v>150</v>
      </c>
      <c r="X872" s="46">
        <v>150</v>
      </c>
      <c r="Y872" s="46">
        <v>150</v>
      </c>
      <c r="Z872" s="46">
        <v>150</v>
      </c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87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>
        <v>470</v>
      </c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>
        <v>0</v>
      </c>
      <c r="DF872" s="46">
        <f>P873*BJ873</f>
        <v>0</v>
      </c>
      <c r="DG872" s="46">
        <f>BJ873*Q873</f>
        <v>0</v>
      </c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>
        <v>0</v>
      </c>
      <c r="FA872" s="59" t="s">
        <v>1704</v>
      </c>
      <c r="FB872" s="59">
        <v>2015</v>
      </c>
      <c r="FC872" s="59"/>
    </row>
    <row r="873" spans="1:159" s="49" customFormat="1" ht="25.5" customHeight="1" x14ac:dyDescent="0.25">
      <c r="A873" s="59" t="s">
        <v>800</v>
      </c>
      <c r="B873" s="59" t="s">
        <v>55</v>
      </c>
      <c r="C873" s="59" t="s">
        <v>544</v>
      </c>
      <c r="D873" s="59" t="s">
        <v>508</v>
      </c>
      <c r="E873" s="59" t="s">
        <v>545</v>
      </c>
      <c r="F873" s="59"/>
      <c r="G873" s="59" t="s">
        <v>1563</v>
      </c>
      <c r="H873" s="59" t="s">
        <v>1339</v>
      </c>
      <c r="I873" s="59">
        <v>82</v>
      </c>
      <c r="J873" s="59" t="s">
        <v>1506</v>
      </c>
      <c r="K873" s="59" t="s">
        <v>1593</v>
      </c>
      <c r="L873" s="59" t="s">
        <v>1330</v>
      </c>
      <c r="M873" s="59" t="s">
        <v>1505</v>
      </c>
      <c r="N873" s="59" t="s">
        <v>1554</v>
      </c>
      <c r="O873" s="46">
        <f t="shared" si="548"/>
        <v>600</v>
      </c>
      <c r="P873" s="46"/>
      <c r="Q873" s="46"/>
      <c r="R873" s="46"/>
      <c r="S873" s="46"/>
      <c r="T873" s="46"/>
      <c r="U873" s="46"/>
      <c r="V873" s="46"/>
      <c r="W873" s="46">
        <v>150</v>
      </c>
      <c r="X873" s="46">
        <v>150</v>
      </c>
      <c r="Y873" s="46">
        <v>150</v>
      </c>
      <c r="Z873" s="46">
        <v>150</v>
      </c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87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>
        <v>470</v>
      </c>
      <c r="BK873" s="46"/>
      <c r="BL873" s="46"/>
      <c r="BM873" s="46"/>
      <c r="BN873" s="46"/>
      <c r="BO873" s="46"/>
      <c r="BP873" s="46"/>
      <c r="BQ873" s="46"/>
      <c r="BR873" s="46">
        <v>470</v>
      </c>
      <c r="BS873" s="46">
        <v>470</v>
      </c>
      <c r="BT873" s="46">
        <v>470</v>
      </c>
      <c r="BU873" s="46">
        <v>470</v>
      </c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>
        <v>0</v>
      </c>
      <c r="DF873" s="46">
        <f>P876*BJ876</f>
        <v>0</v>
      </c>
      <c r="DG873" s="46">
        <f>BJ876*Q876</f>
        <v>0</v>
      </c>
      <c r="DH873" s="46">
        <f>R873*BM873</f>
        <v>0</v>
      </c>
      <c r="DI873" s="46">
        <f t="shared" ref="DI873:DQ874" si="580">BN873*S873</f>
        <v>0</v>
      </c>
      <c r="DJ873" s="46">
        <f t="shared" si="580"/>
        <v>0</v>
      </c>
      <c r="DK873" s="46">
        <f t="shared" si="580"/>
        <v>0</v>
      </c>
      <c r="DL873" s="46">
        <f t="shared" si="580"/>
        <v>0</v>
      </c>
      <c r="DM873" s="46">
        <f t="shared" si="580"/>
        <v>70500</v>
      </c>
      <c r="DN873" s="46">
        <f t="shared" si="580"/>
        <v>70500</v>
      </c>
      <c r="DO873" s="46">
        <f t="shared" si="580"/>
        <v>70500</v>
      </c>
      <c r="DP873" s="46">
        <f t="shared" si="580"/>
        <v>70500</v>
      </c>
      <c r="DQ873" s="46">
        <f t="shared" si="580"/>
        <v>0</v>
      </c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>
        <v>0</v>
      </c>
      <c r="FA873" s="59" t="s">
        <v>1704</v>
      </c>
      <c r="FB873" s="59">
        <v>2015</v>
      </c>
      <c r="FC873" s="59">
        <v>7</v>
      </c>
    </row>
    <row r="874" spans="1:159" s="49" customFormat="1" ht="25.5" customHeight="1" x14ac:dyDescent="0.25">
      <c r="A874" s="59" t="s">
        <v>3192</v>
      </c>
      <c r="B874" s="59" t="s">
        <v>55</v>
      </c>
      <c r="C874" s="59" t="s">
        <v>544</v>
      </c>
      <c r="D874" s="59" t="s">
        <v>508</v>
      </c>
      <c r="E874" s="59" t="s">
        <v>545</v>
      </c>
      <c r="F874" s="59"/>
      <c r="G874" s="59" t="s">
        <v>1563</v>
      </c>
      <c r="H874" s="59" t="s">
        <v>1339</v>
      </c>
      <c r="I874" s="59">
        <v>82</v>
      </c>
      <c r="J874" s="59" t="s">
        <v>3133</v>
      </c>
      <c r="K874" s="59" t="s">
        <v>1593</v>
      </c>
      <c r="L874" s="59" t="s">
        <v>1330</v>
      </c>
      <c r="M874" s="59" t="s">
        <v>1505</v>
      </c>
      <c r="N874" s="59" t="s">
        <v>1554</v>
      </c>
      <c r="O874" s="46">
        <f t="shared" si="548"/>
        <v>705</v>
      </c>
      <c r="P874" s="46"/>
      <c r="Q874" s="46"/>
      <c r="R874" s="46"/>
      <c r="S874" s="46"/>
      <c r="T874" s="46"/>
      <c r="U874" s="46"/>
      <c r="V874" s="46"/>
      <c r="W874" s="46">
        <v>150</v>
      </c>
      <c r="X874" s="46">
        <v>255</v>
      </c>
      <c r="Y874" s="46">
        <v>150</v>
      </c>
      <c r="Z874" s="46">
        <v>150</v>
      </c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87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>
        <v>470</v>
      </c>
      <c r="BK874" s="46"/>
      <c r="BL874" s="46"/>
      <c r="BM874" s="46"/>
      <c r="BN874" s="46"/>
      <c r="BO874" s="46"/>
      <c r="BP874" s="46"/>
      <c r="BQ874" s="46"/>
      <c r="BR874" s="46">
        <v>470</v>
      </c>
      <c r="BS874" s="46">
        <v>470</v>
      </c>
      <c r="BT874" s="46">
        <v>470</v>
      </c>
      <c r="BU874" s="46">
        <v>470</v>
      </c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>
        <v>0</v>
      </c>
      <c r="DF874" s="46">
        <f>P877*BJ877</f>
        <v>0</v>
      </c>
      <c r="DG874" s="46">
        <f>BJ877*Q877</f>
        <v>0</v>
      </c>
      <c r="DH874" s="46">
        <f>R874*BM874</f>
        <v>0</v>
      </c>
      <c r="DI874" s="46">
        <f t="shared" si="580"/>
        <v>0</v>
      </c>
      <c r="DJ874" s="46">
        <f t="shared" si="580"/>
        <v>0</v>
      </c>
      <c r="DK874" s="46">
        <f t="shared" si="580"/>
        <v>0</v>
      </c>
      <c r="DL874" s="46">
        <f t="shared" si="580"/>
        <v>0</v>
      </c>
      <c r="DM874" s="46">
        <f t="shared" si="580"/>
        <v>70500</v>
      </c>
      <c r="DN874" s="46">
        <f t="shared" si="580"/>
        <v>119850</v>
      </c>
      <c r="DO874" s="46">
        <f t="shared" si="580"/>
        <v>70500</v>
      </c>
      <c r="DP874" s="46">
        <f t="shared" si="580"/>
        <v>70500</v>
      </c>
      <c r="DQ874" s="46">
        <f t="shared" si="580"/>
        <v>0</v>
      </c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>
        <f>DE874*1.12</f>
        <v>0</v>
      </c>
      <c r="FA874" s="59" t="s">
        <v>1704</v>
      </c>
      <c r="FB874" s="59" t="s">
        <v>3131</v>
      </c>
      <c r="FC874" s="59" t="s">
        <v>1714</v>
      </c>
    </row>
    <row r="875" spans="1:159" s="49" customFormat="1" ht="25.5" customHeight="1" x14ac:dyDescent="0.25">
      <c r="A875" s="59" t="s">
        <v>3702</v>
      </c>
      <c r="B875" s="59" t="s">
        <v>55</v>
      </c>
      <c r="C875" s="59" t="s">
        <v>544</v>
      </c>
      <c r="D875" s="59" t="s">
        <v>508</v>
      </c>
      <c r="E875" s="59" t="s">
        <v>545</v>
      </c>
      <c r="F875" s="59"/>
      <c r="G875" s="59" t="s">
        <v>1563</v>
      </c>
      <c r="H875" s="59" t="s">
        <v>1339</v>
      </c>
      <c r="I875" s="59">
        <v>82</v>
      </c>
      <c r="J875" s="59" t="s">
        <v>3629</v>
      </c>
      <c r="K875" s="59" t="s">
        <v>1593</v>
      </c>
      <c r="L875" s="59" t="s">
        <v>1330</v>
      </c>
      <c r="M875" s="59" t="s">
        <v>1505</v>
      </c>
      <c r="N875" s="59" t="s">
        <v>1554</v>
      </c>
      <c r="O875" s="46">
        <f>P875+Q875+R875+S875+T875+U875+V875+W875+X875+Y875+Z875+AA875+AB875+AC875+AD875+AE875+AF875+AG875+AH875+AI875+AJ875+AK875+AL875+AM875+AN875+AO875+AP875+AQ875+AR875+AS875+AT875+AU875+AV875+AW875+AX875+AY875+AZ875</f>
        <v>855</v>
      </c>
      <c r="P875" s="46"/>
      <c r="Q875" s="46"/>
      <c r="R875" s="46"/>
      <c r="S875" s="46"/>
      <c r="T875" s="46"/>
      <c r="U875" s="46"/>
      <c r="V875" s="46"/>
      <c r="W875" s="46">
        <v>150</v>
      </c>
      <c r="X875" s="46">
        <v>255</v>
      </c>
      <c r="Y875" s="46">
        <v>300</v>
      </c>
      <c r="Z875" s="46">
        <v>150</v>
      </c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87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>
        <v>470</v>
      </c>
      <c r="BK875" s="46"/>
      <c r="BL875" s="46"/>
      <c r="BM875" s="46"/>
      <c r="BN875" s="46"/>
      <c r="BO875" s="46"/>
      <c r="BP875" s="46"/>
      <c r="BQ875" s="46"/>
      <c r="BR875" s="46">
        <v>470</v>
      </c>
      <c r="BS875" s="46">
        <v>470</v>
      </c>
      <c r="BT875" s="46">
        <v>470</v>
      </c>
      <c r="BU875" s="46">
        <v>470</v>
      </c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>
        <f>SUM(DF875:EP875)</f>
        <v>401850</v>
      </c>
      <c r="DF875" s="46">
        <f>P878*BJ878</f>
        <v>0</v>
      </c>
      <c r="DG875" s="46">
        <f>BJ878*Q878</f>
        <v>0</v>
      </c>
      <c r="DH875" s="46">
        <f>R875*BM875</f>
        <v>0</v>
      </c>
      <c r="DI875" s="46">
        <f t="shared" ref="DI875:DQ875" si="581">BN875*S875</f>
        <v>0</v>
      </c>
      <c r="DJ875" s="46">
        <f t="shared" si="581"/>
        <v>0</v>
      </c>
      <c r="DK875" s="46">
        <f t="shared" si="581"/>
        <v>0</v>
      </c>
      <c r="DL875" s="46">
        <f t="shared" si="581"/>
        <v>0</v>
      </c>
      <c r="DM875" s="46">
        <f t="shared" si="581"/>
        <v>70500</v>
      </c>
      <c r="DN875" s="46">
        <f t="shared" si="581"/>
        <v>119850</v>
      </c>
      <c r="DO875" s="46">
        <f t="shared" si="581"/>
        <v>141000</v>
      </c>
      <c r="DP875" s="46">
        <f t="shared" si="581"/>
        <v>70500</v>
      </c>
      <c r="DQ875" s="46">
        <f t="shared" si="581"/>
        <v>0</v>
      </c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>
        <f>DE875*1.12</f>
        <v>450072.00000000006</v>
      </c>
      <c r="FA875" s="59" t="s">
        <v>1704</v>
      </c>
      <c r="FB875" s="59" t="s">
        <v>3630</v>
      </c>
      <c r="FC875" s="59" t="s">
        <v>1714</v>
      </c>
    </row>
    <row r="876" spans="1:159" s="49" customFormat="1" ht="25.5" customHeight="1" x14ac:dyDescent="0.25">
      <c r="A876" s="59" t="s">
        <v>801</v>
      </c>
      <c r="B876" s="59" t="s">
        <v>55</v>
      </c>
      <c r="C876" s="59" t="s">
        <v>544</v>
      </c>
      <c r="D876" s="59" t="s">
        <v>508</v>
      </c>
      <c r="E876" s="59" t="s">
        <v>545</v>
      </c>
      <c r="F876" s="59"/>
      <c r="G876" s="59" t="s">
        <v>1563</v>
      </c>
      <c r="H876" s="59" t="s">
        <v>1499</v>
      </c>
      <c r="I876" s="59">
        <v>82</v>
      </c>
      <c r="J876" s="59" t="s">
        <v>1506</v>
      </c>
      <c r="K876" s="59" t="s">
        <v>1581</v>
      </c>
      <c r="L876" s="59" t="s">
        <v>1330</v>
      </c>
      <c r="M876" s="59" t="s">
        <v>1505</v>
      </c>
      <c r="N876" s="59" t="s">
        <v>1554</v>
      </c>
      <c r="O876" s="46">
        <f t="shared" si="548"/>
        <v>1200</v>
      </c>
      <c r="P876" s="46"/>
      <c r="Q876" s="46"/>
      <c r="R876" s="46"/>
      <c r="S876" s="46"/>
      <c r="T876" s="46"/>
      <c r="U876" s="46"/>
      <c r="V876" s="46"/>
      <c r="W876" s="46">
        <v>300</v>
      </c>
      <c r="X876" s="46">
        <v>300</v>
      </c>
      <c r="Y876" s="46">
        <v>300</v>
      </c>
      <c r="Z876" s="46">
        <v>300</v>
      </c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87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>
        <v>470</v>
      </c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>
        <v>0</v>
      </c>
      <c r="DF876" s="46">
        <f>P877*BJ877</f>
        <v>0</v>
      </c>
      <c r="DG876" s="46">
        <f>BJ877*Q877</f>
        <v>0</v>
      </c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>
        <v>0</v>
      </c>
      <c r="FA876" s="59" t="s">
        <v>1704</v>
      </c>
      <c r="FB876" s="59">
        <v>2015</v>
      </c>
      <c r="FC876" s="59"/>
    </row>
    <row r="877" spans="1:159" s="49" customFormat="1" ht="25.5" customHeight="1" x14ac:dyDescent="0.25">
      <c r="A877" s="59" t="s">
        <v>802</v>
      </c>
      <c r="B877" s="59" t="s">
        <v>55</v>
      </c>
      <c r="C877" s="59" t="s">
        <v>544</v>
      </c>
      <c r="D877" s="59" t="s">
        <v>508</v>
      </c>
      <c r="E877" s="59" t="s">
        <v>545</v>
      </c>
      <c r="F877" s="59"/>
      <c r="G877" s="59" t="s">
        <v>1563</v>
      </c>
      <c r="H877" s="59" t="s">
        <v>1339</v>
      </c>
      <c r="I877" s="59">
        <v>82</v>
      </c>
      <c r="J877" s="59" t="s">
        <v>1506</v>
      </c>
      <c r="K877" s="59" t="s">
        <v>1581</v>
      </c>
      <c r="L877" s="59" t="s">
        <v>1330</v>
      </c>
      <c r="M877" s="59" t="s">
        <v>1505</v>
      </c>
      <c r="N877" s="59" t="s">
        <v>1554</v>
      </c>
      <c r="O877" s="46">
        <f t="shared" si="548"/>
        <v>1200</v>
      </c>
      <c r="P877" s="46"/>
      <c r="Q877" s="46"/>
      <c r="R877" s="46"/>
      <c r="S877" s="46"/>
      <c r="T877" s="46"/>
      <c r="U877" s="46"/>
      <c r="V877" s="46"/>
      <c r="W877" s="46">
        <v>300</v>
      </c>
      <c r="X877" s="46">
        <v>300</v>
      </c>
      <c r="Y877" s="46">
        <v>300</v>
      </c>
      <c r="Z877" s="46">
        <v>300</v>
      </c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87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>
        <v>470</v>
      </c>
      <c r="BK877" s="46"/>
      <c r="BL877" s="46"/>
      <c r="BM877" s="46"/>
      <c r="BN877" s="46"/>
      <c r="BO877" s="46"/>
      <c r="BP877" s="46"/>
      <c r="BQ877" s="46"/>
      <c r="BR877" s="46">
        <v>470</v>
      </c>
      <c r="BS877" s="46">
        <v>470</v>
      </c>
      <c r="BT877" s="46">
        <v>470</v>
      </c>
      <c r="BU877" s="46">
        <v>470</v>
      </c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>
        <v>0</v>
      </c>
      <c r="DF877" s="46">
        <f>P880*BJ880</f>
        <v>0</v>
      </c>
      <c r="DG877" s="46">
        <f>BJ880*Q880</f>
        <v>0</v>
      </c>
      <c r="DH877" s="46">
        <f>R877*BM877</f>
        <v>0</v>
      </c>
      <c r="DI877" s="46">
        <f t="shared" ref="DI877:DQ878" si="582">BN877*S877</f>
        <v>0</v>
      </c>
      <c r="DJ877" s="46">
        <f t="shared" si="582"/>
        <v>0</v>
      </c>
      <c r="DK877" s="46">
        <f t="shared" si="582"/>
        <v>0</v>
      </c>
      <c r="DL877" s="46">
        <f t="shared" si="582"/>
        <v>0</v>
      </c>
      <c r="DM877" s="46">
        <f t="shared" si="582"/>
        <v>141000</v>
      </c>
      <c r="DN877" s="46">
        <f t="shared" si="582"/>
        <v>141000</v>
      </c>
      <c r="DO877" s="46">
        <f t="shared" si="582"/>
        <v>141000</v>
      </c>
      <c r="DP877" s="46">
        <f t="shared" si="582"/>
        <v>141000</v>
      </c>
      <c r="DQ877" s="46">
        <f t="shared" si="582"/>
        <v>0</v>
      </c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>
        <v>0</v>
      </c>
      <c r="FA877" s="59" t="s">
        <v>1704</v>
      </c>
      <c r="FB877" s="59">
        <v>2015</v>
      </c>
      <c r="FC877" s="59">
        <v>7</v>
      </c>
    </row>
    <row r="878" spans="1:159" s="49" customFormat="1" ht="25.5" customHeight="1" x14ac:dyDescent="0.25">
      <c r="A878" s="59" t="s">
        <v>3193</v>
      </c>
      <c r="B878" s="59" t="s">
        <v>55</v>
      </c>
      <c r="C878" s="59" t="s">
        <v>544</v>
      </c>
      <c r="D878" s="59" t="s">
        <v>508</v>
      </c>
      <c r="E878" s="59" t="s">
        <v>545</v>
      </c>
      <c r="F878" s="59"/>
      <c r="G878" s="59" t="s">
        <v>1563</v>
      </c>
      <c r="H878" s="59" t="s">
        <v>1339</v>
      </c>
      <c r="I878" s="59">
        <v>82</v>
      </c>
      <c r="J878" s="59" t="s">
        <v>3133</v>
      </c>
      <c r="K878" s="59" t="s">
        <v>1581</v>
      </c>
      <c r="L878" s="59" t="s">
        <v>1330</v>
      </c>
      <c r="M878" s="59" t="s">
        <v>1505</v>
      </c>
      <c r="N878" s="59" t="s">
        <v>1554</v>
      </c>
      <c r="O878" s="46">
        <f t="shared" si="548"/>
        <v>1410</v>
      </c>
      <c r="P878" s="46"/>
      <c r="Q878" s="46"/>
      <c r="R878" s="46"/>
      <c r="S878" s="46"/>
      <c r="T878" s="46"/>
      <c r="U878" s="46"/>
      <c r="V878" s="46"/>
      <c r="W878" s="46">
        <v>300</v>
      </c>
      <c r="X878" s="46">
        <v>510</v>
      </c>
      <c r="Y878" s="46">
        <v>300</v>
      </c>
      <c r="Z878" s="46">
        <v>300</v>
      </c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87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>
        <v>470</v>
      </c>
      <c r="BK878" s="46"/>
      <c r="BL878" s="46"/>
      <c r="BM878" s="46"/>
      <c r="BN878" s="46"/>
      <c r="BO878" s="46"/>
      <c r="BP878" s="46"/>
      <c r="BQ878" s="46"/>
      <c r="BR878" s="46">
        <v>470</v>
      </c>
      <c r="BS878" s="46">
        <v>470</v>
      </c>
      <c r="BT878" s="46">
        <v>470</v>
      </c>
      <c r="BU878" s="46">
        <v>470</v>
      </c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>
        <v>0</v>
      </c>
      <c r="DF878" s="46">
        <f>P881*BJ881</f>
        <v>0</v>
      </c>
      <c r="DG878" s="46">
        <f>BJ881*Q881</f>
        <v>0</v>
      </c>
      <c r="DH878" s="46">
        <f>R878*BM878</f>
        <v>0</v>
      </c>
      <c r="DI878" s="46">
        <f t="shared" si="582"/>
        <v>0</v>
      </c>
      <c r="DJ878" s="46">
        <f t="shared" si="582"/>
        <v>0</v>
      </c>
      <c r="DK878" s="46">
        <f t="shared" si="582"/>
        <v>0</v>
      </c>
      <c r="DL878" s="46">
        <f t="shared" si="582"/>
        <v>0</v>
      </c>
      <c r="DM878" s="46">
        <f t="shared" si="582"/>
        <v>141000</v>
      </c>
      <c r="DN878" s="46">
        <f t="shared" si="582"/>
        <v>239700</v>
      </c>
      <c r="DO878" s="46">
        <f t="shared" si="582"/>
        <v>141000</v>
      </c>
      <c r="DP878" s="46">
        <f t="shared" si="582"/>
        <v>141000</v>
      </c>
      <c r="DQ878" s="46">
        <f t="shared" si="582"/>
        <v>0</v>
      </c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>
        <f>DE878*1.12</f>
        <v>0</v>
      </c>
      <c r="FA878" s="59" t="s">
        <v>1704</v>
      </c>
      <c r="FB878" s="59" t="s">
        <v>3131</v>
      </c>
      <c r="FC878" s="59" t="s">
        <v>1714</v>
      </c>
    </row>
    <row r="879" spans="1:159" s="49" customFormat="1" ht="25.5" customHeight="1" x14ac:dyDescent="0.25">
      <c r="A879" s="59" t="s">
        <v>3703</v>
      </c>
      <c r="B879" s="59" t="s">
        <v>55</v>
      </c>
      <c r="C879" s="59" t="s">
        <v>544</v>
      </c>
      <c r="D879" s="59" t="s">
        <v>508</v>
      </c>
      <c r="E879" s="59" t="s">
        <v>545</v>
      </c>
      <c r="F879" s="59"/>
      <c r="G879" s="59" t="s">
        <v>1563</v>
      </c>
      <c r="H879" s="59" t="s">
        <v>1339</v>
      </c>
      <c r="I879" s="59">
        <v>82</v>
      </c>
      <c r="J879" s="59" t="s">
        <v>3629</v>
      </c>
      <c r="K879" s="59" t="s">
        <v>1581</v>
      </c>
      <c r="L879" s="59" t="s">
        <v>1330</v>
      </c>
      <c r="M879" s="59" t="s">
        <v>1505</v>
      </c>
      <c r="N879" s="59" t="s">
        <v>1554</v>
      </c>
      <c r="O879" s="46">
        <f>P879+Q879+R879+S879+T879+U879+V879+W879+X879+Y879+Z879+AA879+AB879+AC879+AD879+AE879+AF879+AG879+AH879+AI879+AJ879+AK879+AL879+AM879+AN879+AO879+AP879+AQ879+AR879+AS879+AT879+AU879+AV879+AW879+AX879+AY879+AZ879</f>
        <v>1710</v>
      </c>
      <c r="P879" s="46"/>
      <c r="Q879" s="46"/>
      <c r="R879" s="46"/>
      <c r="S879" s="46"/>
      <c r="T879" s="46"/>
      <c r="U879" s="46"/>
      <c r="V879" s="46"/>
      <c r="W879" s="46">
        <v>300</v>
      </c>
      <c r="X879" s="46">
        <v>510</v>
      </c>
      <c r="Y879" s="46">
        <v>600</v>
      </c>
      <c r="Z879" s="46">
        <v>300</v>
      </c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87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>
        <v>470</v>
      </c>
      <c r="BK879" s="46"/>
      <c r="BL879" s="46"/>
      <c r="BM879" s="46"/>
      <c r="BN879" s="46"/>
      <c r="BO879" s="46"/>
      <c r="BP879" s="46"/>
      <c r="BQ879" s="46"/>
      <c r="BR879" s="46">
        <v>470</v>
      </c>
      <c r="BS879" s="46">
        <v>470</v>
      </c>
      <c r="BT879" s="46">
        <v>470</v>
      </c>
      <c r="BU879" s="46">
        <v>470</v>
      </c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>
        <f>SUM(DF879:EP879)</f>
        <v>803700</v>
      </c>
      <c r="DF879" s="46">
        <f>P882*BJ882</f>
        <v>0</v>
      </c>
      <c r="DG879" s="46">
        <f>BJ882*Q882</f>
        <v>0</v>
      </c>
      <c r="DH879" s="46">
        <f>R879*BM879</f>
        <v>0</v>
      </c>
      <c r="DI879" s="46">
        <f t="shared" ref="DI879:DQ879" si="583">BN879*S879</f>
        <v>0</v>
      </c>
      <c r="DJ879" s="46">
        <f t="shared" si="583"/>
        <v>0</v>
      </c>
      <c r="DK879" s="46">
        <f t="shared" si="583"/>
        <v>0</v>
      </c>
      <c r="DL879" s="46">
        <f t="shared" si="583"/>
        <v>0</v>
      </c>
      <c r="DM879" s="46">
        <f t="shared" si="583"/>
        <v>141000</v>
      </c>
      <c r="DN879" s="46">
        <f t="shared" si="583"/>
        <v>239700</v>
      </c>
      <c r="DO879" s="46">
        <f t="shared" si="583"/>
        <v>282000</v>
      </c>
      <c r="DP879" s="46">
        <f t="shared" si="583"/>
        <v>141000</v>
      </c>
      <c r="DQ879" s="46">
        <f t="shared" si="583"/>
        <v>0</v>
      </c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>
        <f>DE879*1.12</f>
        <v>900144.00000000012</v>
      </c>
      <c r="FA879" s="59" t="s">
        <v>1704</v>
      </c>
      <c r="FB879" s="59" t="s">
        <v>3630</v>
      </c>
      <c r="FC879" s="59" t="s">
        <v>1714</v>
      </c>
    </row>
    <row r="880" spans="1:159" s="49" customFormat="1" ht="25.5" customHeight="1" x14ac:dyDescent="0.25">
      <c r="A880" s="59" t="s">
        <v>803</v>
      </c>
      <c r="B880" s="59" t="s">
        <v>55</v>
      </c>
      <c r="C880" s="59" t="s">
        <v>544</v>
      </c>
      <c r="D880" s="59" t="s">
        <v>508</v>
      </c>
      <c r="E880" s="59" t="s">
        <v>545</v>
      </c>
      <c r="F880" s="59"/>
      <c r="G880" s="59" t="s">
        <v>1563</v>
      </c>
      <c r="H880" s="59" t="s">
        <v>1499</v>
      </c>
      <c r="I880" s="59">
        <v>82</v>
      </c>
      <c r="J880" s="59" t="s">
        <v>1506</v>
      </c>
      <c r="K880" s="59" t="s">
        <v>1594</v>
      </c>
      <c r="L880" s="59" t="s">
        <v>1330</v>
      </c>
      <c r="M880" s="59" t="s">
        <v>1505</v>
      </c>
      <c r="N880" s="59" t="s">
        <v>1554</v>
      </c>
      <c r="O880" s="46">
        <f t="shared" si="548"/>
        <v>1536</v>
      </c>
      <c r="P880" s="46"/>
      <c r="Q880" s="46"/>
      <c r="R880" s="46"/>
      <c r="S880" s="46"/>
      <c r="T880" s="46"/>
      <c r="U880" s="46"/>
      <c r="V880" s="46"/>
      <c r="W880" s="46">
        <v>384</v>
      </c>
      <c r="X880" s="46">
        <v>384</v>
      </c>
      <c r="Y880" s="46">
        <v>384</v>
      </c>
      <c r="Z880" s="46">
        <v>384</v>
      </c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87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>
        <v>470</v>
      </c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>
        <v>0</v>
      </c>
      <c r="DF880" s="46">
        <f>P881*BJ881</f>
        <v>0</v>
      </c>
      <c r="DG880" s="46">
        <f>BJ881*Q881</f>
        <v>0</v>
      </c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>
        <v>0</v>
      </c>
      <c r="FA880" s="59" t="s">
        <v>1704</v>
      </c>
      <c r="FB880" s="59">
        <v>2015</v>
      </c>
      <c r="FC880" s="59"/>
    </row>
    <row r="881" spans="1:159" s="49" customFormat="1" ht="25.5" customHeight="1" x14ac:dyDescent="0.25">
      <c r="A881" s="59" t="s">
        <v>804</v>
      </c>
      <c r="B881" s="59" t="s">
        <v>55</v>
      </c>
      <c r="C881" s="59" t="s">
        <v>544</v>
      </c>
      <c r="D881" s="59" t="s">
        <v>508</v>
      </c>
      <c r="E881" s="59" t="s">
        <v>545</v>
      </c>
      <c r="F881" s="59"/>
      <c r="G881" s="59" t="s">
        <v>1563</v>
      </c>
      <c r="H881" s="59" t="s">
        <v>1339</v>
      </c>
      <c r="I881" s="59">
        <v>82</v>
      </c>
      <c r="J881" s="59" t="s">
        <v>1506</v>
      </c>
      <c r="K881" s="59" t="s">
        <v>1594</v>
      </c>
      <c r="L881" s="59" t="s">
        <v>1330</v>
      </c>
      <c r="M881" s="59" t="s">
        <v>1505</v>
      </c>
      <c r="N881" s="59" t="s">
        <v>1554</v>
      </c>
      <c r="O881" s="46">
        <f t="shared" si="548"/>
        <v>1536</v>
      </c>
      <c r="P881" s="46"/>
      <c r="Q881" s="46"/>
      <c r="R881" s="46"/>
      <c r="S881" s="46"/>
      <c r="T881" s="46"/>
      <c r="U881" s="46"/>
      <c r="V881" s="46"/>
      <c r="W881" s="46">
        <v>384</v>
      </c>
      <c r="X881" s="46">
        <v>384</v>
      </c>
      <c r="Y881" s="46">
        <v>384</v>
      </c>
      <c r="Z881" s="46">
        <v>384</v>
      </c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87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>
        <v>470</v>
      </c>
      <c r="BK881" s="46"/>
      <c r="BL881" s="46"/>
      <c r="BM881" s="46"/>
      <c r="BN881" s="46"/>
      <c r="BO881" s="46"/>
      <c r="BP881" s="46"/>
      <c r="BQ881" s="46"/>
      <c r="BR881" s="46">
        <v>470</v>
      </c>
      <c r="BS881" s="46">
        <v>470</v>
      </c>
      <c r="BT881" s="46">
        <v>470</v>
      </c>
      <c r="BU881" s="46">
        <v>470</v>
      </c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>
        <v>0</v>
      </c>
      <c r="DF881" s="46">
        <f>P884*BJ884</f>
        <v>0</v>
      </c>
      <c r="DG881" s="46">
        <f>BJ884*Q884</f>
        <v>0</v>
      </c>
      <c r="DH881" s="46">
        <f>R881*BM881</f>
        <v>0</v>
      </c>
      <c r="DI881" s="46">
        <f t="shared" ref="DI881:DQ882" si="584">BN881*S881</f>
        <v>0</v>
      </c>
      <c r="DJ881" s="46">
        <f t="shared" si="584"/>
        <v>0</v>
      </c>
      <c r="DK881" s="46">
        <f t="shared" si="584"/>
        <v>0</v>
      </c>
      <c r="DL881" s="46">
        <f t="shared" si="584"/>
        <v>0</v>
      </c>
      <c r="DM881" s="46">
        <f t="shared" si="584"/>
        <v>180480</v>
      </c>
      <c r="DN881" s="46">
        <f t="shared" si="584"/>
        <v>180480</v>
      </c>
      <c r="DO881" s="46">
        <f t="shared" si="584"/>
        <v>180480</v>
      </c>
      <c r="DP881" s="46">
        <f t="shared" si="584"/>
        <v>180480</v>
      </c>
      <c r="DQ881" s="46">
        <f t="shared" si="584"/>
        <v>0</v>
      </c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>
        <v>0</v>
      </c>
      <c r="FA881" s="59" t="s">
        <v>1704</v>
      </c>
      <c r="FB881" s="59">
        <v>2015</v>
      </c>
      <c r="FC881" s="59">
        <v>7</v>
      </c>
    </row>
    <row r="882" spans="1:159" s="49" customFormat="1" ht="25.5" customHeight="1" x14ac:dyDescent="0.25">
      <c r="A882" s="59" t="s">
        <v>3194</v>
      </c>
      <c r="B882" s="59" t="s">
        <v>55</v>
      </c>
      <c r="C882" s="59" t="s">
        <v>544</v>
      </c>
      <c r="D882" s="59" t="s">
        <v>508</v>
      </c>
      <c r="E882" s="59" t="s">
        <v>545</v>
      </c>
      <c r="F882" s="59"/>
      <c r="G882" s="59" t="s">
        <v>1563</v>
      </c>
      <c r="H882" s="59" t="s">
        <v>1339</v>
      </c>
      <c r="I882" s="59">
        <v>82</v>
      </c>
      <c r="J882" s="59" t="s">
        <v>3133</v>
      </c>
      <c r="K882" s="59" t="s">
        <v>1594</v>
      </c>
      <c r="L882" s="59" t="s">
        <v>1330</v>
      </c>
      <c r="M882" s="59" t="s">
        <v>1505</v>
      </c>
      <c r="N882" s="59" t="s">
        <v>1554</v>
      </c>
      <c r="O882" s="46">
        <f t="shared" si="548"/>
        <v>1804.8</v>
      </c>
      <c r="P882" s="46"/>
      <c r="Q882" s="46"/>
      <c r="R882" s="46"/>
      <c r="S882" s="46"/>
      <c r="T882" s="46"/>
      <c r="U882" s="46"/>
      <c r="V882" s="46"/>
      <c r="W882" s="46">
        <v>384</v>
      </c>
      <c r="X882" s="46">
        <v>652.79999999999995</v>
      </c>
      <c r="Y882" s="46">
        <v>384</v>
      </c>
      <c r="Z882" s="46">
        <v>384</v>
      </c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87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>
        <v>470</v>
      </c>
      <c r="BK882" s="46"/>
      <c r="BL882" s="46"/>
      <c r="BM882" s="46"/>
      <c r="BN882" s="46"/>
      <c r="BO882" s="46"/>
      <c r="BP882" s="46"/>
      <c r="BQ882" s="46"/>
      <c r="BR882" s="46">
        <v>470</v>
      </c>
      <c r="BS882" s="46">
        <v>470</v>
      </c>
      <c r="BT882" s="46">
        <v>470</v>
      </c>
      <c r="BU882" s="46">
        <v>470</v>
      </c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>
        <v>0</v>
      </c>
      <c r="DF882" s="46">
        <f>P885*BJ885</f>
        <v>0</v>
      </c>
      <c r="DG882" s="46">
        <f>BJ885*Q885</f>
        <v>0</v>
      </c>
      <c r="DH882" s="46">
        <f>R882*BM882</f>
        <v>0</v>
      </c>
      <c r="DI882" s="46">
        <f t="shared" si="584"/>
        <v>0</v>
      </c>
      <c r="DJ882" s="46">
        <f t="shared" si="584"/>
        <v>0</v>
      </c>
      <c r="DK882" s="46">
        <f t="shared" si="584"/>
        <v>0</v>
      </c>
      <c r="DL882" s="46">
        <f t="shared" si="584"/>
        <v>0</v>
      </c>
      <c r="DM882" s="46">
        <f t="shared" si="584"/>
        <v>180480</v>
      </c>
      <c r="DN882" s="46">
        <f t="shared" si="584"/>
        <v>306816</v>
      </c>
      <c r="DO882" s="46">
        <f t="shared" si="584"/>
        <v>180480</v>
      </c>
      <c r="DP882" s="46">
        <f t="shared" si="584"/>
        <v>180480</v>
      </c>
      <c r="DQ882" s="46">
        <f t="shared" si="584"/>
        <v>0</v>
      </c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>
        <f>DE882*1.12</f>
        <v>0</v>
      </c>
      <c r="FA882" s="59" t="s">
        <v>1704</v>
      </c>
      <c r="FB882" s="59" t="s">
        <v>3131</v>
      </c>
      <c r="FC882" s="59" t="s">
        <v>1714</v>
      </c>
    </row>
    <row r="883" spans="1:159" s="49" customFormat="1" ht="25.5" customHeight="1" x14ac:dyDescent="0.25">
      <c r="A883" s="59" t="s">
        <v>3704</v>
      </c>
      <c r="B883" s="59" t="s">
        <v>55</v>
      </c>
      <c r="C883" s="59" t="s">
        <v>544</v>
      </c>
      <c r="D883" s="59" t="s">
        <v>508</v>
      </c>
      <c r="E883" s="59" t="s">
        <v>545</v>
      </c>
      <c r="F883" s="59"/>
      <c r="G883" s="59" t="s">
        <v>1563</v>
      </c>
      <c r="H883" s="59" t="s">
        <v>1339</v>
      </c>
      <c r="I883" s="59">
        <v>82</v>
      </c>
      <c r="J883" s="59" t="s">
        <v>3629</v>
      </c>
      <c r="K883" s="59" t="s">
        <v>1594</v>
      </c>
      <c r="L883" s="59" t="s">
        <v>1330</v>
      </c>
      <c r="M883" s="59" t="s">
        <v>1505</v>
      </c>
      <c r="N883" s="59" t="s">
        <v>1554</v>
      </c>
      <c r="O883" s="46">
        <f>P883+Q883+R883+S883+T883+U883+V883+W883+X883+Y883+Z883+AA883+AB883+AC883+AD883+AE883+AF883+AG883+AH883+AI883+AJ883+AK883+AL883+AM883+AN883+AO883+AP883+AQ883+AR883+AS883+AT883+AU883+AV883+AW883+AX883+AY883+AZ883</f>
        <v>1858.8</v>
      </c>
      <c r="P883" s="46"/>
      <c r="Q883" s="46"/>
      <c r="R883" s="46"/>
      <c r="S883" s="46"/>
      <c r="T883" s="46"/>
      <c r="U883" s="46"/>
      <c r="V883" s="46"/>
      <c r="W883" s="46">
        <v>384</v>
      </c>
      <c r="X883" s="46">
        <v>652.79999999999995</v>
      </c>
      <c r="Y883" s="46">
        <v>438</v>
      </c>
      <c r="Z883" s="46">
        <v>384</v>
      </c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87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>
        <v>470</v>
      </c>
      <c r="BK883" s="46"/>
      <c r="BL883" s="46"/>
      <c r="BM883" s="46"/>
      <c r="BN883" s="46"/>
      <c r="BO883" s="46"/>
      <c r="BP883" s="46"/>
      <c r="BQ883" s="46"/>
      <c r="BR883" s="46">
        <v>470</v>
      </c>
      <c r="BS883" s="46">
        <v>470</v>
      </c>
      <c r="BT883" s="46">
        <v>470</v>
      </c>
      <c r="BU883" s="46">
        <v>470</v>
      </c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>
        <f>SUM(DF883:EP883)</f>
        <v>873636</v>
      </c>
      <c r="DF883" s="46">
        <f>P886*BJ886</f>
        <v>0</v>
      </c>
      <c r="DG883" s="46">
        <f>BJ886*Q886</f>
        <v>0</v>
      </c>
      <c r="DH883" s="46">
        <f>R883*BM883</f>
        <v>0</v>
      </c>
      <c r="DI883" s="46">
        <f t="shared" ref="DI883:DQ883" si="585">BN883*S883</f>
        <v>0</v>
      </c>
      <c r="DJ883" s="46">
        <f t="shared" si="585"/>
        <v>0</v>
      </c>
      <c r="DK883" s="46">
        <f t="shared" si="585"/>
        <v>0</v>
      </c>
      <c r="DL883" s="46">
        <f t="shared" si="585"/>
        <v>0</v>
      </c>
      <c r="DM883" s="46">
        <f t="shared" si="585"/>
        <v>180480</v>
      </c>
      <c r="DN883" s="46">
        <f t="shared" si="585"/>
        <v>306816</v>
      </c>
      <c r="DO883" s="46">
        <f t="shared" si="585"/>
        <v>205860</v>
      </c>
      <c r="DP883" s="46">
        <f t="shared" si="585"/>
        <v>180480</v>
      </c>
      <c r="DQ883" s="46">
        <f t="shared" si="585"/>
        <v>0</v>
      </c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>
        <f>DE883*1.12</f>
        <v>978472.32000000007</v>
      </c>
      <c r="FA883" s="59" t="s">
        <v>1704</v>
      </c>
      <c r="FB883" s="59" t="s">
        <v>3630</v>
      </c>
      <c r="FC883" s="59" t="s">
        <v>1714</v>
      </c>
    </row>
    <row r="884" spans="1:159" s="49" customFormat="1" ht="25.5" customHeight="1" x14ac:dyDescent="0.25">
      <c r="A884" s="59" t="s">
        <v>805</v>
      </c>
      <c r="B884" s="59" t="s">
        <v>55</v>
      </c>
      <c r="C884" s="59" t="s">
        <v>549</v>
      </c>
      <c r="D884" s="59" t="s">
        <v>550</v>
      </c>
      <c r="E884" s="59" t="s">
        <v>551</v>
      </c>
      <c r="F884" s="59"/>
      <c r="G884" s="59" t="s">
        <v>1564</v>
      </c>
      <c r="H884" s="59" t="s">
        <v>1499</v>
      </c>
      <c r="I884" s="59">
        <v>30</v>
      </c>
      <c r="J884" s="59" t="s">
        <v>1506</v>
      </c>
      <c r="K884" s="59" t="s">
        <v>1585</v>
      </c>
      <c r="L884" s="59" t="s">
        <v>1330</v>
      </c>
      <c r="M884" s="59" t="s">
        <v>1505</v>
      </c>
      <c r="N884" s="59" t="s">
        <v>1566</v>
      </c>
      <c r="O884" s="46">
        <f t="shared" si="548"/>
        <v>400</v>
      </c>
      <c r="P884" s="46"/>
      <c r="Q884" s="46"/>
      <c r="R884" s="46"/>
      <c r="S884" s="46"/>
      <c r="T884" s="46"/>
      <c r="U884" s="46"/>
      <c r="V884" s="46"/>
      <c r="W884" s="46">
        <v>100</v>
      </c>
      <c r="X884" s="46">
        <v>100</v>
      </c>
      <c r="Y884" s="46">
        <v>100</v>
      </c>
      <c r="Z884" s="46">
        <v>100</v>
      </c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87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>
        <v>342</v>
      </c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>
        <v>0</v>
      </c>
      <c r="DF884" s="46">
        <f t="shared" ref="DF884:DF925" si="586">P885*BJ885</f>
        <v>0</v>
      </c>
      <c r="DG884" s="46">
        <f t="shared" ref="DG884:DG925" si="587">BJ885*Q885</f>
        <v>0</v>
      </c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>
        <v>0</v>
      </c>
      <c r="FA884" s="59" t="s">
        <v>1704</v>
      </c>
      <c r="FB884" s="59">
        <v>2015</v>
      </c>
      <c r="FC884" s="59"/>
    </row>
    <row r="885" spans="1:159" s="49" customFormat="1" ht="25.5" customHeight="1" x14ac:dyDescent="0.25">
      <c r="A885" s="59" t="s">
        <v>806</v>
      </c>
      <c r="B885" s="59" t="s">
        <v>55</v>
      </c>
      <c r="C885" s="59" t="s">
        <v>549</v>
      </c>
      <c r="D885" s="59" t="s">
        <v>550</v>
      </c>
      <c r="E885" s="59" t="s">
        <v>551</v>
      </c>
      <c r="F885" s="59"/>
      <c r="G885" s="59" t="s">
        <v>1564</v>
      </c>
      <c r="H885" s="59" t="s">
        <v>1339</v>
      </c>
      <c r="I885" s="59">
        <v>30</v>
      </c>
      <c r="J885" s="59" t="s">
        <v>1506</v>
      </c>
      <c r="K885" s="59" t="s">
        <v>1585</v>
      </c>
      <c r="L885" s="59" t="s">
        <v>1330</v>
      </c>
      <c r="M885" s="59" t="s">
        <v>1505</v>
      </c>
      <c r="N885" s="59" t="s">
        <v>1566</v>
      </c>
      <c r="O885" s="46">
        <f t="shared" si="548"/>
        <v>400</v>
      </c>
      <c r="P885" s="46"/>
      <c r="Q885" s="46"/>
      <c r="R885" s="46"/>
      <c r="S885" s="46"/>
      <c r="T885" s="46"/>
      <c r="U885" s="46"/>
      <c r="V885" s="46"/>
      <c r="W885" s="46">
        <v>100</v>
      </c>
      <c r="X885" s="46">
        <v>100</v>
      </c>
      <c r="Y885" s="46">
        <v>100</v>
      </c>
      <c r="Z885" s="46">
        <v>100</v>
      </c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87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>
        <v>342</v>
      </c>
      <c r="BK885" s="46"/>
      <c r="BL885" s="46"/>
      <c r="BM885" s="46"/>
      <c r="BN885" s="46"/>
      <c r="BO885" s="46"/>
      <c r="BP885" s="46"/>
      <c r="BQ885" s="46"/>
      <c r="BR885" s="46">
        <v>342</v>
      </c>
      <c r="BS885" s="46">
        <v>342</v>
      </c>
      <c r="BT885" s="46">
        <v>342</v>
      </c>
      <c r="BU885" s="46">
        <v>342</v>
      </c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>
        <v>136800</v>
      </c>
      <c r="DF885" s="46">
        <f t="shared" si="586"/>
        <v>0</v>
      </c>
      <c r="DG885" s="46">
        <f t="shared" si="587"/>
        <v>0</v>
      </c>
      <c r="DH885" s="46">
        <f>R885*BM885</f>
        <v>0</v>
      </c>
      <c r="DI885" s="46">
        <f t="shared" ref="DI885:DQ885" si="588">BN885*S885</f>
        <v>0</v>
      </c>
      <c r="DJ885" s="46">
        <f t="shared" si="588"/>
        <v>0</v>
      </c>
      <c r="DK885" s="46">
        <f t="shared" si="588"/>
        <v>0</v>
      </c>
      <c r="DL885" s="46">
        <f t="shared" si="588"/>
        <v>0</v>
      </c>
      <c r="DM885" s="46">
        <f t="shared" si="588"/>
        <v>34200</v>
      </c>
      <c r="DN885" s="46">
        <f t="shared" si="588"/>
        <v>34200</v>
      </c>
      <c r="DO885" s="46">
        <f t="shared" si="588"/>
        <v>34200</v>
      </c>
      <c r="DP885" s="46">
        <f t="shared" si="588"/>
        <v>34200</v>
      </c>
      <c r="DQ885" s="46">
        <f t="shared" si="588"/>
        <v>0</v>
      </c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>
        <v>153216.00000000003</v>
      </c>
      <c r="FA885" s="59" t="s">
        <v>1704</v>
      </c>
      <c r="FB885" s="59">
        <v>2015</v>
      </c>
      <c r="FC885" s="59">
        <v>7</v>
      </c>
    </row>
    <row r="886" spans="1:159" s="49" customFormat="1" ht="25.5" customHeight="1" x14ac:dyDescent="0.25">
      <c r="A886" s="59" t="s">
        <v>807</v>
      </c>
      <c r="B886" s="59" t="s">
        <v>55</v>
      </c>
      <c r="C886" s="59" t="s">
        <v>549</v>
      </c>
      <c r="D886" s="59" t="s">
        <v>550</v>
      </c>
      <c r="E886" s="59" t="s">
        <v>551</v>
      </c>
      <c r="F886" s="59"/>
      <c r="G886" s="59" t="s">
        <v>1564</v>
      </c>
      <c r="H886" s="59" t="s">
        <v>1499</v>
      </c>
      <c r="I886" s="59">
        <v>30</v>
      </c>
      <c r="J886" s="59" t="s">
        <v>1506</v>
      </c>
      <c r="K886" s="59" t="s">
        <v>1586</v>
      </c>
      <c r="L886" s="59" t="s">
        <v>1330</v>
      </c>
      <c r="M886" s="59" t="s">
        <v>1505</v>
      </c>
      <c r="N886" s="59" t="s">
        <v>1566</v>
      </c>
      <c r="O886" s="46">
        <f t="shared" si="548"/>
        <v>800</v>
      </c>
      <c r="P886" s="46"/>
      <c r="Q886" s="46"/>
      <c r="R886" s="46"/>
      <c r="S886" s="46"/>
      <c r="T886" s="46"/>
      <c r="U886" s="46"/>
      <c r="V886" s="46"/>
      <c r="W886" s="46">
        <v>200</v>
      </c>
      <c r="X886" s="46">
        <v>200</v>
      </c>
      <c r="Y886" s="46">
        <v>200</v>
      </c>
      <c r="Z886" s="46">
        <v>200</v>
      </c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87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>
        <v>342</v>
      </c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>
        <v>0</v>
      </c>
      <c r="DF886" s="46">
        <f t="shared" si="586"/>
        <v>0</v>
      </c>
      <c r="DG886" s="46">
        <f t="shared" si="587"/>
        <v>0</v>
      </c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>
        <v>0</v>
      </c>
      <c r="FA886" s="59" t="s">
        <v>1704</v>
      </c>
      <c r="FB886" s="59">
        <v>2015</v>
      </c>
      <c r="FC886" s="59"/>
    </row>
    <row r="887" spans="1:159" s="49" customFormat="1" ht="25.5" customHeight="1" x14ac:dyDescent="0.25">
      <c r="A887" s="59" t="s">
        <v>808</v>
      </c>
      <c r="B887" s="59" t="s">
        <v>55</v>
      </c>
      <c r="C887" s="59" t="s">
        <v>549</v>
      </c>
      <c r="D887" s="59" t="s">
        <v>550</v>
      </c>
      <c r="E887" s="59" t="s">
        <v>551</v>
      </c>
      <c r="F887" s="59"/>
      <c r="G887" s="59" t="s">
        <v>1564</v>
      </c>
      <c r="H887" s="59" t="s">
        <v>1339</v>
      </c>
      <c r="I887" s="59">
        <v>30</v>
      </c>
      <c r="J887" s="59" t="s">
        <v>1506</v>
      </c>
      <c r="K887" s="59" t="s">
        <v>1586</v>
      </c>
      <c r="L887" s="59" t="s">
        <v>1330</v>
      </c>
      <c r="M887" s="59" t="s">
        <v>1505</v>
      </c>
      <c r="N887" s="59" t="s">
        <v>1566</v>
      </c>
      <c r="O887" s="46">
        <f t="shared" si="548"/>
        <v>800</v>
      </c>
      <c r="P887" s="46"/>
      <c r="Q887" s="46"/>
      <c r="R887" s="46"/>
      <c r="S887" s="46"/>
      <c r="T887" s="46"/>
      <c r="U887" s="46"/>
      <c r="V887" s="46"/>
      <c r="W887" s="46">
        <v>200</v>
      </c>
      <c r="X887" s="46">
        <v>200</v>
      </c>
      <c r="Y887" s="46">
        <v>200</v>
      </c>
      <c r="Z887" s="46">
        <v>200</v>
      </c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87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>
        <v>342</v>
      </c>
      <c r="BK887" s="46"/>
      <c r="BL887" s="46"/>
      <c r="BM887" s="46"/>
      <c r="BN887" s="46"/>
      <c r="BO887" s="46"/>
      <c r="BP887" s="46"/>
      <c r="BQ887" s="46"/>
      <c r="BR887" s="46">
        <v>342</v>
      </c>
      <c r="BS887" s="46">
        <v>342</v>
      </c>
      <c r="BT887" s="46">
        <v>342</v>
      </c>
      <c r="BU887" s="46">
        <v>342</v>
      </c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>
        <v>273600</v>
      </c>
      <c r="DF887" s="46">
        <f t="shared" si="586"/>
        <v>0</v>
      </c>
      <c r="DG887" s="46">
        <f t="shared" si="587"/>
        <v>0</v>
      </c>
      <c r="DH887" s="46">
        <f>R887*BM887</f>
        <v>0</v>
      </c>
      <c r="DI887" s="46">
        <f t="shared" ref="DI887:DQ887" si="589">BN887*S887</f>
        <v>0</v>
      </c>
      <c r="DJ887" s="46">
        <f t="shared" si="589"/>
        <v>0</v>
      </c>
      <c r="DK887" s="46">
        <f t="shared" si="589"/>
        <v>0</v>
      </c>
      <c r="DL887" s="46">
        <f t="shared" si="589"/>
        <v>0</v>
      </c>
      <c r="DM887" s="46">
        <f t="shared" si="589"/>
        <v>68400</v>
      </c>
      <c r="DN887" s="46">
        <f t="shared" si="589"/>
        <v>68400</v>
      </c>
      <c r="DO887" s="46">
        <f t="shared" si="589"/>
        <v>68400</v>
      </c>
      <c r="DP887" s="46">
        <f t="shared" si="589"/>
        <v>68400</v>
      </c>
      <c r="DQ887" s="46">
        <f t="shared" si="589"/>
        <v>0</v>
      </c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>
        <v>306432.00000000006</v>
      </c>
      <c r="FA887" s="59" t="s">
        <v>1704</v>
      </c>
      <c r="FB887" s="59">
        <v>2015</v>
      </c>
      <c r="FC887" s="59">
        <v>7</v>
      </c>
    </row>
    <row r="888" spans="1:159" s="49" customFormat="1" ht="25.5" customHeight="1" x14ac:dyDescent="0.25">
      <c r="A888" s="59" t="s">
        <v>809</v>
      </c>
      <c r="B888" s="59" t="s">
        <v>55</v>
      </c>
      <c r="C888" s="59" t="s">
        <v>549</v>
      </c>
      <c r="D888" s="59" t="s">
        <v>550</v>
      </c>
      <c r="E888" s="59" t="s">
        <v>551</v>
      </c>
      <c r="F888" s="59"/>
      <c r="G888" s="59" t="s">
        <v>1564</v>
      </c>
      <c r="H888" s="59" t="s">
        <v>1499</v>
      </c>
      <c r="I888" s="59">
        <v>30</v>
      </c>
      <c r="J888" s="59" t="s">
        <v>1506</v>
      </c>
      <c r="K888" s="59" t="s">
        <v>1587</v>
      </c>
      <c r="L888" s="59" t="s">
        <v>1330</v>
      </c>
      <c r="M888" s="59" t="s">
        <v>1505</v>
      </c>
      <c r="N888" s="59" t="s">
        <v>1566</v>
      </c>
      <c r="O888" s="46">
        <f t="shared" si="548"/>
        <v>400</v>
      </c>
      <c r="P888" s="46"/>
      <c r="Q888" s="46"/>
      <c r="R888" s="46"/>
      <c r="S888" s="46"/>
      <c r="T888" s="46"/>
      <c r="U888" s="46"/>
      <c r="V888" s="46"/>
      <c r="W888" s="46">
        <v>100</v>
      </c>
      <c r="X888" s="46">
        <v>100</v>
      </c>
      <c r="Y888" s="46">
        <v>100</v>
      </c>
      <c r="Z888" s="46">
        <v>100</v>
      </c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87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>
        <v>342</v>
      </c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>
        <v>0</v>
      </c>
      <c r="DF888" s="46">
        <f t="shared" si="586"/>
        <v>0</v>
      </c>
      <c r="DG888" s="46">
        <f t="shared" si="587"/>
        <v>0</v>
      </c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>
        <v>0</v>
      </c>
      <c r="FA888" s="59" t="s">
        <v>1704</v>
      </c>
      <c r="FB888" s="59">
        <v>2015</v>
      </c>
      <c r="FC888" s="59"/>
    </row>
    <row r="889" spans="1:159" s="49" customFormat="1" ht="25.5" customHeight="1" x14ac:dyDescent="0.25">
      <c r="A889" s="59" t="s">
        <v>810</v>
      </c>
      <c r="B889" s="59" t="s">
        <v>55</v>
      </c>
      <c r="C889" s="59" t="s">
        <v>549</v>
      </c>
      <c r="D889" s="59" t="s">
        <v>550</v>
      </c>
      <c r="E889" s="59" t="s">
        <v>551</v>
      </c>
      <c r="F889" s="59"/>
      <c r="G889" s="59" t="s">
        <v>1564</v>
      </c>
      <c r="H889" s="59" t="s">
        <v>1339</v>
      </c>
      <c r="I889" s="59">
        <v>30</v>
      </c>
      <c r="J889" s="59" t="s">
        <v>1506</v>
      </c>
      <c r="K889" s="59" t="s">
        <v>1587</v>
      </c>
      <c r="L889" s="59" t="s">
        <v>1330</v>
      </c>
      <c r="M889" s="59" t="s">
        <v>1505</v>
      </c>
      <c r="N889" s="59" t="s">
        <v>1566</v>
      </c>
      <c r="O889" s="46">
        <f t="shared" si="548"/>
        <v>400</v>
      </c>
      <c r="P889" s="46"/>
      <c r="Q889" s="46"/>
      <c r="R889" s="46"/>
      <c r="S889" s="46"/>
      <c r="T889" s="46"/>
      <c r="U889" s="46"/>
      <c r="V889" s="46"/>
      <c r="W889" s="46">
        <v>100</v>
      </c>
      <c r="X889" s="46">
        <v>100</v>
      </c>
      <c r="Y889" s="46">
        <v>100</v>
      </c>
      <c r="Z889" s="46">
        <v>100</v>
      </c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87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>
        <v>342</v>
      </c>
      <c r="BK889" s="46"/>
      <c r="BL889" s="46"/>
      <c r="BM889" s="46"/>
      <c r="BN889" s="46"/>
      <c r="BO889" s="46"/>
      <c r="BP889" s="46"/>
      <c r="BQ889" s="46"/>
      <c r="BR889" s="46">
        <v>342</v>
      </c>
      <c r="BS889" s="46">
        <v>342</v>
      </c>
      <c r="BT889" s="46">
        <v>342</v>
      </c>
      <c r="BU889" s="46">
        <v>342</v>
      </c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>
        <v>136800</v>
      </c>
      <c r="DF889" s="46">
        <f t="shared" si="586"/>
        <v>0</v>
      </c>
      <c r="DG889" s="46">
        <f t="shared" si="587"/>
        <v>0</v>
      </c>
      <c r="DH889" s="46">
        <f>R889*BM889</f>
        <v>0</v>
      </c>
      <c r="DI889" s="46">
        <f t="shared" ref="DI889:DQ889" si="590">BN889*S889</f>
        <v>0</v>
      </c>
      <c r="DJ889" s="46">
        <f t="shared" si="590"/>
        <v>0</v>
      </c>
      <c r="DK889" s="46">
        <f t="shared" si="590"/>
        <v>0</v>
      </c>
      <c r="DL889" s="46">
        <f t="shared" si="590"/>
        <v>0</v>
      </c>
      <c r="DM889" s="46">
        <f t="shared" si="590"/>
        <v>34200</v>
      </c>
      <c r="DN889" s="46">
        <f t="shared" si="590"/>
        <v>34200</v>
      </c>
      <c r="DO889" s="46">
        <f t="shared" si="590"/>
        <v>34200</v>
      </c>
      <c r="DP889" s="46">
        <f t="shared" si="590"/>
        <v>34200</v>
      </c>
      <c r="DQ889" s="46">
        <f t="shared" si="590"/>
        <v>0</v>
      </c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>
        <v>153216.00000000003</v>
      </c>
      <c r="FA889" s="59" t="s">
        <v>1704</v>
      </c>
      <c r="FB889" s="59">
        <v>2015</v>
      </c>
      <c r="FC889" s="59">
        <v>7</v>
      </c>
    </row>
    <row r="890" spans="1:159" s="49" customFormat="1" ht="25.5" customHeight="1" x14ac:dyDescent="0.25">
      <c r="A890" s="59" t="s">
        <v>811</v>
      </c>
      <c r="B890" s="59" t="s">
        <v>55</v>
      </c>
      <c r="C890" s="59" t="s">
        <v>549</v>
      </c>
      <c r="D890" s="59" t="s">
        <v>550</v>
      </c>
      <c r="E890" s="59" t="s">
        <v>551</v>
      </c>
      <c r="F890" s="59"/>
      <c r="G890" s="59" t="s">
        <v>1564</v>
      </c>
      <c r="H890" s="59" t="s">
        <v>1499</v>
      </c>
      <c r="I890" s="59">
        <v>30</v>
      </c>
      <c r="J890" s="59" t="s">
        <v>1506</v>
      </c>
      <c r="K890" s="59" t="s">
        <v>1588</v>
      </c>
      <c r="L890" s="59" t="s">
        <v>1330</v>
      </c>
      <c r="M890" s="59" t="s">
        <v>1505</v>
      </c>
      <c r="N890" s="59" t="s">
        <v>1566</v>
      </c>
      <c r="O890" s="46">
        <f t="shared" si="548"/>
        <v>200</v>
      </c>
      <c r="P890" s="46"/>
      <c r="Q890" s="46"/>
      <c r="R890" s="46"/>
      <c r="S890" s="46"/>
      <c r="T890" s="46"/>
      <c r="U890" s="46"/>
      <c r="V890" s="46"/>
      <c r="W890" s="46">
        <v>50</v>
      </c>
      <c r="X890" s="46">
        <v>50</v>
      </c>
      <c r="Y890" s="46">
        <v>50</v>
      </c>
      <c r="Z890" s="46">
        <v>50</v>
      </c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87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>
        <v>342</v>
      </c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>
        <v>0</v>
      </c>
      <c r="DF890" s="46">
        <f t="shared" si="586"/>
        <v>0</v>
      </c>
      <c r="DG890" s="46">
        <f t="shared" si="587"/>
        <v>0</v>
      </c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>
        <v>0</v>
      </c>
      <c r="FA890" s="59" t="s">
        <v>1704</v>
      </c>
      <c r="FB890" s="59">
        <v>2015</v>
      </c>
      <c r="FC890" s="59"/>
    </row>
    <row r="891" spans="1:159" s="49" customFormat="1" ht="25.5" customHeight="1" x14ac:dyDescent="0.25">
      <c r="A891" s="59" t="s">
        <v>812</v>
      </c>
      <c r="B891" s="59" t="s">
        <v>55</v>
      </c>
      <c r="C891" s="59" t="s">
        <v>549</v>
      </c>
      <c r="D891" s="59" t="s">
        <v>550</v>
      </c>
      <c r="E891" s="59" t="s">
        <v>551</v>
      </c>
      <c r="F891" s="59"/>
      <c r="G891" s="59" t="s">
        <v>1564</v>
      </c>
      <c r="H891" s="59" t="s">
        <v>1339</v>
      </c>
      <c r="I891" s="59">
        <v>30</v>
      </c>
      <c r="J891" s="59" t="s">
        <v>1506</v>
      </c>
      <c r="K891" s="59" t="s">
        <v>1588</v>
      </c>
      <c r="L891" s="59" t="s">
        <v>1330</v>
      </c>
      <c r="M891" s="59" t="s">
        <v>1505</v>
      </c>
      <c r="N891" s="59" t="s">
        <v>1566</v>
      </c>
      <c r="O891" s="46">
        <f t="shared" si="548"/>
        <v>200</v>
      </c>
      <c r="P891" s="46"/>
      <c r="Q891" s="46"/>
      <c r="R891" s="46"/>
      <c r="S891" s="46"/>
      <c r="T891" s="46"/>
      <c r="U891" s="46"/>
      <c r="V891" s="46"/>
      <c r="W891" s="46">
        <v>50</v>
      </c>
      <c r="X891" s="46">
        <v>50</v>
      </c>
      <c r="Y891" s="46">
        <v>50</v>
      </c>
      <c r="Z891" s="46">
        <v>50</v>
      </c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87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>
        <v>342</v>
      </c>
      <c r="BK891" s="46"/>
      <c r="BL891" s="46"/>
      <c r="BM891" s="46"/>
      <c r="BN891" s="46"/>
      <c r="BO891" s="46"/>
      <c r="BP891" s="46"/>
      <c r="BQ891" s="46"/>
      <c r="BR891" s="46">
        <v>342</v>
      </c>
      <c r="BS891" s="46">
        <v>342</v>
      </c>
      <c r="BT891" s="46">
        <v>342</v>
      </c>
      <c r="BU891" s="46">
        <v>342</v>
      </c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>
        <v>68400</v>
      </c>
      <c r="DF891" s="46">
        <f t="shared" si="586"/>
        <v>0</v>
      </c>
      <c r="DG891" s="46">
        <f t="shared" si="587"/>
        <v>0</v>
      </c>
      <c r="DH891" s="46">
        <f>R891*BM891</f>
        <v>0</v>
      </c>
      <c r="DI891" s="46">
        <f t="shared" ref="DI891:DQ891" si="591">BN891*S891</f>
        <v>0</v>
      </c>
      <c r="DJ891" s="46">
        <f t="shared" si="591"/>
        <v>0</v>
      </c>
      <c r="DK891" s="46">
        <f t="shared" si="591"/>
        <v>0</v>
      </c>
      <c r="DL891" s="46">
        <f t="shared" si="591"/>
        <v>0</v>
      </c>
      <c r="DM891" s="46">
        <f t="shared" si="591"/>
        <v>17100</v>
      </c>
      <c r="DN891" s="46">
        <f t="shared" si="591"/>
        <v>17100</v>
      </c>
      <c r="DO891" s="46">
        <f t="shared" si="591"/>
        <v>17100</v>
      </c>
      <c r="DP891" s="46">
        <f t="shared" si="591"/>
        <v>17100</v>
      </c>
      <c r="DQ891" s="46">
        <f t="shared" si="591"/>
        <v>0</v>
      </c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>
        <v>76608.000000000015</v>
      </c>
      <c r="FA891" s="59" t="s">
        <v>1704</v>
      </c>
      <c r="FB891" s="59">
        <v>2015</v>
      </c>
      <c r="FC891" s="59">
        <v>7</v>
      </c>
    </row>
    <row r="892" spans="1:159" s="49" customFormat="1" ht="25.5" customHeight="1" x14ac:dyDescent="0.25">
      <c r="A892" s="59" t="s">
        <v>813</v>
      </c>
      <c r="B892" s="59" t="s">
        <v>55</v>
      </c>
      <c r="C892" s="59" t="s">
        <v>549</v>
      </c>
      <c r="D892" s="59" t="s">
        <v>550</v>
      </c>
      <c r="E892" s="59" t="s">
        <v>551</v>
      </c>
      <c r="F892" s="59"/>
      <c r="G892" s="59" t="s">
        <v>1564</v>
      </c>
      <c r="H892" s="59" t="s">
        <v>1499</v>
      </c>
      <c r="I892" s="59">
        <v>30</v>
      </c>
      <c r="J892" s="59" t="s">
        <v>1506</v>
      </c>
      <c r="K892" s="59" t="s">
        <v>1589</v>
      </c>
      <c r="L892" s="59" t="s">
        <v>1330</v>
      </c>
      <c r="M892" s="59" t="s">
        <v>1505</v>
      </c>
      <c r="N892" s="59" t="s">
        <v>1566</v>
      </c>
      <c r="O892" s="46">
        <f t="shared" si="548"/>
        <v>1200</v>
      </c>
      <c r="P892" s="46"/>
      <c r="Q892" s="46"/>
      <c r="R892" s="46"/>
      <c r="S892" s="46"/>
      <c r="T892" s="46"/>
      <c r="U892" s="46"/>
      <c r="V892" s="46"/>
      <c r="W892" s="46">
        <v>300</v>
      </c>
      <c r="X892" s="46">
        <v>300</v>
      </c>
      <c r="Y892" s="46">
        <v>300</v>
      </c>
      <c r="Z892" s="46">
        <v>300</v>
      </c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87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>
        <v>342</v>
      </c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>
        <v>0</v>
      </c>
      <c r="DF892" s="46">
        <f t="shared" si="586"/>
        <v>0</v>
      </c>
      <c r="DG892" s="46">
        <f t="shared" si="587"/>
        <v>0</v>
      </c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>
        <v>0</v>
      </c>
      <c r="FA892" s="59" t="s">
        <v>1704</v>
      </c>
      <c r="FB892" s="59">
        <v>2015</v>
      </c>
      <c r="FC892" s="59"/>
    </row>
    <row r="893" spans="1:159" s="49" customFormat="1" ht="25.5" customHeight="1" x14ac:dyDescent="0.25">
      <c r="A893" s="59" t="s">
        <v>814</v>
      </c>
      <c r="B893" s="59" t="s">
        <v>55</v>
      </c>
      <c r="C893" s="59" t="s">
        <v>549</v>
      </c>
      <c r="D893" s="59" t="s">
        <v>550</v>
      </c>
      <c r="E893" s="59" t="s">
        <v>551</v>
      </c>
      <c r="F893" s="59"/>
      <c r="G893" s="59" t="s">
        <v>1564</v>
      </c>
      <c r="H893" s="59" t="s">
        <v>1339</v>
      </c>
      <c r="I893" s="59">
        <v>30</v>
      </c>
      <c r="J893" s="59" t="s">
        <v>1506</v>
      </c>
      <c r="K893" s="59" t="s">
        <v>1589</v>
      </c>
      <c r="L893" s="59" t="s">
        <v>1330</v>
      </c>
      <c r="M893" s="59" t="s">
        <v>1505</v>
      </c>
      <c r="N893" s="59" t="s">
        <v>1566</v>
      </c>
      <c r="O893" s="46">
        <f t="shared" ref="O893:O926" si="592">P893+Q893+R893+S893+T893+U893+V893+W893+X893+Y893+Z893+AA893+AB893+AC893+AD893+AE893+AF893+AG893+AH893+AI893+AJ893+AK893+AL893+AM893+AN893+AO893+AP893+AQ893+AR893+AS893+AT893+AU893+AV893+AW893+AX893+AY893+AZ893</f>
        <v>1200</v>
      </c>
      <c r="P893" s="46"/>
      <c r="Q893" s="46"/>
      <c r="R893" s="46"/>
      <c r="S893" s="46"/>
      <c r="T893" s="46"/>
      <c r="U893" s="46"/>
      <c r="V893" s="46"/>
      <c r="W893" s="46">
        <v>300</v>
      </c>
      <c r="X893" s="46">
        <v>300</v>
      </c>
      <c r="Y893" s="46">
        <v>300</v>
      </c>
      <c r="Z893" s="46">
        <v>300</v>
      </c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87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>
        <v>342</v>
      </c>
      <c r="BK893" s="46"/>
      <c r="BL893" s="46"/>
      <c r="BM893" s="46"/>
      <c r="BN893" s="46"/>
      <c r="BO893" s="46"/>
      <c r="BP893" s="46"/>
      <c r="BQ893" s="46"/>
      <c r="BR893" s="46">
        <v>342</v>
      </c>
      <c r="BS893" s="46">
        <v>342</v>
      </c>
      <c r="BT893" s="46">
        <v>342</v>
      </c>
      <c r="BU893" s="46">
        <v>342</v>
      </c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>
        <v>0</v>
      </c>
      <c r="DF893" s="46">
        <f>P895*BJ895</f>
        <v>0</v>
      </c>
      <c r="DG893" s="46">
        <f>BJ895*Q895</f>
        <v>0</v>
      </c>
      <c r="DH893" s="46">
        <f>R893*BM893</f>
        <v>0</v>
      </c>
      <c r="DI893" s="46">
        <f t="shared" ref="DI893:DQ893" si="593">BN893*S893</f>
        <v>0</v>
      </c>
      <c r="DJ893" s="46">
        <f t="shared" si="593"/>
        <v>0</v>
      </c>
      <c r="DK893" s="46">
        <f t="shared" si="593"/>
        <v>0</v>
      </c>
      <c r="DL893" s="46">
        <f t="shared" si="593"/>
        <v>0</v>
      </c>
      <c r="DM893" s="46">
        <f t="shared" si="593"/>
        <v>102600</v>
      </c>
      <c r="DN893" s="46">
        <f t="shared" si="593"/>
        <v>102600</v>
      </c>
      <c r="DO893" s="46">
        <f t="shared" si="593"/>
        <v>102600</v>
      </c>
      <c r="DP893" s="46">
        <f t="shared" si="593"/>
        <v>102600</v>
      </c>
      <c r="DQ893" s="46">
        <f t="shared" si="593"/>
        <v>0</v>
      </c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>
        <v>0</v>
      </c>
      <c r="FA893" s="59" t="s">
        <v>1704</v>
      </c>
      <c r="FB893" s="59">
        <v>2015</v>
      </c>
      <c r="FC893" s="59">
        <v>7</v>
      </c>
    </row>
    <row r="894" spans="1:159" s="49" customFormat="1" ht="25.5" customHeight="1" x14ac:dyDescent="0.25">
      <c r="A894" s="59" t="s">
        <v>814</v>
      </c>
      <c r="B894" s="59" t="s">
        <v>55</v>
      </c>
      <c r="C894" s="59" t="s">
        <v>549</v>
      </c>
      <c r="D894" s="59" t="s">
        <v>550</v>
      </c>
      <c r="E894" s="59" t="s">
        <v>551</v>
      </c>
      <c r="F894" s="59"/>
      <c r="G894" s="59" t="s">
        <v>1564</v>
      </c>
      <c r="H894" s="59" t="s">
        <v>1339</v>
      </c>
      <c r="I894" s="59">
        <v>30</v>
      </c>
      <c r="J894" s="59" t="s">
        <v>3640</v>
      </c>
      <c r="K894" s="59" t="s">
        <v>1589</v>
      </c>
      <c r="L894" s="59" t="s">
        <v>1330</v>
      </c>
      <c r="M894" s="59" t="s">
        <v>1505</v>
      </c>
      <c r="N894" s="59" t="s">
        <v>1566</v>
      </c>
      <c r="O894" s="46">
        <f>P894+Q894+R894+S894+T894+U894+V894+W894+X894+Y894+Z894+AA894+AB894+AC894+AD894+AE894+AF894+AG894+AH894+AI894+AJ894+AK894+AL894+AM894+AN894+AO894+AP894+AQ894+AR894+AS894+AT894+AU894+AV894+AW894+AX894+AY894+AZ894</f>
        <v>1500</v>
      </c>
      <c r="P894" s="46"/>
      <c r="Q894" s="46"/>
      <c r="R894" s="46"/>
      <c r="S894" s="46"/>
      <c r="T894" s="46"/>
      <c r="U894" s="46"/>
      <c r="V894" s="46"/>
      <c r="W894" s="46">
        <v>300</v>
      </c>
      <c r="X894" s="46">
        <v>300</v>
      </c>
      <c r="Y894" s="46">
        <v>600</v>
      </c>
      <c r="Z894" s="46">
        <v>300</v>
      </c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87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>
        <v>342</v>
      </c>
      <c r="BK894" s="46"/>
      <c r="BL894" s="46"/>
      <c r="BM894" s="46"/>
      <c r="BN894" s="46"/>
      <c r="BO894" s="46"/>
      <c r="BP894" s="46"/>
      <c r="BQ894" s="46"/>
      <c r="BR894" s="46">
        <v>342</v>
      </c>
      <c r="BS894" s="46">
        <v>342</v>
      </c>
      <c r="BT894" s="46">
        <v>342</v>
      </c>
      <c r="BU894" s="46">
        <v>342</v>
      </c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>
        <f>SUM(DF894:EP894)</f>
        <v>513000</v>
      </c>
      <c r="DF894" s="46">
        <f>P896*BJ896</f>
        <v>0</v>
      </c>
      <c r="DG894" s="46">
        <f>BJ896*Q896</f>
        <v>0</v>
      </c>
      <c r="DH894" s="46">
        <f>R894*BM894</f>
        <v>0</v>
      </c>
      <c r="DI894" s="46">
        <f t="shared" ref="DI894:DQ894" si="594">BN894*S894</f>
        <v>0</v>
      </c>
      <c r="DJ894" s="46">
        <f t="shared" si="594"/>
        <v>0</v>
      </c>
      <c r="DK894" s="46">
        <f t="shared" si="594"/>
        <v>0</v>
      </c>
      <c r="DL894" s="46">
        <f t="shared" si="594"/>
        <v>0</v>
      </c>
      <c r="DM894" s="46">
        <f t="shared" si="594"/>
        <v>102600</v>
      </c>
      <c r="DN894" s="46">
        <f t="shared" si="594"/>
        <v>102600</v>
      </c>
      <c r="DO894" s="46">
        <f t="shared" si="594"/>
        <v>205200</v>
      </c>
      <c r="DP894" s="46">
        <f t="shared" si="594"/>
        <v>102600</v>
      </c>
      <c r="DQ894" s="46">
        <f t="shared" si="594"/>
        <v>0</v>
      </c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>
        <f>DE894*1.12</f>
        <v>574560</v>
      </c>
      <c r="FA894" s="59" t="s">
        <v>1704</v>
      </c>
      <c r="FB894" s="59" t="s">
        <v>3635</v>
      </c>
      <c r="FC894" s="59" t="s">
        <v>1714</v>
      </c>
    </row>
    <row r="895" spans="1:159" s="49" customFormat="1" ht="25.5" customHeight="1" x14ac:dyDescent="0.25">
      <c r="A895" s="59" t="s">
        <v>815</v>
      </c>
      <c r="B895" s="59" t="s">
        <v>55</v>
      </c>
      <c r="C895" s="59" t="s">
        <v>549</v>
      </c>
      <c r="D895" s="59" t="s">
        <v>550</v>
      </c>
      <c r="E895" s="59" t="s">
        <v>551</v>
      </c>
      <c r="F895" s="59"/>
      <c r="G895" s="59" t="s">
        <v>1564</v>
      </c>
      <c r="H895" s="59" t="s">
        <v>1499</v>
      </c>
      <c r="I895" s="59">
        <v>30</v>
      </c>
      <c r="J895" s="59" t="s">
        <v>1506</v>
      </c>
      <c r="K895" s="59" t="s">
        <v>1590</v>
      </c>
      <c r="L895" s="59" t="s">
        <v>1330</v>
      </c>
      <c r="M895" s="59" t="s">
        <v>1505</v>
      </c>
      <c r="N895" s="59" t="s">
        <v>1566</v>
      </c>
      <c r="O895" s="46">
        <f t="shared" si="592"/>
        <v>400</v>
      </c>
      <c r="P895" s="46"/>
      <c r="Q895" s="46"/>
      <c r="R895" s="46"/>
      <c r="S895" s="46"/>
      <c r="T895" s="46"/>
      <c r="U895" s="46"/>
      <c r="V895" s="46"/>
      <c r="W895" s="46">
        <v>100</v>
      </c>
      <c r="X895" s="46">
        <v>100</v>
      </c>
      <c r="Y895" s="46">
        <v>100</v>
      </c>
      <c r="Z895" s="46">
        <v>100</v>
      </c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87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>
        <v>342</v>
      </c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>
        <v>0</v>
      </c>
      <c r="DF895" s="46">
        <f t="shared" si="586"/>
        <v>0</v>
      </c>
      <c r="DG895" s="46">
        <f t="shared" si="587"/>
        <v>0</v>
      </c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>
        <v>0</v>
      </c>
      <c r="FA895" s="59" t="s">
        <v>1704</v>
      </c>
      <c r="FB895" s="59">
        <v>2015</v>
      </c>
      <c r="FC895" s="59"/>
    </row>
    <row r="896" spans="1:159" s="49" customFormat="1" ht="25.5" customHeight="1" x14ac:dyDescent="0.25">
      <c r="A896" s="59" t="s">
        <v>816</v>
      </c>
      <c r="B896" s="59" t="s">
        <v>55</v>
      </c>
      <c r="C896" s="59" t="s">
        <v>549</v>
      </c>
      <c r="D896" s="59" t="s">
        <v>550</v>
      </c>
      <c r="E896" s="59" t="s">
        <v>551</v>
      </c>
      <c r="F896" s="59"/>
      <c r="G896" s="59" t="s">
        <v>1564</v>
      </c>
      <c r="H896" s="59" t="s">
        <v>1339</v>
      </c>
      <c r="I896" s="59">
        <v>30</v>
      </c>
      <c r="J896" s="59" t="s">
        <v>1506</v>
      </c>
      <c r="K896" s="59" t="s">
        <v>1590</v>
      </c>
      <c r="L896" s="59" t="s">
        <v>1330</v>
      </c>
      <c r="M896" s="59" t="s">
        <v>1505</v>
      </c>
      <c r="N896" s="59" t="s">
        <v>1566</v>
      </c>
      <c r="O896" s="46">
        <f t="shared" si="592"/>
        <v>400</v>
      </c>
      <c r="P896" s="46"/>
      <c r="Q896" s="46"/>
      <c r="R896" s="46"/>
      <c r="S896" s="46"/>
      <c r="T896" s="46"/>
      <c r="U896" s="46"/>
      <c r="V896" s="46"/>
      <c r="W896" s="46">
        <v>100</v>
      </c>
      <c r="X896" s="46">
        <v>100</v>
      </c>
      <c r="Y896" s="46">
        <v>100</v>
      </c>
      <c r="Z896" s="46">
        <v>100</v>
      </c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87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>
        <v>342</v>
      </c>
      <c r="BK896" s="46"/>
      <c r="BL896" s="46"/>
      <c r="BM896" s="46"/>
      <c r="BN896" s="46"/>
      <c r="BO896" s="46"/>
      <c r="BP896" s="46"/>
      <c r="BQ896" s="46"/>
      <c r="BR896" s="46">
        <v>342</v>
      </c>
      <c r="BS896" s="46">
        <v>342</v>
      </c>
      <c r="BT896" s="46">
        <v>342</v>
      </c>
      <c r="BU896" s="46">
        <v>342</v>
      </c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>
        <v>136800</v>
      </c>
      <c r="DF896" s="46">
        <f t="shared" si="586"/>
        <v>0</v>
      </c>
      <c r="DG896" s="46">
        <f t="shared" si="587"/>
        <v>0</v>
      </c>
      <c r="DH896" s="46">
        <f>R896*BM896</f>
        <v>0</v>
      </c>
      <c r="DI896" s="46">
        <f t="shared" ref="DI896:DQ896" si="595">BN896*S896</f>
        <v>0</v>
      </c>
      <c r="DJ896" s="46">
        <f t="shared" si="595"/>
        <v>0</v>
      </c>
      <c r="DK896" s="46">
        <f t="shared" si="595"/>
        <v>0</v>
      </c>
      <c r="DL896" s="46">
        <f t="shared" si="595"/>
        <v>0</v>
      </c>
      <c r="DM896" s="46">
        <f t="shared" si="595"/>
        <v>34200</v>
      </c>
      <c r="DN896" s="46">
        <f t="shared" si="595"/>
        <v>34200</v>
      </c>
      <c r="DO896" s="46">
        <f t="shared" si="595"/>
        <v>34200</v>
      </c>
      <c r="DP896" s="46">
        <f t="shared" si="595"/>
        <v>34200</v>
      </c>
      <c r="DQ896" s="46">
        <f t="shared" si="595"/>
        <v>0</v>
      </c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>
        <v>153216.00000000003</v>
      </c>
      <c r="FA896" s="59" t="s">
        <v>1704</v>
      </c>
      <c r="FB896" s="59">
        <v>2015</v>
      </c>
      <c r="FC896" s="59">
        <v>7</v>
      </c>
    </row>
    <row r="897" spans="1:159" s="49" customFormat="1" ht="25.5" customHeight="1" x14ac:dyDescent="0.25">
      <c r="A897" s="59" t="s">
        <v>817</v>
      </c>
      <c r="B897" s="59" t="s">
        <v>55</v>
      </c>
      <c r="C897" s="59" t="s">
        <v>549</v>
      </c>
      <c r="D897" s="59" t="s">
        <v>550</v>
      </c>
      <c r="E897" s="59" t="s">
        <v>551</v>
      </c>
      <c r="F897" s="59"/>
      <c r="G897" s="59" t="s">
        <v>1564</v>
      </c>
      <c r="H897" s="59" t="s">
        <v>1499</v>
      </c>
      <c r="I897" s="59">
        <v>30</v>
      </c>
      <c r="J897" s="59" t="s">
        <v>1506</v>
      </c>
      <c r="K897" s="59" t="s">
        <v>1591</v>
      </c>
      <c r="L897" s="59" t="s">
        <v>1330</v>
      </c>
      <c r="M897" s="59" t="s">
        <v>1505</v>
      </c>
      <c r="N897" s="59" t="s">
        <v>1566</v>
      </c>
      <c r="O897" s="46">
        <f t="shared" si="592"/>
        <v>600</v>
      </c>
      <c r="P897" s="46"/>
      <c r="Q897" s="46"/>
      <c r="R897" s="46"/>
      <c r="S897" s="46"/>
      <c r="T897" s="46"/>
      <c r="U897" s="46"/>
      <c r="V897" s="46"/>
      <c r="W897" s="46">
        <v>150</v>
      </c>
      <c r="X897" s="46">
        <v>150</v>
      </c>
      <c r="Y897" s="46">
        <v>150</v>
      </c>
      <c r="Z897" s="46">
        <v>150</v>
      </c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87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>
        <v>342</v>
      </c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>
        <v>0</v>
      </c>
      <c r="DF897" s="46">
        <f t="shared" si="586"/>
        <v>0</v>
      </c>
      <c r="DG897" s="46">
        <f t="shared" si="587"/>
        <v>0</v>
      </c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>
        <v>0</v>
      </c>
      <c r="FA897" s="59" t="s">
        <v>1704</v>
      </c>
      <c r="FB897" s="59">
        <v>2015</v>
      </c>
      <c r="FC897" s="59"/>
    </row>
    <row r="898" spans="1:159" s="49" customFormat="1" ht="25.5" customHeight="1" x14ac:dyDescent="0.25">
      <c r="A898" s="59" t="s">
        <v>818</v>
      </c>
      <c r="B898" s="59" t="s">
        <v>55</v>
      </c>
      <c r="C898" s="59" t="s">
        <v>549</v>
      </c>
      <c r="D898" s="59" t="s">
        <v>550</v>
      </c>
      <c r="E898" s="59" t="s">
        <v>551</v>
      </c>
      <c r="F898" s="59"/>
      <c r="G898" s="59" t="s">
        <v>1564</v>
      </c>
      <c r="H898" s="59" t="s">
        <v>1339</v>
      </c>
      <c r="I898" s="59">
        <v>30</v>
      </c>
      <c r="J898" s="59" t="s">
        <v>1506</v>
      </c>
      <c r="K898" s="59" t="s">
        <v>1591</v>
      </c>
      <c r="L898" s="59" t="s">
        <v>1330</v>
      </c>
      <c r="M898" s="59" t="s">
        <v>1505</v>
      </c>
      <c r="N898" s="59" t="s">
        <v>1566</v>
      </c>
      <c r="O898" s="46">
        <f t="shared" si="592"/>
        <v>600</v>
      </c>
      <c r="P898" s="46"/>
      <c r="Q898" s="46"/>
      <c r="R898" s="46"/>
      <c r="S898" s="46"/>
      <c r="T898" s="46"/>
      <c r="U898" s="46"/>
      <c r="V898" s="46"/>
      <c r="W898" s="46">
        <v>150</v>
      </c>
      <c r="X898" s="46">
        <v>150</v>
      </c>
      <c r="Y898" s="46">
        <v>150</v>
      </c>
      <c r="Z898" s="46">
        <v>150</v>
      </c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87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>
        <v>342</v>
      </c>
      <c r="BK898" s="46"/>
      <c r="BL898" s="46"/>
      <c r="BM898" s="46"/>
      <c r="BN898" s="46"/>
      <c r="BO898" s="46"/>
      <c r="BP898" s="46"/>
      <c r="BQ898" s="46"/>
      <c r="BR898" s="46">
        <v>342</v>
      </c>
      <c r="BS898" s="46">
        <v>342</v>
      </c>
      <c r="BT898" s="46">
        <v>342</v>
      </c>
      <c r="BU898" s="46">
        <v>342</v>
      </c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>
        <v>205200</v>
      </c>
      <c r="DF898" s="46">
        <f t="shared" si="586"/>
        <v>0</v>
      </c>
      <c r="DG898" s="46">
        <f t="shared" si="587"/>
        <v>0</v>
      </c>
      <c r="DH898" s="46">
        <f>R898*BM898</f>
        <v>0</v>
      </c>
      <c r="DI898" s="46">
        <f t="shared" ref="DI898:DQ898" si="596">BN898*S898</f>
        <v>0</v>
      </c>
      <c r="DJ898" s="46">
        <f t="shared" si="596"/>
        <v>0</v>
      </c>
      <c r="DK898" s="46">
        <f t="shared" si="596"/>
        <v>0</v>
      </c>
      <c r="DL898" s="46">
        <f t="shared" si="596"/>
        <v>0</v>
      </c>
      <c r="DM898" s="46">
        <f t="shared" si="596"/>
        <v>51300</v>
      </c>
      <c r="DN898" s="46">
        <f t="shared" si="596"/>
        <v>51300</v>
      </c>
      <c r="DO898" s="46">
        <f t="shared" si="596"/>
        <v>51300</v>
      </c>
      <c r="DP898" s="46">
        <f t="shared" si="596"/>
        <v>51300</v>
      </c>
      <c r="DQ898" s="46">
        <f t="shared" si="596"/>
        <v>0</v>
      </c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>
        <v>229824.00000000003</v>
      </c>
      <c r="FA898" s="59" t="s">
        <v>1704</v>
      </c>
      <c r="FB898" s="59">
        <v>2015</v>
      </c>
      <c r="FC898" s="59">
        <v>7</v>
      </c>
    </row>
    <row r="899" spans="1:159" s="49" customFormat="1" ht="25.5" customHeight="1" x14ac:dyDescent="0.25">
      <c r="A899" s="59" t="s">
        <v>819</v>
      </c>
      <c r="B899" s="59" t="s">
        <v>55</v>
      </c>
      <c r="C899" s="59" t="s">
        <v>549</v>
      </c>
      <c r="D899" s="59" t="s">
        <v>550</v>
      </c>
      <c r="E899" s="59" t="s">
        <v>551</v>
      </c>
      <c r="F899" s="59"/>
      <c r="G899" s="59" t="s">
        <v>1564</v>
      </c>
      <c r="H899" s="59" t="s">
        <v>1499</v>
      </c>
      <c r="I899" s="59">
        <v>30</v>
      </c>
      <c r="J899" s="59" t="s">
        <v>1506</v>
      </c>
      <c r="K899" s="59" t="s">
        <v>1592</v>
      </c>
      <c r="L899" s="59" t="s">
        <v>1330</v>
      </c>
      <c r="M899" s="59" t="s">
        <v>1505</v>
      </c>
      <c r="N899" s="59" t="s">
        <v>1566</v>
      </c>
      <c r="O899" s="46">
        <f t="shared" si="592"/>
        <v>400</v>
      </c>
      <c r="P899" s="46"/>
      <c r="Q899" s="46"/>
      <c r="R899" s="46"/>
      <c r="S899" s="46"/>
      <c r="T899" s="46"/>
      <c r="U899" s="46"/>
      <c r="V899" s="46"/>
      <c r="W899" s="46">
        <v>100</v>
      </c>
      <c r="X899" s="46">
        <v>100</v>
      </c>
      <c r="Y899" s="46">
        <v>100</v>
      </c>
      <c r="Z899" s="46">
        <v>100</v>
      </c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87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>
        <v>342</v>
      </c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>
        <v>0</v>
      </c>
      <c r="DF899" s="46">
        <f t="shared" si="586"/>
        <v>0</v>
      </c>
      <c r="DG899" s="46">
        <f t="shared" si="587"/>
        <v>0</v>
      </c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>
        <v>0</v>
      </c>
      <c r="FA899" s="59" t="s">
        <v>1704</v>
      </c>
      <c r="FB899" s="59">
        <v>2015</v>
      </c>
      <c r="FC899" s="59"/>
    </row>
    <row r="900" spans="1:159" s="49" customFormat="1" ht="25.5" customHeight="1" x14ac:dyDescent="0.25">
      <c r="A900" s="59" t="s">
        <v>820</v>
      </c>
      <c r="B900" s="59" t="s">
        <v>55</v>
      </c>
      <c r="C900" s="59" t="s">
        <v>549</v>
      </c>
      <c r="D900" s="59" t="s">
        <v>550</v>
      </c>
      <c r="E900" s="59" t="s">
        <v>551</v>
      </c>
      <c r="F900" s="59"/>
      <c r="G900" s="59" t="s">
        <v>1564</v>
      </c>
      <c r="H900" s="59" t="s">
        <v>1339</v>
      </c>
      <c r="I900" s="59">
        <v>30</v>
      </c>
      <c r="J900" s="59" t="s">
        <v>1506</v>
      </c>
      <c r="K900" s="59" t="s">
        <v>1592</v>
      </c>
      <c r="L900" s="59" t="s">
        <v>1330</v>
      </c>
      <c r="M900" s="59" t="s">
        <v>1505</v>
      </c>
      <c r="N900" s="59" t="s">
        <v>1566</v>
      </c>
      <c r="O900" s="46">
        <f t="shared" si="592"/>
        <v>400</v>
      </c>
      <c r="P900" s="46"/>
      <c r="Q900" s="46"/>
      <c r="R900" s="46"/>
      <c r="S900" s="46"/>
      <c r="T900" s="46"/>
      <c r="U900" s="46"/>
      <c r="V900" s="46"/>
      <c r="W900" s="46">
        <v>100</v>
      </c>
      <c r="X900" s="46">
        <v>100</v>
      </c>
      <c r="Y900" s="46">
        <v>100</v>
      </c>
      <c r="Z900" s="46">
        <v>100</v>
      </c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87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>
        <v>342</v>
      </c>
      <c r="BK900" s="46"/>
      <c r="BL900" s="46"/>
      <c r="BM900" s="46"/>
      <c r="BN900" s="46"/>
      <c r="BO900" s="46"/>
      <c r="BP900" s="46"/>
      <c r="BQ900" s="46"/>
      <c r="BR900" s="46">
        <v>342</v>
      </c>
      <c r="BS900" s="46">
        <v>342</v>
      </c>
      <c r="BT900" s="46">
        <v>342</v>
      </c>
      <c r="BU900" s="46">
        <v>342</v>
      </c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>
        <v>136800</v>
      </c>
      <c r="DF900" s="46">
        <f t="shared" si="586"/>
        <v>0</v>
      </c>
      <c r="DG900" s="46">
        <f t="shared" si="587"/>
        <v>0</v>
      </c>
      <c r="DH900" s="46">
        <f>R900*BM900</f>
        <v>0</v>
      </c>
      <c r="DI900" s="46">
        <f t="shared" ref="DI900:DQ900" si="597">BN900*S900</f>
        <v>0</v>
      </c>
      <c r="DJ900" s="46">
        <f t="shared" si="597"/>
        <v>0</v>
      </c>
      <c r="DK900" s="46">
        <f t="shared" si="597"/>
        <v>0</v>
      </c>
      <c r="DL900" s="46">
        <f t="shared" si="597"/>
        <v>0</v>
      </c>
      <c r="DM900" s="46">
        <f t="shared" si="597"/>
        <v>34200</v>
      </c>
      <c r="DN900" s="46">
        <f t="shared" si="597"/>
        <v>34200</v>
      </c>
      <c r="DO900" s="46">
        <f t="shared" si="597"/>
        <v>34200</v>
      </c>
      <c r="DP900" s="46">
        <f t="shared" si="597"/>
        <v>34200</v>
      </c>
      <c r="DQ900" s="46">
        <f t="shared" si="597"/>
        <v>0</v>
      </c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>
        <v>153216.00000000003</v>
      </c>
      <c r="FA900" s="59" t="s">
        <v>1704</v>
      </c>
      <c r="FB900" s="59">
        <v>2015</v>
      </c>
      <c r="FC900" s="59">
        <v>7</v>
      </c>
    </row>
    <row r="901" spans="1:159" s="49" customFormat="1" ht="25.5" customHeight="1" x14ac:dyDescent="0.25">
      <c r="A901" s="59" t="s">
        <v>821</v>
      </c>
      <c r="B901" s="59" t="s">
        <v>55</v>
      </c>
      <c r="C901" s="59" t="s">
        <v>549</v>
      </c>
      <c r="D901" s="59" t="s">
        <v>550</v>
      </c>
      <c r="E901" s="59" t="s">
        <v>551</v>
      </c>
      <c r="F901" s="59"/>
      <c r="G901" s="59" t="s">
        <v>1564</v>
      </c>
      <c r="H901" s="59" t="s">
        <v>1499</v>
      </c>
      <c r="I901" s="59">
        <v>30</v>
      </c>
      <c r="J901" s="59" t="s">
        <v>1506</v>
      </c>
      <c r="K901" s="59" t="s">
        <v>1593</v>
      </c>
      <c r="L901" s="59" t="s">
        <v>1330</v>
      </c>
      <c r="M901" s="59" t="s">
        <v>1505</v>
      </c>
      <c r="N901" s="59" t="s">
        <v>1566</v>
      </c>
      <c r="O901" s="46">
        <f t="shared" si="592"/>
        <v>400</v>
      </c>
      <c r="P901" s="46"/>
      <c r="Q901" s="46"/>
      <c r="R901" s="46"/>
      <c r="S901" s="46"/>
      <c r="T901" s="46"/>
      <c r="U901" s="46"/>
      <c r="V901" s="46"/>
      <c r="W901" s="46">
        <v>100</v>
      </c>
      <c r="X901" s="46">
        <v>100</v>
      </c>
      <c r="Y901" s="46">
        <v>100</v>
      </c>
      <c r="Z901" s="46">
        <v>100</v>
      </c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87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>
        <v>342</v>
      </c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>
        <v>0</v>
      </c>
      <c r="DF901" s="46">
        <f t="shared" si="586"/>
        <v>0</v>
      </c>
      <c r="DG901" s="46">
        <f t="shared" si="587"/>
        <v>0</v>
      </c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>
        <v>0</v>
      </c>
      <c r="FA901" s="59" t="s">
        <v>1704</v>
      </c>
      <c r="FB901" s="59">
        <v>2015</v>
      </c>
      <c r="FC901" s="59"/>
    </row>
    <row r="902" spans="1:159" s="49" customFormat="1" ht="25.5" customHeight="1" x14ac:dyDescent="0.25">
      <c r="A902" s="59" t="s">
        <v>822</v>
      </c>
      <c r="B902" s="59" t="s">
        <v>55</v>
      </c>
      <c r="C902" s="59" t="s">
        <v>549</v>
      </c>
      <c r="D902" s="59" t="s">
        <v>550</v>
      </c>
      <c r="E902" s="59" t="s">
        <v>551</v>
      </c>
      <c r="F902" s="59"/>
      <c r="G902" s="59" t="s">
        <v>1564</v>
      </c>
      <c r="H902" s="59" t="s">
        <v>1339</v>
      </c>
      <c r="I902" s="59">
        <v>30</v>
      </c>
      <c r="J902" s="59" t="s">
        <v>1506</v>
      </c>
      <c r="K902" s="59" t="s">
        <v>1593</v>
      </c>
      <c r="L902" s="59" t="s">
        <v>1330</v>
      </c>
      <c r="M902" s="59" t="s">
        <v>1505</v>
      </c>
      <c r="N902" s="59" t="s">
        <v>1566</v>
      </c>
      <c r="O902" s="46">
        <f t="shared" si="592"/>
        <v>400</v>
      </c>
      <c r="P902" s="46"/>
      <c r="Q902" s="46"/>
      <c r="R902" s="46"/>
      <c r="S902" s="46"/>
      <c r="T902" s="46"/>
      <c r="U902" s="46"/>
      <c r="V902" s="46"/>
      <c r="W902" s="46">
        <v>100</v>
      </c>
      <c r="X902" s="46">
        <v>100</v>
      </c>
      <c r="Y902" s="46">
        <v>100</v>
      </c>
      <c r="Z902" s="46">
        <v>100</v>
      </c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87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>
        <v>342</v>
      </c>
      <c r="BK902" s="46"/>
      <c r="BL902" s="46"/>
      <c r="BM902" s="46"/>
      <c r="BN902" s="46"/>
      <c r="BO902" s="46"/>
      <c r="BP902" s="46"/>
      <c r="BQ902" s="46"/>
      <c r="BR902" s="46">
        <v>342</v>
      </c>
      <c r="BS902" s="46">
        <v>342</v>
      </c>
      <c r="BT902" s="46">
        <v>342</v>
      </c>
      <c r="BU902" s="46">
        <v>342</v>
      </c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>
        <v>0</v>
      </c>
      <c r="DF902" s="46">
        <f>P904*BJ904</f>
        <v>0</v>
      </c>
      <c r="DG902" s="46">
        <f>BJ904*Q904</f>
        <v>0</v>
      </c>
      <c r="DH902" s="46">
        <f>R902*BM902</f>
        <v>0</v>
      </c>
      <c r="DI902" s="46">
        <f t="shared" ref="DI902:DQ902" si="598">BN902*S902</f>
        <v>0</v>
      </c>
      <c r="DJ902" s="46">
        <f t="shared" si="598"/>
        <v>0</v>
      </c>
      <c r="DK902" s="46">
        <f t="shared" si="598"/>
        <v>0</v>
      </c>
      <c r="DL902" s="46">
        <f t="shared" si="598"/>
        <v>0</v>
      </c>
      <c r="DM902" s="46">
        <f t="shared" si="598"/>
        <v>34200</v>
      </c>
      <c r="DN902" s="46">
        <f t="shared" si="598"/>
        <v>34200</v>
      </c>
      <c r="DO902" s="46">
        <f t="shared" si="598"/>
        <v>34200</v>
      </c>
      <c r="DP902" s="46">
        <f t="shared" si="598"/>
        <v>34200</v>
      </c>
      <c r="DQ902" s="46">
        <f t="shared" si="598"/>
        <v>0</v>
      </c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>
        <v>0</v>
      </c>
      <c r="FA902" s="59" t="s">
        <v>1704</v>
      </c>
      <c r="FB902" s="59">
        <v>2015</v>
      </c>
      <c r="FC902" s="59">
        <v>7</v>
      </c>
    </row>
    <row r="903" spans="1:159" s="49" customFormat="1" ht="25.5" customHeight="1" x14ac:dyDescent="0.25">
      <c r="A903" s="59" t="s">
        <v>3705</v>
      </c>
      <c r="B903" s="59" t="s">
        <v>55</v>
      </c>
      <c r="C903" s="59" t="s">
        <v>549</v>
      </c>
      <c r="D903" s="59" t="s">
        <v>550</v>
      </c>
      <c r="E903" s="59" t="s">
        <v>551</v>
      </c>
      <c r="F903" s="59"/>
      <c r="G903" s="59" t="s">
        <v>1564</v>
      </c>
      <c r="H903" s="59" t="s">
        <v>1339</v>
      </c>
      <c r="I903" s="59">
        <v>30</v>
      </c>
      <c r="J903" s="59" t="s">
        <v>3640</v>
      </c>
      <c r="K903" s="59" t="s">
        <v>1593</v>
      </c>
      <c r="L903" s="59" t="s">
        <v>1330</v>
      </c>
      <c r="M903" s="59" t="s">
        <v>1505</v>
      </c>
      <c r="N903" s="59" t="s">
        <v>1566</v>
      </c>
      <c r="O903" s="46">
        <f>P903+Q903+R903+S903+T903+U903+V903+W903+X903+Y903+Z903+AA903+AB903+AC903+AD903+AE903+AF903+AG903+AH903+AI903+AJ903+AK903+AL903+AM903+AN903+AO903+AP903+AQ903+AR903+AS903+AT903+AU903+AV903+AW903+AX903+AY903+AZ903</f>
        <v>500</v>
      </c>
      <c r="P903" s="46"/>
      <c r="Q903" s="46"/>
      <c r="R903" s="46"/>
      <c r="S903" s="46"/>
      <c r="T903" s="46"/>
      <c r="U903" s="46"/>
      <c r="V903" s="46"/>
      <c r="W903" s="46">
        <v>100</v>
      </c>
      <c r="X903" s="46">
        <v>100</v>
      </c>
      <c r="Y903" s="46">
        <v>200</v>
      </c>
      <c r="Z903" s="46">
        <v>100</v>
      </c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87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342</v>
      </c>
      <c r="BK903" s="46"/>
      <c r="BL903" s="46"/>
      <c r="BM903" s="46"/>
      <c r="BN903" s="46"/>
      <c r="BO903" s="46"/>
      <c r="BP903" s="46"/>
      <c r="BQ903" s="46"/>
      <c r="BR903" s="46">
        <v>342</v>
      </c>
      <c r="BS903" s="46">
        <v>342</v>
      </c>
      <c r="BT903" s="46">
        <v>342</v>
      </c>
      <c r="BU903" s="46">
        <v>342</v>
      </c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>
        <f>SUM(DF903:EP903)</f>
        <v>171000</v>
      </c>
      <c r="DF903" s="46">
        <f>P905*BJ905</f>
        <v>0</v>
      </c>
      <c r="DG903" s="46">
        <f>BJ905*Q905</f>
        <v>0</v>
      </c>
      <c r="DH903" s="46">
        <f>R903*BM903</f>
        <v>0</v>
      </c>
      <c r="DI903" s="46">
        <f t="shared" ref="DI903:DQ903" si="599">BN903*S903</f>
        <v>0</v>
      </c>
      <c r="DJ903" s="46">
        <f t="shared" si="599"/>
        <v>0</v>
      </c>
      <c r="DK903" s="46">
        <f t="shared" si="599"/>
        <v>0</v>
      </c>
      <c r="DL903" s="46">
        <f t="shared" si="599"/>
        <v>0</v>
      </c>
      <c r="DM903" s="46">
        <f t="shared" si="599"/>
        <v>34200</v>
      </c>
      <c r="DN903" s="46">
        <f t="shared" si="599"/>
        <v>34200</v>
      </c>
      <c r="DO903" s="46">
        <f t="shared" si="599"/>
        <v>68400</v>
      </c>
      <c r="DP903" s="46">
        <f t="shared" si="599"/>
        <v>34200</v>
      </c>
      <c r="DQ903" s="46">
        <f t="shared" si="599"/>
        <v>0</v>
      </c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>
        <f>DE903*1.12</f>
        <v>191520.00000000003</v>
      </c>
      <c r="FA903" s="59" t="s">
        <v>1704</v>
      </c>
      <c r="FB903" s="59" t="s">
        <v>3635</v>
      </c>
      <c r="FC903" s="59" t="s">
        <v>1714</v>
      </c>
    </row>
    <row r="904" spans="1:159" s="49" customFormat="1" ht="25.5" customHeight="1" x14ac:dyDescent="0.25">
      <c r="A904" s="59" t="s">
        <v>823</v>
      </c>
      <c r="B904" s="59" t="s">
        <v>55</v>
      </c>
      <c r="C904" s="59" t="s">
        <v>549</v>
      </c>
      <c r="D904" s="59" t="s">
        <v>550</v>
      </c>
      <c r="E904" s="59" t="s">
        <v>551</v>
      </c>
      <c r="F904" s="59"/>
      <c r="G904" s="59" t="s">
        <v>1564</v>
      </c>
      <c r="H904" s="59" t="s">
        <v>1499</v>
      </c>
      <c r="I904" s="59">
        <v>30</v>
      </c>
      <c r="J904" s="59" t="s">
        <v>1506</v>
      </c>
      <c r="K904" s="59" t="s">
        <v>1581</v>
      </c>
      <c r="L904" s="59" t="s">
        <v>1330</v>
      </c>
      <c r="M904" s="59" t="s">
        <v>1505</v>
      </c>
      <c r="N904" s="59" t="s">
        <v>1566</v>
      </c>
      <c r="O904" s="46">
        <f t="shared" si="592"/>
        <v>800</v>
      </c>
      <c r="P904" s="46"/>
      <c r="Q904" s="46"/>
      <c r="R904" s="46"/>
      <c r="S904" s="46"/>
      <c r="T904" s="46"/>
      <c r="U904" s="46"/>
      <c r="V904" s="46"/>
      <c r="W904" s="46">
        <v>200</v>
      </c>
      <c r="X904" s="46">
        <v>200</v>
      </c>
      <c r="Y904" s="46">
        <v>200</v>
      </c>
      <c r="Z904" s="46">
        <v>200</v>
      </c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87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>
        <v>342</v>
      </c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>
        <v>0</v>
      </c>
      <c r="DF904" s="46">
        <f t="shared" si="586"/>
        <v>0</v>
      </c>
      <c r="DG904" s="46">
        <f t="shared" si="587"/>
        <v>0</v>
      </c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>
        <v>0</v>
      </c>
      <c r="FA904" s="59" t="s">
        <v>1704</v>
      </c>
      <c r="FB904" s="59">
        <v>2015</v>
      </c>
      <c r="FC904" s="59"/>
    </row>
    <row r="905" spans="1:159" s="49" customFormat="1" ht="25.5" customHeight="1" x14ac:dyDescent="0.25">
      <c r="A905" s="59" t="s">
        <v>824</v>
      </c>
      <c r="B905" s="59" t="s">
        <v>55</v>
      </c>
      <c r="C905" s="59" t="s">
        <v>549</v>
      </c>
      <c r="D905" s="59" t="s">
        <v>550</v>
      </c>
      <c r="E905" s="59" t="s">
        <v>551</v>
      </c>
      <c r="F905" s="59"/>
      <c r="G905" s="59" t="s">
        <v>1564</v>
      </c>
      <c r="H905" s="59" t="s">
        <v>1339</v>
      </c>
      <c r="I905" s="59">
        <v>30</v>
      </c>
      <c r="J905" s="59" t="s">
        <v>1506</v>
      </c>
      <c r="K905" s="59" t="s">
        <v>1581</v>
      </c>
      <c r="L905" s="59" t="s">
        <v>1330</v>
      </c>
      <c r="M905" s="59" t="s">
        <v>1505</v>
      </c>
      <c r="N905" s="59" t="s">
        <v>1566</v>
      </c>
      <c r="O905" s="46">
        <f t="shared" si="592"/>
        <v>800</v>
      </c>
      <c r="P905" s="46"/>
      <c r="Q905" s="46"/>
      <c r="R905" s="46"/>
      <c r="S905" s="46"/>
      <c r="T905" s="46"/>
      <c r="U905" s="46"/>
      <c r="V905" s="46"/>
      <c r="W905" s="46">
        <v>200</v>
      </c>
      <c r="X905" s="46">
        <v>200</v>
      </c>
      <c r="Y905" s="46">
        <v>200</v>
      </c>
      <c r="Z905" s="46">
        <v>200</v>
      </c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87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>
        <v>342</v>
      </c>
      <c r="BK905" s="46"/>
      <c r="BL905" s="46"/>
      <c r="BM905" s="46"/>
      <c r="BN905" s="46"/>
      <c r="BO905" s="46"/>
      <c r="BP905" s="46"/>
      <c r="BQ905" s="46"/>
      <c r="BR905" s="46">
        <v>342</v>
      </c>
      <c r="BS905" s="46">
        <v>342</v>
      </c>
      <c r="BT905" s="46">
        <v>342</v>
      </c>
      <c r="BU905" s="46">
        <v>342</v>
      </c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>
        <v>273600</v>
      </c>
      <c r="DF905" s="46">
        <f t="shared" si="586"/>
        <v>0</v>
      </c>
      <c r="DG905" s="46">
        <f t="shared" si="587"/>
        <v>0</v>
      </c>
      <c r="DH905" s="46">
        <f>R905*BM905</f>
        <v>0</v>
      </c>
      <c r="DI905" s="46">
        <f t="shared" ref="DI905:DQ905" si="600">BN905*S905</f>
        <v>0</v>
      </c>
      <c r="DJ905" s="46">
        <f t="shared" si="600"/>
        <v>0</v>
      </c>
      <c r="DK905" s="46">
        <f t="shared" si="600"/>
        <v>0</v>
      </c>
      <c r="DL905" s="46">
        <f t="shared" si="600"/>
        <v>0</v>
      </c>
      <c r="DM905" s="46">
        <f t="shared" si="600"/>
        <v>68400</v>
      </c>
      <c r="DN905" s="46">
        <f t="shared" si="600"/>
        <v>68400</v>
      </c>
      <c r="DO905" s="46">
        <f t="shared" si="600"/>
        <v>68400</v>
      </c>
      <c r="DP905" s="46">
        <f t="shared" si="600"/>
        <v>68400</v>
      </c>
      <c r="DQ905" s="46">
        <f t="shared" si="600"/>
        <v>0</v>
      </c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>
        <v>306432.00000000006</v>
      </c>
      <c r="FA905" s="59" t="s">
        <v>1704</v>
      </c>
      <c r="FB905" s="59">
        <v>2015</v>
      </c>
      <c r="FC905" s="59">
        <v>7</v>
      </c>
    </row>
    <row r="906" spans="1:159" s="49" customFormat="1" ht="25.5" customHeight="1" x14ac:dyDescent="0.25">
      <c r="A906" s="59" t="s">
        <v>825</v>
      </c>
      <c r="B906" s="59" t="s">
        <v>55</v>
      </c>
      <c r="C906" s="59" t="s">
        <v>549</v>
      </c>
      <c r="D906" s="59" t="s">
        <v>550</v>
      </c>
      <c r="E906" s="59" t="s">
        <v>551</v>
      </c>
      <c r="F906" s="59"/>
      <c r="G906" s="59" t="s">
        <v>1564</v>
      </c>
      <c r="H906" s="59" t="s">
        <v>1499</v>
      </c>
      <c r="I906" s="59">
        <v>30</v>
      </c>
      <c r="J906" s="59" t="s">
        <v>1506</v>
      </c>
      <c r="K906" s="59" t="s">
        <v>1594</v>
      </c>
      <c r="L906" s="59" t="s">
        <v>1330</v>
      </c>
      <c r="M906" s="59" t="s">
        <v>1505</v>
      </c>
      <c r="N906" s="59" t="s">
        <v>1566</v>
      </c>
      <c r="O906" s="46">
        <f t="shared" si="592"/>
        <v>800</v>
      </c>
      <c r="P906" s="46"/>
      <c r="Q906" s="46"/>
      <c r="R906" s="46"/>
      <c r="S906" s="46"/>
      <c r="T906" s="46"/>
      <c r="U906" s="46"/>
      <c r="V906" s="46"/>
      <c r="W906" s="46">
        <v>200</v>
      </c>
      <c r="X906" s="46">
        <v>200</v>
      </c>
      <c r="Y906" s="46">
        <v>200</v>
      </c>
      <c r="Z906" s="46">
        <v>200</v>
      </c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87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>
        <v>342</v>
      </c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>
        <v>0</v>
      </c>
      <c r="DF906" s="46">
        <f t="shared" si="586"/>
        <v>0</v>
      </c>
      <c r="DG906" s="46">
        <f t="shared" si="587"/>
        <v>0</v>
      </c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>
        <v>0</v>
      </c>
      <c r="FA906" s="59" t="s">
        <v>1704</v>
      </c>
      <c r="FB906" s="59">
        <v>2015</v>
      </c>
      <c r="FC906" s="59"/>
    </row>
    <row r="907" spans="1:159" s="49" customFormat="1" ht="25.5" customHeight="1" x14ac:dyDescent="0.25">
      <c r="A907" s="59" t="s">
        <v>826</v>
      </c>
      <c r="B907" s="59" t="s">
        <v>55</v>
      </c>
      <c r="C907" s="59" t="s">
        <v>549</v>
      </c>
      <c r="D907" s="59" t="s">
        <v>550</v>
      </c>
      <c r="E907" s="59" t="s">
        <v>551</v>
      </c>
      <c r="F907" s="59"/>
      <c r="G907" s="59" t="s">
        <v>1564</v>
      </c>
      <c r="H907" s="59" t="s">
        <v>1339</v>
      </c>
      <c r="I907" s="59">
        <v>30</v>
      </c>
      <c r="J907" s="59" t="s">
        <v>1506</v>
      </c>
      <c r="K907" s="59" t="s">
        <v>1594</v>
      </c>
      <c r="L907" s="59" t="s">
        <v>1330</v>
      </c>
      <c r="M907" s="59" t="s">
        <v>1505</v>
      </c>
      <c r="N907" s="59" t="s">
        <v>1566</v>
      </c>
      <c r="O907" s="46">
        <f t="shared" si="592"/>
        <v>800</v>
      </c>
      <c r="P907" s="46"/>
      <c r="Q907" s="46"/>
      <c r="R907" s="46"/>
      <c r="S907" s="46"/>
      <c r="T907" s="46"/>
      <c r="U907" s="46"/>
      <c r="V907" s="46"/>
      <c r="W907" s="46">
        <v>200</v>
      </c>
      <c r="X907" s="46">
        <v>200</v>
      </c>
      <c r="Y907" s="46">
        <v>200</v>
      </c>
      <c r="Z907" s="46">
        <v>200</v>
      </c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87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>
        <v>342</v>
      </c>
      <c r="BK907" s="46"/>
      <c r="BL907" s="46"/>
      <c r="BM907" s="46"/>
      <c r="BN907" s="46"/>
      <c r="BO907" s="46"/>
      <c r="BP907" s="46"/>
      <c r="BQ907" s="46"/>
      <c r="BR907" s="46">
        <v>342</v>
      </c>
      <c r="BS907" s="46">
        <v>342</v>
      </c>
      <c r="BT907" s="46">
        <v>342</v>
      </c>
      <c r="BU907" s="46">
        <v>342</v>
      </c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>
        <v>273600</v>
      </c>
      <c r="DF907" s="46">
        <f t="shared" si="586"/>
        <v>0</v>
      </c>
      <c r="DG907" s="46">
        <f t="shared" si="587"/>
        <v>0</v>
      </c>
      <c r="DH907" s="46">
        <f>R907*BM907</f>
        <v>0</v>
      </c>
      <c r="DI907" s="46">
        <f t="shared" ref="DI907:DQ907" si="601">BN907*S907</f>
        <v>0</v>
      </c>
      <c r="DJ907" s="46">
        <f t="shared" si="601"/>
        <v>0</v>
      </c>
      <c r="DK907" s="46">
        <f t="shared" si="601"/>
        <v>0</v>
      </c>
      <c r="DL907" s="46">
        <f t="shared" si="601"/>
        <v>0</v>
      </c>
      <c r="DM907" s="46">
        <f t="shared" si="601"/>
        <v>68400</v>
      </c>
      <c r="DN907" s="46">
        <f t="shared" si="601"/>
        <v>68400</v>
      </c>
      <c r="DO907" s="46">
        <f t="shared" si="601"/>
        <v>68400</v>
      </c>
      <c r="DP907" s="46">
        <f t="shared" si="601"/>
        <v>68400</v>
      </c>
      <c r="DQ907" s="46">
        <f t="shared" si="601"/>
        <v>0</v>
      </c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>
        <v>306432.00000000006</v>
      </c>
      <c r="FA907" s="59" t="s">
        <v>1704</v>
      </c>
      <c r="FB907" s="59">
        <v>2015</v>
      </c>
      <c r="FC907" s="59">
        <v>7</v>
      </c>
    </row>
    <row r="908" spans="1:159" s="49" customFormat="1" ht="25.5" customHeight="1" x14ac:dyDescent="0.25">
      <c r="A908" s="59" t="s">
        <v>827</v>
      </c>
      <c r="B908" s="59" t="s">
        <v>55</v>
      </c>
      <c r="C908" s="59" t="s">
        <v>555</v>
      </c>
      <c r="D908" s="59" t="s">
        <v>556</v>
      </c>
      <c r="E908" s="59" t="s">
        <v>557</v>
      </c>
      <c r="F908" s="59"/>
      <c r="G908" s="59" t="s">
        <v>1567</v>
      </c>
      <c r="H908" s="59" t="s">
        <v>1499</v>
      </c>
      <c r="I908" s="59">
        <v>50</v>
      </c>
      <c r="J908" s="59" t="s">
        <v>1506</v>
      </c>
      <c r="K908" s="59" t="s">
        <v>1585</v>
      </c>
      <c r="L908" s="59" t="s">
        <v>1330</v>
      </c>
      <c r="M908" s="59" t="s">
        <v>1505</v>
      </c>
      <c r="N908" s="59" t="s">
        <v>1335</v>
      </c>
      <c r="O908" s="46">
        <f t="shared" si="592"/>
        <v>800</v>
      </c>
      <c r="P908" s="46"/>
      <c r="Q908" s="46"/>
      <c r="R908" s="46"/>
      <c r="S908" s="46"/>
      <c r="T908" s="46"/>
      <c r="U908" s="46"/>
      <c r="V908" s="46"/>
      <c r="W908" s="46">
        <v>200</v>
      </c>
      <c r="X908" s="46">
        <v>200</v>
      </c>
      <c r="Y908" s="46">
        <v>200</v>
      </c>
      <c r="Z908" s="46">
        <v>200</v>
      </c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87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>
        <v>4000</v>
      </c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>
        <v>0</v>
      </c>
      <c r="DF908" s="46">
        <f t="shared" si="586"/>
        <v>0</v>
      </c>
      <c r="DG908" s="46">
        <f t="shared" si="587"/>
        <v>0</v>
      </c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>
        <v>0</v>
      </c>
      <c r="FA908" s="59" t="s">
        <v>1739</v>
      </c>
      <c r="FB908" s="59">
        <v>2015</v>
      </c>
      <c r="FC908" s="59"/>
    </row>
    <row r="909" spans="1:159" s="49" customFormat="1" ht="25.5" customHeight="1" x14ac:dyDescent="0.25">
      <c r="A909" s="59" t="s">
        <v>828</v>
      </c>
      <c r="B909" s="59" t="s">
        <v>55</v>
      </c>
      <c r="C909" s="59" t="s">
        <v>555</v>
      </c>
      <c r="D909" s="59" t="s">
        <v>556</v>
      </c>
      <c r="E909" s="59" t="s">
        <v>557</v>
      </c>
      <c r="F909" s="59"/>
      <c r="G909" s="59" t="s">
        <v>1567</v>
      </c>
      <c r="H909" s="59" t="s">
        <v>1339</v>
      </c>
      <c r="I909" s="59">
        <v>50</v>
      </c>
      <c r="J909" s="59" t="s">
        <v>1506</v>
      </c>
      <c r="K909" s="59" t="s">
        <v>1585</v>
      </c>
      <c r="L909" s="59" t="s">
        <v>1330</v>
      </c>
      <c r="M909" s="59" t="s">
        <v>1505</v>
      </c>
      <c r="N909" s="59" t="s">
        <v>1335</v>
      </c>
      <c r="O909" s="46">
        <f t="shared" si="592"/>
        <v>800</v>
      </c>
      <c r="P909" s="46"/>
      <c r="Q909" s="46"/>
      <c r="R909" s="46"/>
      <c r="S909" s="46"/>
      <c r="T909" s="46"/>
      <c r="U909" s="46"/>
      <c r="V909" s="46"/>
      <c r="W909" s="46">
        <v>200</v>
      </c>
      <c r="X909" s="46">
        <v>200</v>
      </c>
      <c r="Y909" s="46">
        <v>200</v>
      </c>
      <c r="Z909" s="46">
        <v>200</v>
      </c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87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>
        <v>3855</v>
      </c>
      <c r="BK909" s="46"/>
      <c r="BL909" s="46"/>
      <c r="BM909" s="46"/>
      <c r="BN909" s="46"/>
      <c r="BO909" s="46"/>
      <c r="BP909" s="46"/>
      <c r="BQ909" s="46"/>
      <c r="BR909" s="46">
        <v>3855</v>
      </c>
      <c r="BS909" s="46">
        <v>3855</v>
      </c>
      <c r="BT909" s="46">
        <v>3855</v>
      </c>
      <c r="BU909" s="46">
        <v>3855</v>
      </c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>
        <v>3084000</v>
      </c>
      <c r="DF909" s="46">
        <f t="shared" si="586"/>
        <v>0</v>
      </c>
      <c r="DG909" s="46">
        <f t="shared" si="587"/>
        <v>0</v>
      </c>
      <c r="DH909" s="46">
        <f>R909*BM909</f>
        <v>0</v>
      </c>
      <c r="DI909" s="46">
        <f t="shared" ref="DI909:DQ909" si="602">BN909*S909</f>
        <v>0</v>
      </c>
      <c r="DJ909" s="46">
        <f t="shared" si="602"/>
        <v>0</v>
      </c>
      <c r="DK909" s="46">
        <f t="shared" si="602"/>
        <v>0</v>
      </c>
      <c r="DL909" s="46">
        <f t="shared" si="602"/>
        <v>0</v>
      </c>
      <c r="DM909" s="46">
        <f t="shared" si="602"/>
        <v>771000</v>
      </c>
      <c r="DN909" s="46">
        <f t="shared" si="602"/>
        <v>771000</v>
      </c>
      <c r="DO909" s="46">
        <f t="shared" si="602"/>
        <v>771000</v>
      </c>
      <c r="DP909" s="46">
        <f t="shared" si="602"/>
        <v>771000</v>
      </c>
      <c r="DQ909" s="46">
        <f t="shared" si="602"/>
        <v>0</v>
      </c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>
        <v>3454080.0000000005</v>
      </c>
      <c r="FA909" s="59" t="s">
        <v>1739</v>
      </c>
      <c r="FB909" s="59">
        <v>2015</v>
      </c>
      <c r="FC909" s="59" t="s">
        <v>1740</v>
      </c>
    </row>
    <row r="910" spans="1:159" s="49" customFormat="1" ht="25.5" customHeight="1" x14ac:dyDescent="0.25">
      <c r="A910" s="59" t="s">
        <v>829</v>
      </c>
      <c r="B910" s="59" t="s">
        <v>55</v>
      </c>
      <c r="C910" s="59" t="s">
        <v>555</v>
      </c>
      <c r="D910" s="59" t="s">
        <v>556</v>
      </c>
      <c r="E910" s="59" t="s">
        <v>557</v>
      </c>
      <c r="F910" s="59"/>
      <c r="G910" s="59" t="s">
        <v>1567</v>
      </c>
      <c r="H910" s="59" t="s">
        <v>1499</v>
      </c>
      <c r="I910" s="59">
        <v>50</v>
      </c>
      <c r="J910" s="59" t="s">
        <v>1506</v>
      </c>
      <c r="K910" s="59" t="s">
        <v>1586</v>
      </c>
      <c r="L910" s="59" t="s">
        <v>1330</v>
      </c>
      <c r="M910" s="59" t="s">
        <v>1505</v>
      </c>
      <c r="N910" s="59" t="s">
        <v>1335</v>
      </c>
      <c r="O910" s="46">
        <f t="shared" si="592"/>
        <v>1200</v>
      </c>
      <c r="P910" s="46"/>
      <c r="Q910" s="46"/>
      <c r="R910" s="46"/>
      <c r="S910" s="46"/>
      <c r="T910" s="46"/>
      <c r="U910" s="46"/>
      <c r="V910" s="46"/>
      <c r="W910" s="46">
        <v>300</v>
      </c>
      <c r="X910" s="46">
        <v>300</v>
      </c>
      <c r="Y910" s="46">
        <v>300</v>
      </c>
      <c r="Z910" s="46">
        <v>300</v>
      </c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87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>
        <v>4000</v>
      </c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>
        <v>0</v>
      </c>
      <c r="DF910" s="46">
        <f t="shared" si="586"/>
        <v>0</v>
      </c>
      <c r="DG910" s="46">
        <f t="shared" si="587"/>
        <v>0</v>
      </c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>
        <v>0</v>
      </c>
      <c r="FA910" s="59" t="s">
        <v>1739</v>
      </c>
      <c r="FB910" s="59">
        <v>2015</v>
      </c>
      <c r="FC910" s="59"/>
    </row>
    <row r="911" spans="1:159" s="49" customFormat="1" ht="25.5" customHeight="1" x14ac:dyDescent="0.25">
      <c r="A911" s="59" t="s">
        <v>830</v>
      </c>
      <c r="B911" s="59" t="s">
        <v>55</v>
      </c>
      <c r="C911" s="59" t="s">
        <v>555</v>
      </c>
      <c r="D911" s="59" t="s">
        <v>556</v>
      </c>
      <c r="E911" s="59" t="s">
        <v>557</v>
      </c>
      <c r="F911" s="59"/>
      <c r="G911" s="59" t="s">
        <v>1567</v>
      </c>
      <c r="H911" s="59" t="s">
        <v>1339</v>
      </c>
      <c r="I911" s="59">
        <v>50</v>
      </c>
      <c r="J911" s="59" t="s">
        <v>1506</v>
      </c>
      <c r="K911" s="59" t="s">
        <v>1586</v>
      </c>
      <c r="L911" s="59" t="s">
        <v>1330</v>
      </c>
      <c r="M911" s="59" t="s">
        <v>1505</v>
      </c>
      <c r="N911" s="59" t="s">
        <v>1335</v>
      </c>
      <c r="O911" s="46">
        <f t="shared" si="592"/>
        <v>1200</v>
      </c>
      <c r="P911" s="46"/>
      <c r="Q911" s="46"/>
      <c r="R911" s="46"/>
      <c r="S911" s="46"/>
      <c r="T911" s="46"/>
      <c r="U911" s="46"/>
      <c r="V911" s="46"/>
      <c r="W911" s="46">
        <v>300</v>
      </c>
      <c r="X911" s="46">
        <v>300</v>
      </c>
      <c r="Y911" s="46">
        <v>300</v>
      </c>
      <c r="Z911" s="46">
        <v>300</v>
      </c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87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>
        <v>3855</v>
      </c>
      <c r="BK911" s="46"/>
      <c r="BL911" s="46"/>
      <c r="BM911" s="46"/>
      <c r="BN911" s="46"/>
      <c r="BO911" s="46"/>
      <c r="BP911" s="46"/>
      <c r="BQ911" s="46"/>
      <c r="BR911" s="46">
        <v>3855</v>
      </c>
      <c r="BS911" s="46">
        <v>3855</v>
      </c>
      <c r="BT911" s="46">
        <v>3855</v>
      </c>
      <c r="BU911" s="46">
        <v>3855</v>
      </c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>
        <v>4626000</v>
      </c>
      <c r="DF911" s="46">
        <f t="shared" si="586"/>
        <v>0</v>
      </c>
      <c r="DG911" s="46">
        <f t="shared" si="587"/>
        <v>0</v>
      </c>
      <c r="DH911" s="46">
        <f>R911*BM911</f>
        <v>0</v>
      </c>
      <c r="DI911" s="46">
        <f t="shared" ref="DI911:DQ911" si="603">BN911*S911</f>
        <v>0</v>
      </c>
      <c r="DJ911" s="46">
        <f t="shared" si="603"/>
        <v>0</v>
      </c>
      <c r="DK911" s="46">
        <f t="shared" si="603"/>
        <v>0</v>
      </c>
      <c r="DL911" s="46">
        <f t="shared" si="603"/>
        <v>0</v>
      </c>
      <c r="DM911" s="46">
        <f t="shared" si="603"/>
        <v>1156500</v>
      </c>
      <c r="DN911" s="46">
        <f t="shared" si="603"/>
        <v>1156500</v>
      </c>
      <c r="DO911" s="46">
        <f t="shared" si="603"/>
        <v>1156500</v>
      </c>
      <c r="DP911" s="46">
        <f t="shared" si="603"/>
        <v>1156500</v>
      </c>
      <c r="DQ911" s="46">
        <f t="shared" si="603"/>
        <v>0</v>
      </c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>
        <v>5181120.0000000009</v>
      </c>
      <c r="FA911" s="59" t="s">
        <v>1739</v>
      </c>
      <c r="FB911" s="59">
        <v>2015</v>
      </c>
      <c r="FC911" s="59" t="s">
        <v>1740</v>
      </c>
    </row>
    <row r="912" spans="1:159" s="49" customFormat="1" ht="25.5" customHeight="1" x14ac:dyDescent="0.25">
      <c r="A912" s="59" t="s">
        <v>831</v>
      </c>
      <c r="B912" s="59" t="s">
        <v>55</v>
      </c>
      <c r="C912" s="59" t="s">
        <v>555</v>
      </c>
      <c r="D912" s="59" t="s">
        <v>556</v>
      </c>
      <c r="E912" s="59" t="s">
        <v>557</v>
      </c>
      <c r="F912" s="59"/>
      <c r="G912" s="59" t="s">
        <v>1567</v>
      </c>
      <c r="H912" s="59" t="s">
        <v>1499</v>
      </c>
      <c r="I912" s="59">
        <v>50</v>
      </c>
      <c r="J912" s="59" t="s">
        <v>1506</v>
      </c>
      <c r="K912" s="59" t="s">
        <v>1587</v>
      </c>
      <c r="L912" s="59" t="s">
        <v>1330</v>
      </c>
      <c r="M912" s="59" t="s">
        <v>1505</v>
      </c>
      <c r="N912" s="59" t="s">
        <v>1335</v>
      </c>
      <c r="O912" s="46">
        <f t="shared" si="592"/>
        <v>2000</v>
      </c>
      <c r="P912" s="46"/>
      <c r="Q912" s="46"/>
      <c r="R912" s="46"/>
      <c r="S912" s="46"/>
      <c r="T912" s="46"/>
      <c r="U912" s="46"/>
      <c r="V912" s="46"/>
      <c r="W912" s="46">
        <v>500</v>
      </c>
      <c r="X912" s="46">
        <v>500</v>
      </c>
      <c r="Y912" s="46">
        <v>500</v>
      </c>
      <c r="Z912" s="46">
        <v>500</v>
      </c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87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>
        <v>4000</v>
      </c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>
        <v>0</v>
      </c>
      <c r="DF912" s="46">
        <f t="shared" si="586"/>
        <v>0</v>
      </c>
      <c r="DG912" s="46">
        <f t="shared" si="587"/>
        <v>0</v>
      </c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>
        <v>0</v>
      </c>
      <c r="FA912" s="59" t="s">
        <v>1739</v>
      </c>
      <c r="FB912" s="59">
        <v>2015</v>
      </c>
      <c r="FC912" s="59"/>
    </row>
    <row r="913" spans="1:159" s="49" customFormat="1" ht="25.5" customHeight="1" x14ac:dyDescent="0.25">
      <c r="A913" s="59" t="s">
        <v>832</v>
      </c>
      <c r="B913" s="59" t="s">
        <v>55</v>
      </c>
      <c r="C913" s="59" t="s">
        <v>555</v>
      </c>
      <c r="D913" s="59" t="s">
        <v>556</v>
      </c>
      <c r="E913" s="59" t="s">
        <v>557</v>
      </c>
      <c r="F913" s="59"/>
      <c r="G913" s="59" t="s">
        <v>1567</v>
      </c>
      <c r="H913" s="59" t="s">
        <v>1339</v>
      </c>
      <c r="I913" s="59">
        <v>50</v>
      </c>
      <c r="J913" s="59" t="s">
        <v>1506</v>
      </c>
      <c r="K913" s="59" t="s">
        <v>1587</v>
      </c>
      <c r="L913" s="59" t="s">
        <v>1330</v>
      </c>
      <c r="M913" s="59" t="s">
        <v>1505</v>
      </c>
      <c r="N913" s="59" t="s">
        <v>1335</v>
      </c>
      <c r="O913" s="46">
        <f t="shared" si="592"/>
        <v>2000</v>
      </c>
      <c r="P913" s="46"/>
      <c r="Q913" s="46"/>
      <c r="R913" s="46"/>
      <c r="S913" s="46"/>
      <c r="T913" s="46"/>
      <c r="U913" s="46"/>
      <c r="V913" s="46"/>
      <c r="W913" s="46">
        <v>500</v>
      </c>
      <c r="X913" s="46">
        <v>500</v>
      </c>
      <c r="Y913" s="46">
        <v>500</v>
      </c>
      <c r="Z913" s="46">
        <v>500</v>
      </c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87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>
        <v>3855</v>
      </c>
      <c r="BK913" s="46"/>
      <c r="BL913" s="46"/>
      <c r="BM913" s="46"/>
      <c r="BN913" s="46"/>
      <c r="BO913" s="46"/>
      <c r="BP913" s="46"/>
      <c r="BQ913" s="46"/>
      <c r="BR913" s="46">
        <v>3855</v>
      </c>
      <c r="BS913" s="46">
        <v>3855</v>
      </c>
      <c r="BT913" s="46">
        <v>3855</v>
      </c>
      <c r="BU913" s="46">
        <v>3855</v>
      </c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>
        <v>7710000</v>
      </c>
      <c r="DF913" s="46">
        <f t="shared" si="586"/>
        <v>0</v>
      </c>
      <c r="DG913" s="46">
        <f t="shared" si="587"/>
        <v>0</v>
      </c>
      <c r="DH913" s="46">
        <f>R913*BM913</f>
        <v>0</v>
      </c>
      <c r="DI913" s="46">
        <f t="shared" ref="DI913:DQ913" si="604">BN913*S913</f>
        <v>0</v>
      </c>
      <c r="DJ913" s="46">
        <f t="shared" si="604"/>
        <v>0</v>
      </c>
      <c r="DK913" s="46">
        <f t="shared" si="604"/>
        <v>0</v>
      </c>
      <c r="DL913" s="46">
        <f t="shared" si="604"/>
        <v>0</v>
      </c>
      <c r="DM913" s="46">
        <f t="shared" si="604"/>
        <v>1927500</v>
      </c>
      <c r="DN913" s="46">
        <f t="shared" si="604"/>
        <v>1927500</v>
      </c>
      <c r="DO913" s="46">
        <f t="shared" si="604"/>
        <v>1927500</v>
      </c>
      <c r="DP913" s="46">
        <f t="shared" si="604"/>
        <v>1927500</v>
      </c>
      <c r="DQ913" s="46">
        <f t="shared" si="604"/>
        <v>0</v>
      </c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>
        <v>8635200</v>
      </c>
      <c r="FA913" s="59" t="s">
        <v>1739</v>
      </c>
      <c r="FB913" s="59">
        <v>2015</v>
      </c>
      <c r="FC913" s="59" t="s">
        <v>1740</v>
      </c>
    </row>
    <row r="914" spans="1:159" s="49" customFormat="1" ht="25.5" customHeight="1" x14ac:dyDescent="0.25">
      <c r="A914" s="59" t="s">
        <v>833</v>
      </c>
      <c r="B914" s="59" t="s">
        <v>55</v>
      </c>
      <c r="C914" s="59" t="s">
        <v>555</v>
      </c>
      <c r="D914" s="59" t="s">
        <v>556</v>
      </c>
      <c r="E914" s="59" t="s">
        <v>557</v>
      </c>
      <c r="F914" s="59"/>
      <c r="G914" s="59" t="s">
        <v>1567</v>
      </c>
      <c r="H914" s="59" t="s">
        <v>1499</v>
      </c>
      <c r="I914" s="59">
        <v>50</v>
      </c>
      <c r="J914" s="59" t="s">
        <v>1506</v>
      </c>
      <c r="K914" s="59" t="s">
        <v>1588</v>
      </c>
      <c r="L914" s="59" t="s">
        <v>1330</v>
      </c>
      <c r="M914" s="59" t="s">
        <v>1505</v>
      </c>
      <c r="N914" s="59" t="s">
        <v>1335</v>
      </c>
      <c r="O914" s="46">
        <f t="shared" si="592"/>
        <v>3200</v>
      </c>
      <c r="P914" s="46"/>
      <c r="Q914" s="46"/>
      <c r="R914" s="46"/>
      <c r="S914" s="46"/>
      <c r="T914" s="46"/>
      <c r="U914" s="46"/>
      <c r="V914" s="46"/>
      <c r="W914" s="46">
        <v>800</v>
      </c>
      <c r="X914" s="46">
        <v>800</v>
      </c>
      <c r="Y914" s="46">
        <v>800</v>
      </c>
      <c r="Z914" s="46">
        <v>800</v>
      </c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87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>
        <v>4000</v>
      </c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>
        <v>0</v>
      </c>
      <c r="DF914" s="46">
        <f t="shared" si="586"/>
        <v>0</v>
      </c>
      <c r="DG914" s="46">
        <f t="shared" si="587"/>
        <v>0</v>
      </c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>
        <v>0</v>
      </c>
      <c r="FA914" s="59" t="s">
        <v>1739</v>
      </c>
      <c r="FB914" s="59">
        <v>2015</v>
      </c>
      <c r="FC914" s="59"/>
    </row>
    <row r="915" spans="1:159" s="49" customFormat="1" ht="25.5" customHeight="1" x14ac:dyDescent="0.25">
      <c r="A915" s="59" t="s">
        <v>834</v>
      </c>
      <c r="B915" s="59" t="s">
        <v>55</v>
      </c>
      <c r="C915" s="59" t="s">
        <v>555</v>
      </c>
      <c r="D915" s="59" t="s">
        <v>556</v>
      </c>
      <c r="E915" s="59" t="s">
        <v>557</v>
      </c>
      <c r="F915" s="59"/>
      <c r="G915" s="59" t="s">
        <v>1567</v>
      </c>
      <c r="H915" s="59" t="s">
        <v>1339</v>
      </c>
      <c r="I915" s="59">
        <v>50</v>
      </c>
      <c r="J915" s="59" t="s">
        <v>1506</v>
      </c>
      <c r="K915" s="59" t="s">
        <v>1588</v>
      </c>
      <c r="L915" s="59" t="s">
        <v>1330</v>
      </c>
      <c r="M915" s="59" t="s">
        <v>1505</v>
      </c>
      <c r="N915" s="59" t="s">
        <v>1335</v>
      </c>
      <c r="O915" s="46">
        <f t="shared" si="592"/>
        <v>3200</v>
      </c>
      <c r="P915" s="46"/>
      <c r="Q915" s="46"/>
      <c r="R915" s="46"/>
      <c r="S915" s="46"/>
      <c r="T915" s="46"/>
      <c r="U915" s="46"/>
      <c r="V915" s="46"/>
      <c r="W915" s="46">
        <v>800</v>
      </c>
      <c r="X915" s="46">
        <v>800</v>
      </c>
      <c r="Y915" s="46">
        <v>800</v>
      </c>
      <c r="Z915" s="46">
        <v>800</v>
      </c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87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>
        <v>3855</v>
      </c>
      <c r="BK915" s="46"/>
      <c r="BL915" s="46"/>
      <c r="BM915" s="46"/>
      <c r="BN915" s="46"/>
      <c r="BO915" s="46"/>
      <c r="BP915" s="46"/>
      <c r="BQ915" s="46"/>
      <c r="BR915" s="46">
        <v>3855</v>
      </c>
      <c r="BS915" s="46">
        <v>3855</v>
      </c>
      <c r="BT915" s="46">
        <v>3855</v>
      </c>
      <c r="BU915" s="46">
        <v>3855</v>
      </c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>
        <v>12336000</v>
      </c>
      <c r="DF915" s="46">
        <f t="shared" si="586"/>
        <v>0</v>
      </c>
      <c r="DG915" s="46">
        <f t="shared" si="587"/>
        <v>0</v>
      </c>
      <c r="DH915" s="46">
        <f>R915*BM915</f>
        <v>0</v>
      </c>
      <c r="DI915" s="46">
        <f t="shared" ref="DI915:DQ915" si="605">BN915*S915</f>
        <v>0</v>
      </c>
      <c r="DJ915" s="46">
        <f t="shared" si="605"/>
        <v>0</v>
      </c>
      <c r="DK915" s="46">
        <f t="shared" si="605"/>
        <v>0</v>
      </c>
      <c r="DL915" s="46">
        <f t="shared" si="605"/>
        <v>0</v>
      </c>
      <c r="DM915" s="46">
        <f t="shared" si="605"/>
        <v>3084000</v>
      </c>
      <c r="DN915" s="46">
        <f t="shared" si="605"/>
        <v>3084000</v>
      </c>
      <c r="DO915" s="46">
        <f t="shared" si="605"/>
        <v>3084000</v>
      </c>
      <c r="DP915" s="46">
        <f t="shared" si="605"/>
        <v>3084000</v>
      </c>
      <c r="DQ915" s="46">
        <f t="shared" si="605"/>
        <v>0</v>
      </c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>
        <v>13816320.000000002</v>
      </c>
      <c r="FA915" s="59" t="s">
        <v>1739</v>
      </c>
      <c r="FB915" s="59">
        <v>2015</v>
      </c>
      <c r="FC915" s="59" t="s">
        <v>1740</v>
      </c>
    </row>
    <row r="916" spans="1:159" s="49" customFormat="1" ht="25.5" customHeight="1" x14ac:dyDescent="0.25">
      <c r="A916" s="59" t="s">
        <v>835</v>
      </c>
      <c r="B916" s="59" t="s">
        <v>55</v>
      </c>
      <c r="C916" s="59" t="s">
        <v>555</v>
      </c>
      <c r="D916" s="59" t="s">
        <v>556</v>
      </c>
      <c r="E916" s="59" t="s">
        <v>557</v>
      </c>
      <c r="F916" s="59"/>
      <c r="G916" s="59" t="s">
        <v>1567</v>
      </c>
      <c r="H916" s="59" t="s">
        <v>1499</v>
      </c>
      <c r="I916" s="59">
        <v>50</v>
      </c>
      <c r="J916" s="59" t="s">
        <v>1506</v>
      </c>
      <c r="K916" s="59" t="s">
        <v>1590</v>
      </c>
      <c r="L916" s="59" t="s">
        <v>1330</v>
      </c>
      <c r="M916" s="59" t="s">
        <v>1505</v>
      </c>
      <c r="N916" s="59" t="s">
        <v>1335</v>
      </c>
      <c r="O916" s="46">
        <f t="shared" si="592"/>
        <v>3200</v>
      </c>
      <c r="P916" s="46"/>
      <c r="Q916" s="46"/>
      <c r="R916" s="46"/>
      <c r="S916" s="46"/>
      <c r="T916" s="46"/>
      <c r="U916" s="46"/>
      <c r="V916" s="46"/>
      <c r="W916" s="46">
        <v>800</v>
      </c>
      <c r="X916" s="46">
        <v>800</v>
      </c>
      <c r="Y916" s="46">
        <v>800</v>
      </c>
      <c r="Z916" s="46">
        <v>800</v>
      </c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87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>
        <v>4000</v>
      </c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>
        <v>0</v>
      </c>
      <c r="DF916" s="46">
        <f t="shared" si="586"/>
        <v>0</v>
      </c>
      <c r="DG916" s="46">
        <f t="shared" si="587"/>
        <v>0</v>
      </c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>
        <v>0</v>
      </c>
      <c r="FA916" s="59" t="s">
        <v>1739</v>
      </c>
      <c r="FB916" s="59">
        <v>2015</v>
      </c>
      <c r="FC916" s="59"/>
    </row>
    <row r="917" spans="1:159" s="49" customFormat="1" ht="25.5" customHeight="1" x14ac:dyDescent="0.25">
      <c r="A917" s="59" t="s">
        <v>836</v>
      </c>
      <c r="B917" s="59" t="s">
        <v>55</v>
      </c>
      <c r="C917" s="59" t="s">
        <v>555</v>
      </c>
      <c r="D917" s="59" t="s">
        <v>556</v>
      </c>
      <c r="E917" s="59" t="s">
        <v>557</v>
      </c>
      <c r="F917" s="59"/>
      <c r="G917" s="59" t="s">
        <v>1567</v>
      </c>
      <c r="H917" s="59" t="s">
        <v>1339</v>
      </c>
      <c r="I917" s="59">
        <v>50</v>
      </c>
      <c r="J917" s="59" t="s">
        <v>1506</v>
      </c>
      <c r="K917" s="59" t="s">
        <v>1590</v>
      </c>
      <c r="L917" s="59" t="s">
        <v>1330</v>
      </c>
      <c r="M917" s="59" t="s">
        <v>1505</v>
      </c>
      <c r="N917" s="59" t="s">
        <v>1335</v>
      </c>
      <c r="O917" s="46">
        <f t="shared" si="592"/>
        <v>3200</v>
      </c>
      <c r="P917" s="46"/>
      <c r="Q917" s="46"/>
      <c r="R917" s="46"/>
      <c r="S917" s="46"/>
      <c r="T917" s="46"/>
      <c r="U917" s="46"/>
      <c r="V917" s="46"/>
      <c r="W917" s="46">
        <v>800</v>
      </c>
      <c r="X917" s="46">
        <v>800</v>
      </c>
      <c r="Y917" s="46">
        <v>800</v>
      </c>
      <c r="Z917" s="46">
        <v>800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87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>
        <v>3855</v>
      </c>
      <c r="BK917" s="46"/>
      <c r="BL917" s="46"/>
      <c r="BM917" s="46"/>
      <c r="BN917" s="46"/>
      <c r="BO917" s="46"/>
      <c r="BP917" s="46"/>
      <c r="BQ917" s="46"/>
      <c r="BR917" s="46">
        <v>3855</v>
      </c>
      <c r="BS917" s="46">
        <v>3855</v>
      </c>
      <c r="BT917" s="46">
        <v>3855</v>
      </c>
      <c r="BU917" s="46">
        <v>3855</v>
      </c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>
        <v>12336000</v>
      </c>
      <c r="DF917" s="46">
        <f t="shared" si="586"/>
        <v>0</v>
      </c>
      <c r="DG917" s="46">
        <f t="shared" si="587"/>
        <v>0</v>
      </c>
      <c r="DH917" s="46">
        <f>R917*BM917</f>
        <v>0</v>
      </c>
      <c r="DI917" s="46">
        <f t="shared" ref="DI917:DQ917" si="606">BN917*S917</f>
        <v>0</v>
      </c>
      <c r="DJ917" s="46">
        <f t="shared" si="606"/>
        <v>0</v>
      </c>
      <c r="DK917" s="46">
        <f t="shared" si="606"/>
        <v>0</v>
      </c>
      <c r="DL917" s="46">
        <f t="shared" si="606"/>
        <v>0</v>
      </c>
      <c r="DM917" s="46">
        <f t="shared" si="606"/>
        <v>3084000</v>
      </c>
      <c r="DN917" s="46">
        <f t="shared" si="606"/>
        <v>3084000</v>
      </c>
      <c r="DO917" s="46">
        <f t="shared" si="606"/>
        <v>3084000</v>
      </c>
      <c r="DP917" s="46">
        <f t="shared" si="606"/>
        <v>3084000</v>
      </c>
      <c r="DQ917" s="46">
        <f t="shared" si="606"/>
        <v>0</v>
      </c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>
        <v>13816320.000000002</v>
      </c>
      <c r="FA917" s="59" t="s">
        <v>1739</v>
      </c>
      <c r="FB917" s="59">
        <v>2015</v>
      </c>
      <c r="FC917" s="59" t="s">
        <v>1740</v>
      </c>
    </row>
    <row r="918" spans="1:159" s="49" customFormat="1" ht="25.5" customHeight="1" x14ac:dyDescent="0.25">
      <c r="A918" s="59" t="s">
        <v>837</v>
      </c>
      <c r="B918" s="59" t="s">
        <v>55</v>
      </c>
      <c r="C918" s="59" t="s">
        <v>555</v>
      </c>
      <c r="D918" s="59" t="s">
        <v>556</v>
      </c>
      <c r="E918" s="59" t="s">
        <v>557</v>
      </c>
      <c r="F918" s="59"/>
      <c r="G918" s="59" t="s">
        <v>1567</v>
      </c>
      <c r="H918" s="59" t="s">
        <v>1499</v>
      </c>
      <c r="I918" s="59">
        <v>50</v>
      </c>
      <c r="J918" s="59" t="s">
        <v>1506</v>
      </c>
      <c r="K918" s="59" t="s">
        <v>1591</v>
      </c>
      <c r="L918" s="59" t="s">
        <v>1330</v>
      </c>
      <c r="M918" s="59" t="s">
        <v>1505</v>
      </c>
      <c r="N918" s="59" t="s">
        <v>1335</v>
      </c>
      <c r="O918" s="46">
        <f t="shared" si="592"/>
        <v>4000</v>
      </c>
      <c r="P918" s="46"/>
      <c r="Q918" s="46"/>
      <c r="R918" s="46"/>
      <c r="S918" s="46"/>
      <c r="T918" s="46"/>
      <c r="U918" s="46"/>
      <c r="V918" s="46"/>
      <c r="W918" s="46">
        <v>1000</v>
      </c>
      <c r="X918" s="46">
        <v>1000</v>
      </c>
      <c r="Y918" s="46">
        <v>1000</v>
      </c>
      <c r="Z918" s="46">
        <v>1000</v>
      </c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87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>
        <v>4000</v>
      </c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>
        <v>0</v>
      </c>
      <c r="DF918" s="46">
        <f t="shared" si="586"/>
        <v>0</v>
      </c>
      <c r="DG918" s="46">
        <f t="shared" si="587"/>
        <v>0</v>
      </c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>
        <v>0</v>
      </c>
      <c r="FA918" s="59" t="s">
        <v>1739</v>
      </c>
      <c r="FB918" s="59">
        <v>2015</v>
      </c>
      <c r="FC918" s="59"/>
    </row>
    <row r="919" spans="1:159" s="49" customFormat="1" ht="25.5" customHeight="1" x14ac:dyDescent="0.25">
      <c r="A919" s="59" t="s">
        <v>838</v>
      </c>
      <c r="B919" s="59" t="s">
        <v>55</v>
      </c>
      <c r="C919" s="59" t="s">
        <v>555</v>
      </c>
      <c r="D919" s="59" t="s">
        <v>556</v>
      </c>
      <c r="E919" s="59" t="s">
        <v>557</v>
      </c>
      <c r="F919" s="59"/>
      <c r="G919" s="59" t="s">
        <v>1567</v>
      </c>
      <c r="H919" s="59" t="s">
        <v>1339</v>
      </c>
      <c r="I919" s="59">
        <v>50</v>
      </c>
      <c r="J919" s="59" t="s">
        <v>1506</v>
      </c>
      <c r="K919" s="59" t="s">
        <v>1591</v>
      </c>
      <c r="L919" s="59" t="s">
        <v>1330</v>
      </c>
      <c r="M919" s="59" t="s">
        <v>1505</v>
      </c>
      <c r="N919" s="59" t="s">
        <v>1335</v>
      </c>
      <c r="O919" s="46">
        <f t="shared" si="592"/>
        <v>4000</v>
      </c>
      <c r="P919" s="46"/>
      <c r="Q919" s="46"/>
      <c r="R919" s="46"/>
      <c r="S919" s="46"/>
      <c r="T919" s="46"/>
      <c r="U919" s="46"/>
      <c r="V919" s="46"/>
      <c r="W919" s="46">
        <v>1000</v>
      </c>
      <c r="X919" s="46">
        <v>1000</v>
      </c>
      <c r="Y919" s="46">
        <v>1000</v>
      </c>
      <c r="Z919" s="46">
        <v>1000</v>
      </c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87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>
        <v>3855</v>
      </c>
      <c r="BK919" s="46"/>
      <c r="BL919" s="46"/>
      <c r="BM919" s="46"/>
      <c r="BN919" s="46"/>
      <c r="BO919" s="46"/>
      <c r="BP919" s="46"/>
      <c r="BQ919" s="46"/>
      <c r="BR919" s="46">
        <v>3855</v>
      </c>
      <c r="BS919" s="46">
        <v>3855</v>
      </c>
      <c r="BT919" s="46">
        <v>3855</v>
      </c>
      <c r="BU919" s="46">
        <v>3855</v>
      </c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>
        <v>15420000</v>
      </c>
      <c r="DF919" s="46">
        <f t="shared" si="586"/>
        <v>0</v>
      </c>
      <c r="DG919" s="46">
        <f t="shared" si="587"/>
        <v>0</v>
      </c>
      <c r="DH919" s="46">
        <f>R919*BM919</f>
        <v>0</v>
      </c>
      <c r="DI919" s="46">
        <f t="shared" ref="DI919:DQ919" si="607">BN919*S919</f>
        <v>0</v>
      </c>
      <c r="DJ919" s="46">
        <f t="shared" si="607"/>
        <v>0</v>
      </c>
      <c r="DK919" s="46">
        <f t="shared" si="607"/>
        <v>0</v>
      </c>
      <c r="DL919" s="46">
        <f t="shared" si="607"/>
        <v>0</v>
      </c>
      <c r="DM919" s="46">
        <f t="shared" si="607"/>
        <v>3855000</v>
      </c>
      <c r="DN919" s="46">
        <f t="shared" si="607"/>
        <v>3855000</v>
      </c>
      <c r="DO919" s="46">
        <f t="shared" si="607"/>
        <v>3855000</v>
      </c>
      <c r="DP919" s="46">
        <f t="shared" si="607"/>
        <v>3855000</v>
      </c>
      <c r="DQ919" s="46">
        <f t="shared" si="607"/>
        <v>0</v>
      </c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>
        <v>17270400</v>
      </c>
      <c r="FA919" s="59" t="s">
        <v>1739</v>
      </c>
      <c r="FB919" s="59">
        <v>2015</v>
      </c>
      <c r="FC919" s="59" t="s">
        <v>1740</v>
      </c>
    </row>
    <row r="920" spans="1:159" s="49" customFormat="1" ht="25.5" customHeight="1" x14ac:dyDescent="0.25">
      <c r="A920" s="59" t="s">
        <v>839</v>
      </c>
      <c r="B920" s="59" t="s">
        <v>55</v>
      </c>
      <c r="C920" s="59" t="s">
        <v>555</v>
      </c>
      <c r="D920" s="59" t="s">
        <v>556</v>
      </c>
      <c r="E920" s="59" t="s">
        <v>557</v>
      </c>
      <c r="F920" s="59"/>
      <c r="G920" s="59" t="s">
        <v>1567</v>
      </c>
      <c r="H920" s="59" t="s">
        <v>1499</v>
      </c>
      <c r="I920" s="59">
        <v>50</v>
      </c>
      <c r="J920" s="59" t="s">
        <v>1506</v>
      </c>
      <c r="K920" s="59" t="s">
        <v>1593</v>
      </c>
      <c r="L920" s="59" t="s">
        <v>1330</v>
      </c>
      <c r="M920" s="59" t="s">
        <v>1505</v>
      </c>
      <c r="N920" s="59" t="s">
        <v>1335</v>
      </c>
      <c r="O920" s="46">
        <f t="shared" si="592"/>
        <v>2400</v>
      </c>
      <c r="P920" s="46"/>
      <c r="Q920" s="46"/>
      <c r="R920" s="46"/>
      <c r="S920" s="46"/>
      <c r="T920" s="46"/>
      <c r="U920" s="46"/>
      <c r="V920" s="46"/>
      <c r="W920" s="46">
        <v>600</v>
      </c>
      <c r="X920" s="46">
        <v>600</v>
      </c>
      <c r="Y920" s="46">
        <v>600</v>
      </c>
      <c r="Z920" s="46">
        <v>600</v>
      </c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87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>
        <v>4000</v>
      </c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>
        <v>0</v>
      </c>
      <c r="DF920" s="46">
        <f t="shared" si="586"/>
        <v>0</v>
      </c>
      <c r="DG920" s="46">
        <f t="shared" si="587"/>
        <v>0</v>
      </c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>
        <v>0</v>
      </c>
      <c r="FA920" s="59" t="s">
        <v>1739</v>
      </c>
      <c r="FB920" s="59">
        <v>2015</v>
      </c>
      <c r="FC920" s="59"/>
    </row>
    <row r="921" spans="1:159" s="49" customFormat="1" ht="25.5" customHeight="1" x14ac:dyDescent="0.25">
      <c r="A921" s="59" t="s">
        <v>840</v>
      </c>
      <c r="B921" s="59" t="s">
        <v>55</v>
      </c>
      <c r="C921" s="59" t="s">
        <v>555</v>
      </c>
      <c r="D921" s="59" t="s">
        <v>556</v>
      </c>
      <c r="E921" s="59" t="s">
        <v>557</v>
      </c>
      <c r="F921" s="59"/>
      <c r="G921" s="59" t="s">
        <v>1567</v>
      </c>
      <c r="H921" s="59" t="s">
        <v>1339</v>
      </c>
      <c r="I921" s="59">
        <v>50</v>
      </c>
      <c r="J921" s="59" t="s">
        <v>1506</v>
      </c>
      <c r="K921" s="59" t="s">
        <v>1593</v>
      </c>
      <c r="L921" s="59" t="s">
        <v>1330</v>
      </c>
      <c r="M921" s="59" t="s">
        <v>1505</v>
      </c>
      <c r="N921" s="59" t="s">
        <v>1335</v>
      </c>
      <c r="O921" s="46">
        <f t="shared" si="592"/>
        <v>2400</v>
      </c>
      <c r="P921" s="46"/>
      <c r="Q921" s="46"/>
      <c r="R921" s="46"/>
      <c r="S921" s="46"/>
      <c r="T921" s="46"/>
      <c r="U921" s="46"/>
      <c r="V921" s="46"/>
      <c r="W921" s="46">
        <v>600</v>
      </c>
      <c r="X921" s="46">
        <v>600</v>
      </c>
      <c r="Y921" s="46">
        <v>600</v>
      </c>
      <c r="Z921" s="46">
        <v>600</v>
      </c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87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>
        <v>3855</v>
      </c>
      <c r="BK921" s="46"/>
      <c r="BL921" s="46"/>
      <c r="BM921" s="46"/>
      <c r="BN921" s="46"/>
      <c r="BO921" s="46"/>
      <c r="BP921" s="46"/>
      <c r="BQ921" s="46"/>
      <c r="BR921" s="46">
        <v>3855</v>
      </c>
      <c r="BS921" s="46">
        <v>3855</v>
      </c>
      <c r="BT921" s="46">
        <v>3855</v>
      </c>
      <c r="BU921" s="46">
        <v>3855</v>
      </c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>
        <v>9252000</v>
      </c>
      <c r="DF921" s="46">
        <f t="shared" si="586"/>
        <v>0</v>
      </c>
      <c r="DG921" s="46">
        <f t="shared" si="587"/>
        <v>0</v>
      </c>
      <c r="DH921" s="46">
        <f>R921*BM921</f>
        <v>0</v>
      </c>
      <c r="DI921" s="46">
        <f t="shared" ref="DI921:DQ921" si="608">BN921*S921</f>
        <v>0</v>
      </c>
      <c r="DJ921" s="46">
        <f t="shared" si="608"/>
        <v>0</v>
      </c>
      <c r="DK921" s="46">
        <f t="shared" si="608"/>
        <v>0</v>
      </c>
      <c r="DL921" s="46">
        <f t="shared" si="608"/>
        <v>0</v>
      </c>
      <c r="DM921" s="46">
        <f t="shared" si="608"/>
        <v>2313000</v>
      </c>
      <c r="DN921" s="46">
        <f t="shared" si="608"/>
        <v>2313000</v>
      </c>
      <c r="DO921" s="46">
        <f t="shared" si="608"/>
        <v>2313000</v>
      </c>
      <c r="DP921" s="46">
        <f t="shared" si="608"/>
        <v>2313000</v>
      </c>
      <c r="DQ921" s="46">
        <f t="shared" si="608"/>
        <v>0</v>
      </c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>
        <v>10362240.000000002</v>
      </c>
      <c r="FA921" s="59" t="s">
        <v>1739</v>
      </c>
      <c r="FB921" s="59">
        <v>2015</v>
      </c>
      <c r="FC921" s="59" t="s">
        <v>1740</v>
      </c>
    </row>
    <row r="922" spans="1:159" s="49" customFormat="1" ht="25.5" customHeight="1" x14ac:dyDescent="0.25">
      <c r="A922" s="59" t="s">
        <v>841</v>
      </c>
      <c r="B922" s="59" t="s">
        <v>55</v>
      </c>
      <c r="C922" s="59" t="s">
        <v>555</v>
      </c>
      <c r="D922" s="59" t="s">
        <v>556</v>
      </c>
      <c r="E922" s="59" t="s">
        <v>557</v>
      </c>
      <c r="F922" s="59"/>
      <c r="G922" s="59" t="s">
        <v>1567</v>
      </c>
      <c r="H922" s="59" t="s">
        <v>1499</v>
      </c>
      <c r="I922" s="59">
        <v>50</v>
      </c>
      <c r="J922" s="59" t="s">
        <v>1506</v>
      </c>
      <c r="K922" s="59" t="s">
        <v>1594</v>
      </c>
      <c r="L922" s="59" t="s">
        <v>1330</v>
      </c>
      <c r="M922" s="59" t="s">
        <v>1505</v>
      </c>
      <c r="N922" s="59" t="s">
        <v>1335</v>
      </c>
      <c r="O922" s="46">
        <f t="shared" si="592"/>
        <v>5008</v>
      </c>
      <c r="P922" s="46"/>
      <c r="Q922" s="46"/>
      <c r="R922" s="46"/>
      <c r="S922" s="46"/>
      <c r="T922" s="46"/>
      <c r="U922" s="46"/>
      <c r="V922" s="46"/>
      <c r="W922" s="46">
        <v>1252</v>
      </c>
      <c r="X922" s="46">
        <v>1252</v>
      </c>
      <c r="Y922" s="46">
        <v>1252</v>
      </c>
      <c r="Z922" s="46">
        <v>1252</v>
      </c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87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>
        <v>4000</v>
      </c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>
        <v>0</v>
      </c>
      <c r="DF922" s="46">
        <f t="shared" si="586"/>
        <v>0</v>
      </c>
      <c r="DG922" s="46">
        <f t="shared" si="587"/>
        <v>0</v>
      </c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>
        <v>0</v>
      </c>
      <c r="FA922" s="59" t="s">
        <v>1739</v>
      </c>
      <c r="FB922" s="59">
        <v>2015</v>
      </c>
      <c r="FC922" s="59"/>
    </row>
    <row r="923" spans="1:159" s="49" customFormat="1" ht="25.5" customHeight="1" x14ac:dyDescent="0.25">
      <c r="A923" s="59" t="s">
        <v>842</v>
      </c>
      <c r="B923" s="59" t="s">
        <v>55</v>
      </c>
      <c r="C923" s="59" t="s">
        <v>555</v>
      </c>
      <c r="D923" s="59" t="s">
        <v>556</v>
      </c>
      <c r="E923" s="59" t="s">
        <v>557</v>
      </c>
      <c r="F923" s="59"/>
      <c r="G923" s="59" t="s">
        <v>1567</v>
      </c>
      <c r="H923" s="59" t="s">
        <v>1339</v>
      </c>
      <c r="I923" s="59">
        <v>50</v>
      </c>
      <c r="J923" s="59" t="s">
        <v>1506</v>
      </c>
      <c r="K923" s="59" t="s">
        <v>1594</v>
      </c>
      <c r="L923" s="59" t="s">
        <v>1330</v>
      </c>
      <c r="M923" s="59" t="s">
        <v>1505</v>
      </c>
      <c r="N923" s="59" t="s">
        <v>1335</v>
      </c>
      <c r="O923" s="46">
        <f t="shared" si="592"/>
        <v>5008</v>
      </c>
      <c r="P923" s="46"/>
      <c r="Q923" s="46"/>
      <c r="R923" s="46"/>
      <c r="S923" s="46"/>
      <c r="T923" s="46"/>
      <c r="U923" s="46"/>
      <c r="V923" s="46"/>
      <c r="W923" s="46">
        <v>1252</v>
      </c>
      <c r="X923" s="46">
        <v>1252</v>
      </c>
      <c r="Y923" s="46">
        <v>1252</v>
      </c>
      <c r="Z923" s="46">
        <v>1252</v>
      </c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87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>
        <v>3855</v>
      </c>
      <c r="BK923" s="46"/>
      <c r="BL923" s="46"/>
      <c r="BM923" s="46"/>
      <c r="BN923" s="46"/>
      <c r="BO923" s="46"/>
      <c r="BP923" s="46"/>
      <c r="BQ923" s="46"/>
      <c r="BR923" s="46">
        <v>3855</v>
      </c>
      <c r="BS923" s="46">
        <v>3855</v>
      </c>
      <c r="BT923" s="46">
        <v>3855</v>
      </c>
      <c r="BU923" s="46">
        <v>3855</v>
      </c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>
        <v>19305840</v>
      </c>
      <c r="DF923" s="46">
        <f t="shared" si="586"/>
        <v>0</v>
      </c>
      <c r="DG923" s="46">
        <f t="shared" si="587"/>
        <v>0</v>
      </c>
      <c r="DH923" s="46">
        <f>R923*BM923</f>
        <v>0</v>
      </c>
      <c r="DI923" s="46">
        <f t="shared" ref="DI923:DQ923" si="609">BN923*S923</f>
        <v>0</v>
      </c>
      <c r="DJ923" s="46">
        <f t="shared" si="609"/>
        <v>0</v>
      </c>
      <c r="DK923" s="46">
        <f t="shared" si="609"/>
        <v>0</v>
      </c>
      <c r="DL923" s="46">
        <f t="shared" si="609"/>
        <v>0</v>
      </c>
      <c r="DM923" s="46">
        <f t="shared" si="609"/>
        <v>4826460</v>
      </c>
      <c r="DN923" s="46">
        <f t="shared" si="609"/>
        <v>4826460</v>
      </c>
      <c r="DO923" s="46">
        <f t="shared" si="609"/>
        <v>4826460</v>
      </c>
      <c r="DP923" s="46">
        <f t="shared" si="609"/>
        <v>4826460</v>
      </c>
      <c r="DQ923" s="46">
        <f t="shared" si="609"/>
        <v>0</v>
      </c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>
        <v>21622540.800000001</v>
      </c>
      <c r="FA923" s="59" t="s">
        <v>1739</v>
      </c>
      <c r="FB923" s="59">
        <v>2015</v>
      </c>
      <c r="FC923" s="59" t="s">
        <v>1740</v>
      </c>
    </row>
    <row r="924" spans="1:159" s="49" customFormat="1" ht="25.5" customHeight="1" x14ac:dyDescent="0.25">
      <c r="A924" s="59" t="s">
        <v>843</v>
      </c>
      <c r="B924" s="59" t="s">
        <v>55</v>
      </c>
      <c r="C924" s="59" t="s">
        <v>561</v>
      </c>
      <c r="D924" s="59" t="s">
        <v>562</v>
      </c>
      <c r="E924" s="59" t="s">
        <v>563</v>
      </c>
      <c r="F924" s="59"/>
      <c r="G924" s="59" t="s">
        <v>1568</v>
      </c>
      <c r="H924" s="59" t="s">
        <v>1499</v>
      </c>
      <c r="I924" s="59">
        <v>50</v>
      </c>
      <c r="J924" s="59" t="s">
        <v>1506</v>
      </c>
      <c r="K924" s="59" t="s">
        <v>1585</v>
      </c>
      <c r="L924" s="59" t="s">
        <v>1330</v>
      </c>
      <c r="M924" s="59" t="s">
        <v>1505</v>
      </c>
      <c r="N924" s="59" t="s">
        <v>1429</v>
      </c>
      <c r="O924" s="46">
        <f t="shared" si="592"/>
        <v>12000</v>
      </c>
      <c r="P924" s="46"/>
      <c r="Q924" s="46"/>
      <c r="R924" s="46"/>
      <c r="S924" s="46"/>
      <c r="T924" s="46"/>
      <c r="U924" s="46"/>
      <c r="V924" s="46"/>
      <c r="W924" s="46">
        <v>3000</v>
      </c>
      <c r="X924" s="46">
        <v>3000</v>
      </c>
      <c r="Y924" s="46">
        <v>3000</v>
      </c>
      <c r="Z924" s="46">
        <v>3000</v>
      </c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87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>
        <v>118.3</v>
      </c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>
        <v>0</v>
      </c>
      <c r="DF924" s="46">
        <f t="shared" si="586"/>
        <v>0</v>
      </c>
      <c r="DG924" s="46">
        <f t="shared" si="587"/>
        <v>0</v>
      </c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>
        <v>0</v>
      </c>
      <c r="FA924" s="59" t="s">
        <v>1739</v>
      </c>
      <c r="FB924" s="59">
        <v>2015</v>
      </c>
      <c r="FC924" s="59"/>
    </row>
    <row r="925" spans="1:159" s="49" customFormat="1" ht="25.5" customHeight="1" x14ac:dyDescent="0.25">
      <c r="A925" s="59" t="s">
        <v>844</v>
      </c>
      <c r="B925" s="59" t="s">
        <v>55</v>
      </c>
      <c r="C925" s="59" t="s">
        <v>561</v>
      </c>
      <c r="D925" s="59" t="s">
        <v>562</v>
      </c>
      <c r="E925" s="59" t="s">
        <v>563</v>
      </c>
      <c r="F925" s="59"/>
      <c r="G925" s="59" t="s">
        <v>1568</v>
      </c>
      <c r="H925" s="59" t="s">
        <v>1339</v>
      </c>
      <c r="I925" s="59">
        <v>50</v>
      </c>
      <c r="J925" s="59" t="s">
        <v>1506</v>
      </c>
      <c r="K925" s="59" t="s">
        <v>1585</v>
      </c>
      <c r="L925" s="59" t="s">
        <v>1330</v>
      </c>
      <c r="M925" s="59" t="s">
        <v>1505</v>
      </c>
      <c r="N925" s="59" t="s">
        <v>1429</v>
      </c>
      <c r="O925" s="46">
        <f t="shared" si="592"/>
        <v>12000</v>
      </c>
      <c r="P925" s="46"/>
      <c r="Q925" s="46"/>
      <c r="R925" s="46"/>
      <c r="S925" s="46"/>
      <c r="T925" s="46"/>
      <c r="U925" s="46"/>
      <c r="V925" s="46"/>
      <c r="W925" s="46">
        <v>3000</v>
      </c>
      <c r="X925" s="46">
        <v>3000</v>
      </c>
      <c r="Y925" s="46">
        <v>3000</v>
      </c>
      <c r="Z925" s="46">
        <v>3000</v>
      </c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87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>
        <v>118.3</v>
      </c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>
        <v>0</v>
      </c>
      <c r="DF925" s="46">
        <f t="shared" si="586"/>
        <v>0</v>
      </c>
      <c r="DG925" s="46">
        <f t="shared" si="587"/>
        <v>0</v>
      </c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>
        <v>0</v>
      </c>
      <c r="FA925" s="59" t="s">
        <v>1739</v>
      </c>
      <c r="FB925" s="59">
        <v>2015</v>
      </c>
      <c r="FC925" s="59">
        <v>7</v>
      </c>
    </row>
    <row r="926" spans="1:159" s="49" customFormat="1" ht="25.5" customHeight="1" x14ac:dyDescent="0.25">
      <c r="A926" s="59" t="s">
        <v>845</v>
      </c>
      <c r="B926" s="59" t="s">
        <v>55</v>
      </c>
      <c r="C926" s="59" t="s">
        <v>567</v>
      </c>
      <c r="D926" s="59" t="s">
        <v>568</v>
      </c>
      <c r="E926" s="59" t="s">
        <v>569</v>
      </c>
      <c r="F926" s="59"/>
      <c r="G926" s="59" t="s">
        <v>1568</v>
      </c>
      <c r="H926" s="59" t="s">
        <v>1339</v>
      </c>
      <c r="I926" s="59">
        <v>50</v>
      </c>
      <c r="J926" s="59" t="s">
        <v>1569</v>
      </c>
      <c r="K926" s="59" t="s">
        <v>1585</v>
      </c>
      <c r="L926" s="59" t="s">
        <v>1330</v>
      </c>
      <c r="M926" s="59" t="s">
        <v>1505</v>
      </c>
      <c r="N926" s="59" t="s">
        <v>1429</v>
      </c>
      <c r="O926" s="46">
        <f t="shared" si="592"/>
        <v>12000</v>
      </c>
      <c r="P926" s="46"/>
      <c r="Q926" s="46"/>
      <c r="R926" s="46"/>
      <c r="S926" s="46"/>
      <c r="T926" s="46"/>
      <c r="U926" s="46"/>
      <c r="V926" s="46"/>
      <c r="W926" s="46">
        <v>3000</v>
      </c>
      <c r="X926" s="46">
        <v>3000</v>
      </c>
      <c r="Y926" s="46">
        <v>3000</v>
      </c>
      <c r="Z926" s="46">
        <v>3000</v>
      </c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87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>
        <v>118.3</v>
      </c>
      <c r="BK926" s="46"/>
      <c r="BL926" s="46"/>
      <c r="BM926" s="46"/>
      <c r="BN926" s="46"/>
      <c r="BO926" s="46"/>
      <c r="BP926" s="46"/>
      <c r="BQ926" s="46"/>
      <c r="BR926" s="46">
        <v>118.3</v>
      </c>
      <c r="BS926" s="46">
        <v>118.3</v>
      </c>
      <c r="BT926" s="46">
        <v>118.3</v>
      </c>
      <c r="BU926" s="46">
        <v>118.3</v>
      </c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>
        <v>0</v>
      </c>
      <c r="DF926" s="46">
        <f>P929*BJ929</f>
        <v>0</v>
      </c>
      <c r="DG926" s="46">
        <f>BJ929*Q929</f>
        <v>0</v>
      </c>
      <c r="DH926" s="46">
        <f>R926*BM926</f>
        <v>0</v>
      </c>
      <c r="DI926" s="46">
        <f t="shared" ref="DI926:DQ926" si="610">BN926*S926</f>
        <v>0</v>
      </c>
      <c r="DJ926" s="46">
        <f t="shared" si="610"/>
        <v>0</v>
      </c>
      <c r="DK926" s="46">
        <f t="shared" si="610"/>
        <v>0</v>
      </c>
      <c r="DL926" s="46">
        <f t="shared" si="610"/>
        <v>0</v>
      </c>
      <c r="DM926" s="46">
        <f t="shared" si="610"/>
        <v>354900</v>
      </c>
      <c r="DN926" s="46">
        <f t="shared" si="610"/>
        <v>354900</v>
      </c>
      <c r="DO926" s="46">
        <f t="shared" si="610"/>
        <v>354900</v>
      </c>
      <c r="DP926" s="46">
        <f t="shared" si="610"/>
        <v>354900</v>
      </c>
      <c r="DQ926" s="46">
        <f t="shared" si="610"/>
        <v>0</v>
      </c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>
        <v>0</v>
      </c>
      <c r="FA926" s="59" t="s">
        <v>1704</v>
      </c>
      <c r="FB926" s="59" t="s">
        <v>1736</v>
      </c>
      <c r="FC926" s="59" t="s">
        <v>1741</v>
      </c>
    </row>
    <row r="927" spans="1:159" s="49" customFormat="1" ht="25.5" customHeight="1" x14ac:dyDescent="0.25">
      <c r="A927" s="61" t="s">
        <v>3342</v>
      </c>
      <c r="B927" s="61" t="s">
        <v>55</v>
      </c>
      <c r="C927" s="61" t="s">
        <v>567</v>
      </c>
      <c r="D927" s="61" t="s">
        <v>568</v>
      </c>
      <c r="E927" s="61" t="s">
        <v>569</v>
      </c>
      <c r="F927" s="61" t="s">
        <v>568</v>
      </c>
      <c r="G927" s="61" t="s">
        <v>1568</v>
      </c>
      <c r="H927" s="61" t="s">
        <v>1339</v>
      </c>
      <c r="I927" s="62">
        <v>50</v>
      </c>
      <c r="J927" s="62" t="s">
        <v>3340</v>
      </c>
      <c r="K927" s="62" t="s">
        <v>1585</v>
      </c>
      <c r="L927" s="61" t="s">
        <v>1330</v>
      </c>
      <c r="M927" s="61" t="s">
        <v>1505</v>
      </c>
      <c r="N927" s="62" t="s">
        <v>1429</v>
      </c>
      <c r="O927" s="48">
        <f>W927+X927+Y927+Z927</f>
        <v>14025</v>
      </c>
      <c r="P927" s="48"/>
      <c r="Q927" s="48"/>
      <c r="R927" s="48"/>
      <c r="S927" s="48"/>
      <c r="T927" s="48"/>
      <c r="U927" s="48"/>
      <c r="V927" s="48"/>
      <c r="W927" s="48">
        <v>3000</v>
      </c>
      <c r="X927" s="72">
        <v>5025</v>
      </c>
      <c r="Y927" s="72">
        <v>3000</v>
      </c>
      <c r="Z927" s="72">
        <v>3000</v>
      </c>
      <c r="AA927" s="46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8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>
        <f>DE927/O927</f>
        <v>0</v>
      </c>
      <c r="BK927" s="48"/>
      <c r="BL927" s="48"/>
      <c r="BM927" s="48"/>
      <c r="BN927" s="48"/>
      <c r="BO927" s="48"/>
      <c r="BP927" s="48"/>
      <c r="BQ927" s="48"/>
      <c r="BR927" s="48">
        <v>118.3</v>
      </c>
      <c r="BS927" s="48">
        <v>170.7</v>
      </c>
      <c r="BT927" s="73">
        <v>170.7</v>
      </c>
      <c r="BU927" s="73">
        <v>170.7</v>
      </c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>
        <v>0</v>
      </c>
      <c r="DF927" s="48"/>
      <c r="DG927" s="48"/>
      <c r="DH927" s="48"/>
      <c r="DI927" s="48">
        <v>0</v>
      </c>
      <c r="DJ927" s="48"/>
      <c r="DK927" s="48"/>
      <c r="DL927" s="48"/>
      <c r="DM927" s="48">
        <f t="shared" ref="DM927:DP928" si="611">W927*BR927</f>
        <v>354900</v>
      </c>
      <c r="DN927" s="48">
        <f t="shared" si="611"/>
        <v>857767.5</v>
      </c>
      <c r="DO927" s="48">
        <f t="shared" si="611"/>
        <v>512099.99999999994</v>
      </c>
      <c r="DP927" s="48">
        <f t="shared" si="611"/>
        <v>512099.99999999994</v>
      </c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>
        <f>DE927*1.12</f>
        <v>0</v>
      </c>
      <c r="FA927" s="61" t="s">
        <v>1704</v>
      </c>
      <c r="FB927" s="61" t="s">
        <v>3107</v>
      </c>
      <c r="FC927" s="61" t="s">
        <v>3341</v>
      </c>
    </row>
    <row r="928" spans="1:159" s="49" customFormat="1" ht="25.5" customHeight="1" x14ac:dyDescent="0.25">
      <c r="A928" s="61" t="s">
        <v>3789</v>
      </c>
      <c r="B928" s="61" t="s">
        <v>55</v>
      </c>
      <c r="C928" s="61" t="s">
        <v>567</v>
      </c>
      <c r="D928" s="61" t="s">
        <v>568</v>
      </c>
      <c r="E928" s="61" t="s">
        <v>569</v>
      </c>
      <c r="F928" s="61" t="s">
        <v>568</v>
      </c>
      <c r="G928" s="61" t="s">
        <v>1568</v>
      </c>
      <c r="H928" s="61" t="s">
        <v>1339</v>
      </c>
      <c r="I928" s="62">
        <v>50</v>
      </c>
      <c r="J928" s="62" t="s">
        <v>3788</v>
      </c>
      <c r="K928" s="62" t="s">
        <v>1585</v>
      </c>
      <c r="L928" s="61" t="s">
        <v>1330</v>
      </c>
      <c r="M928" s="61" t="s">
        <v>1505</v>
      </c>
      <c r="N928" s="62" t="s">
        <v>1429</v>
      </c>
      <c r="O928" s="48">
        <f>W928+X928+Y928+Z928</f>
        <v>17025</v>
      </c>
      <c r="P928" s="48"/>
      <c r="Q928" s="48"/>
      <c r="R928" s="48"/>
      <c r="S928" s="48"/>
      <c r="T928" s="48"/>
      <c r="U928" s="48"/>
      <c r="V928" s="48"/>
      <c r="W928" s="48">
        <v>3000</v>
      </c>
      <c r="X928" s="72">
        <v>5025</v>
      </c>
      <c r="Y928" s="72">
        <v>6000</v>
      </c>
      <c r="Z928" s="72">
        <v>3000</v>
      </c>
      <c r="AA928" s="46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8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>
        <f>DE928/O928</f>
        <v>161.46651982378856</v>
      </c>
      <c r="BK928" s="48"/>
      <c r="BL928" s="48"/>
      <c r="BM928" s="48"/>
      <c r="BN928" s="48"/>
      <c r="BO928" s="48"/>
      <c r="BP928" s="48"/>
      <c r="BQ928" s="48"/>
      <c r="BR928" s="48">
        <v>118.3</v>
      </c>
      <c r="BS928" s="48">
        <v>170.7</v>
      </c>
      <c r="BT928" s="73">
        <v>170.7</v>
      </c>
      <c r="BU928" s="73">
        <v>170.7</v>
      </c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>
        <f>DM928+DN928+DO928+DP928</f>
        <v>2748967.5</v>
      </c>
      <c r="DF928" s="48"/>
      <c r="DG928" s="48"/>
      <c r="DH928" s="48"/>
      <c r="DI928" s="48">
        <v>0</v>
      </c>
      <c r="DJ928" s="48"/>
      <c r="DK928" s="48"/>
      <c r="DL928" s="48"/>
      <c r="DM928" s="48">
        <f t="shared" si="611"/>
        <v>354900</v>
      </c>
      <c r="DN928" s="48">
        <f t="shared" si="611"/>
        <v>857767.5</v>
      </c>
      <c r="DO928" s="48">
        <f t="shared" si="611"/>
        <v>1024199.9999999999</v>
      </c>
      <c r="DP928" s="48">
        <f t="shared" si="611"/>
        <v>512099.99999999994</v>
      </c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>
        <f>DE928*1.12</f>
        <v>3078843.6</v>
      </c>
      <c r="FA928" s="61" t="s">
        <v>1704</v>
      </c>
      <c r="FB928" s="61" t="s">
        <v>3578</v>
      </c>
      <c r="FC928" s="61" t="s">
        <v>3341</v>
      </c>
    </row>
    <row r="929" spans="1:159" s="49" customFormat="1" ht="25.5" customHeight="1" x14ac:dyDescent="0.25">
      <c r="A929" s="59" t="s">
        <v>846</v>
      </c>
      <c r="B929" s="59" t="s">
        <v>55</v>
      </c>
      <c r="C929" s="59" t="s">
        <v>561</v>
      </c>
      <c r="D929" s="59" t="s">
        <v>562</v>
      </c>
      <c r="E929" s="59" t="s">
        <v>563</v>
      </c>
      <c r="F929" s="59"/>
      <c r="G929" s="59" t="s">
        <v>1568</v>
      </c>
      <c r="H929" s="59" t="s">
        <v>1499</v>
      </c>
      <c r="I929" s="59">
        <v>50</v>
      </c>
      <c r="J929" s="59" t="s">
        <v>1506</v>
      </c>
      <c r="K929" s="59" t="s">
        <v>1586</v>
      </c>
      <c r="L929" s="59" t="s">
        <v>1330</v>
      </c>
      <c r="M929" s="59" t="s">
        <v>1505</v>
      </c>
      <c r="N929" s="59" t="s">
        <v>1429</v>
      </c>
      <c r="O929" s="46">
        <f>P929+Q929+R929+S929+T929+U929+V929+W929+X929+Y929+Z929+AA929+AB929+AC929+AD929+AE929+AF929+AG929+AH929+AI929+AJ929+AK929+AL929+AM929+AN929+AO929+AP929+AQ929+AR929+AS929+AT929+AU929+AV929+AW929+AX929+AY929+AZ929</f>
        <v>34400</v>
      </c>
      <c r="P929" s="46"/>
      <c r="Q929" s="46"/>
      <c r="R929" s="46"/>
      <c r="S929" s="46"/>
      <c r="T929" s="46"/>
      <c r="U929" s="46"/>
      <c r="V929" s="46"/>
      <c r="W929" s="46">
        <v>8600</v>
      </c>
      <c r="X929" s="46">
        <v>8600</v>
      </c>
      <c r="Y929" s="46">
        <v>8600</v>
      </c>
      <c r="Z929" s="46">
        <v>8600</v>
      </c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87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>
        <v>118.3</v>
      </c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>
        <v>0</v>
      </c>
      <c r="DF929" s="46">
        <f>P930*BJ930</f>
        <v>0</v>
      </c>
      <c r="DG929" s="46">
        <f>BJ930*Q930</f>
        <v>0</v>
      </c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>
        <v>0</v>
      </c>
      <c r="FA929" s="59" t="s">
        <v>1739</v>
      </c>
      <c r="FB929" s="59">
        <v>2015</v>
      </c>
      <c r="FC929" s="59"/>
    </row>
    <row r="930" spans="1:159" s="49" customFormat="1" ht="25.5" customHeight="1" x14ac:dyDescent="0.25">
      <c r="A930" s="59" t="s">
        <v>847</v>
      </c>
      <c r="B930" s="59" t="s">
        <v>55</v>
      </c>
      <c r="C930" s="59" t="s">
        <v>561</v>
      </c>
      <c r="D930" s="59" t="s">
        <v>562</v>
      </c>
      <c r="E930" s="59" t="s">
        <v>563</v>
      </c>
      <c r="F930" s="59"/>
      <c r="G930" s="59" t="s">
        <v>1568</v>
      </c>
      <c r="H930" s="59" t="s">
        <v>1339</v>
      </c>
      <c r="I930" s="59">
        <v>50</v>
      </c>
      <c r="J930" s="59" t="s">
        <v>1506</v>
      </c>
      <c r="K930" s="59" t="s">
        <v>1586</v>
      </c>
      <c r="L930" s="59" t="s">
        <v>1330</v>
      </c>
      <c r="M930" s="59" t="s">
        <v>1505</v>
      </c>
      <c r="N930" s="59" t="s">
        <v>1429</v>
      </c>
      <c r="O930" s="46">
        <f>P930+Q930+R930+S930+T930+U930+V930+W930+X930+Y930+Z930+AA930+AB930+AC930+AD930+AE930+AF930+AG930+AH930+AI930+AJ930+AK930+AL930+AM930+AN930+AO930+AP930+AQ930+AR930+AS930+AT930+AU930+AV930+AW930+AX930+AY930+AZ930</f>
        <v>34400</v>
      </c>
      <c r="P930" s="46"/>
      <c r="Q930" s="46"/>
      <c r="R930" s="46"/>
      <c r="S930" s="46"/>
      <c r="T930" s="46"/>
      <c r="U930" s="46"/>
      <c r="V930" s="46"/>
      <c r="W930" s="46">
        <v>8600</v>
      </c>
      <c r="X930" s="46">
        <v>8600</v>
      </c>
      <c r="Y930" s="46">
        <v>8600</v>
      </c>
      <c r="Z930" s="46">
        <v>8600</v>
      </c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87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>
        <v>118.3</v>
      </c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>
        <v>0</v>
      </c>
      <c r="DF930" s="46">
        <f>P931*BJ931</f>
        <v>0</v>
      </c>
      <c r="DG930" s="46">
        <f>BJ931*Q931</f>
        <v>0</v>
      </c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>
        <v>0</v>
      </c>
      <c r="FA930" s="59" t="s">
        <v>1739</v>
      </c>
      <c r="FB930" s="59">
        <v>2015</v>
      </c>
      <c r="FC930" s="59">
        <v>7</v>
      </c>
    </row>
    <row r="931" spans="1:159" s="49" customFormat="1" ht="25.5" customHeight="1" x14ac:dyDescent="0.25">
      <c r="A931" s="59" t="s">
        <v>848</v>
      </c>
      <c r="B931" s="59" t="s">
        <v>55</v>
      </c>
      <c r="C931" s="59" t="s">
        <v>567</v>
      </c>
      <c r="D931" s="59" t="s">
        <v>568</v>
      </c>
      <c r="E931" s="59" t="s">
        <v>569</v>
      </c>
      <c r="F931" s="59"/>
      <c r="G931" s="59" t="s">
        <v>1568</v>
      </c>
      <c r="H931" s="59" t="s">
        <v>1339</v>
      </c>
      <c r="I931" s="59">
        <v>50</v>
      </c>
      <c r="J931" s="59" t="s">
        <v>1569</v>
      </c>
      <c r="K931" s="59" t="s">
        <v>1586</v>
      </c>
      <c r="L931" s="59" t="s">
        <v>1330</v>
      </c>
      <c r="M931" s="59" t="s">
        <v>1505</v>
      </c>
      <c r="N931" s="59" t="s">
        <v>1429</v>
      </c>
      <c r="O931" s="46">
        <f>P931+Q931+R931+S931+T931+U931+V931+W931+X931+Y931+Z931+AA931+AB931+AC931+AD931+AE931+AF931+AG931+AH931+AI931+AJ931+AK931+AL931+AM931+AN931+AO931+AP931+AQ931+AR931+AS931+AT931+AU931+AV931+AW931+AX931+AY931+AZ931</f>
        <v>34400</v>
      </c>
      <c r="P931" s="46"/>
      <c r="Q931" s="46"/>
      <c r="R931" s="46"/>
      <c r="S931" s="46"/>
      <c r="T931" s="46"/>
      <c r="U931" s="46"/>
      <c r="V931" s="46"/>
      <c r="W931" s="46">
        <v>8600</v>
      </c>
      <c r="X931" s="46">
        <v>8600</v>
      </c>
      <c r="Y931" s="46">
        <v>8600</v>
      </c>
      <c r="Z931" s="46">
        <v>8600</v>
      </c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87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>
        <v>118.3</v>
      </c>
      <c r="BK931" s="46"/>
      <c r="BL931" s="46"/>
      <c r="BM931" s="46"/>
      <c r="BN931" s="46"/>
      <c r="BO931" s="46"/>
      <c r="BP931" s="46"/>
      <c r="BQ931" s="46"/>
      <c r="BR931" s="46">
        <v>118.3</v>
      </c>
      <c r="BS931" s="46">
        <v>118.3</v>
      </c>
      <c r="BT931" s="46">
        <v>118.3</v>
      </c>
      <c r="BU931" s="46">
        <v>118.3</v>
      </c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>
        <v>0</v>
      </c>
      <c r="DF931" s="46">
        <f>P934*BJ934</f>
        <v>0</v>
      </c>
      <c r="DG931" s="46">
        <f>BJ934*Q934</f>
        <v>0</v>
      </c>
      <c r="DH931" s="46">
        <f>R931*BM931</f>
        <v>0</v>
      </c>
      <c r="DI931" s="46">
        <f t="shared" ref="DI931:DQ931" si="612">BN931*S931</f>
        <v>0</v>
      </c>
      <c r="DJ931" s="46">
        <f t="shared" si="612"/>
        <v>0</v>
      </c>
      <c r="DK931" s="46">
        <f t="shared" si="612"/>
        <v>0</v>
      </c>
      <c r="DL931" s="46">
        <f t="shared" si="612"/>
        <v>0</v>
      </c>
      <c r="DM931" s="46">
        <f t="shared" si="612"/>
        <v>1017380</v>
      </c>
      <c r="DN931" s="46">
        <f t="shared" si="612"/>
        <v>1017380</v>
      </c>
      <c r="DO931" s="46">
        <f t="shared" si="612"/>
        <v>1017380</v>
      </c>
      <c r="DP931" s="46">
        <f t="shared" si="612"/>
        <v>1017380</v>
      </c>
      <c r="DQ931" s="46">
        <f t="shared" si="612"/>
        <v>0</v>
      </c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>
        <v>0</v>
      </c>
      <c r="FA931" s="59" t="s">
        <v>1704</v>
      </c>
      <c r="FB931" s="59" t="s">
        <v>1736</v>
      </c>
      <c r="FC931" s="59" t="s">
        <v>1741</v>
      </c>
    </row>
    <row r="932" spans="1:159" s="49" customFormat="1" ht="25.5" customHeight="1" x14ac:dyDescent="0.25">
      <c r="A932" s="61" t="s">
        <v>3343</v>
      </c>
      <c r="B932" s="61" t="s">
        <v>55</v>
      </c>
      <c r="C932" s="61" t="s">
        <v>567</v>
      </c>
      <c r="D932" s="61" t="s">
        <v>568</v>
      </c>
      <c r="E932" s="61" t="s">
        <v>569</v>
      </c>
      <c r="F932" s="61" t="s">
        <v>568</v>
      </c>
      <c r="G932" s="61" t="s">
        <v>1568</v>
      </c>
      <c r="H932" s="61" t="s">
        <v>1339</v>
      </c>
      <c r="I932" s="62">
        <v>50</v>
      </c>
      <c r="J932" s="62" t="s">
        <v>3344</v>
      </c>
      <c r="K932" s="62" t="s">
        <v>3345</v>
      </c>
      <c r="L932" s="61" t="s">
        <v>1330</v>
      </c>
      <c r="M932" s="61" t="s">
        <v>1505</v>
      </c>
      <c r="N932" s="62" t="s">
        <v>1429</v>
      </c>
      <c r="O932" s="48">
        <f>W932+X932+Y932+Z932</f>
        <v>38900</v>
      </c>
      <c r="P932" s="48"/>
      <c r="Q932" s="48"/>
      <c r="R932" s="48"/>
      <c r="S932" s="48"/>
      <c r="T932" s="48"/>
      <c r="U932" s="48"/>
      <c r="V932" s="48"/>
      <c r="W932" s="48">
        <v>8600</v>
      </c>
      <c r="X932" s="72">
        <v>13100</v>
      </c>
      <c r="Y932" s="72">
        <v>8600</v>
      </c>
      <c r="Z932" s="72">
        <v>8600</v>
      </c>
      <c r="AA932" s="46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8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>
        <f>DE932/O932</f>
        <v>0</v>
      </c>
      <c r="BK932" s="48"/>
      <c r="BL932" s="48"/>
      <c r="BM932" s="48"/>
      <c r="BN932" s="48"/>
      <c r="BO932" s="48"/>
      <c r="BP932" s="48"/>
      <c r="BQ932" s="48"/>
      <c r="BR932" s="48">
        <v>118.3</v>
      </c>
      <c r="BS932" s="48">
        <v>170.7</v>
      </c>
      <c r="BT932" s="73">
        <v>170.7</v>
      </c>
      <c r="BU932" s="73">
        <v>170.7</v>
      </c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>
        <v>0</v>
      </c>
      <c r="DF932" s="48"/>
      <c r="DG932" s="48"/>
      <c r="DH932" s="48"/>
      <c r="DI932" s="48"/>
      <c r="DJ932" s="48"/>
      <c r="DK932" s="48"/>
      <c r="DL932" s="48"/>
      <c r="DM932" s="48">
        <f t="shared" ref="DM932:DP933" si="613">W932*BR932</f>
        <v>1017380</v>
      </c>
      <c r="DN932" s="48">
        <f t="shared" si="613"/>
        <v>2236170</v>
      </c>
      <c r="DO932" s="48">
        <f t="shared" si="613"/>
        <v>1468020</v>
      </c>
      <c r="DP932" s="48">
        <f t="shared" si="613"/>
        <v>1468020</v>
      </c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>
        <f>DE932*1.12</f>
        <v>0</v>
      </c>
      <c r="FA932" s="61" t="s">
        <v>1704</v>
      </c>
      <c r="FB932" s="61" t="s">
        <v>3107</v>
      </c>
      <c r="FC932" s="61" t="s">
        <v>3346</v>
      </c>
    </row>
    <row r="933" spans="1:159" s="49" customFormat="1" ht="25.5" customHeight="1" x14ac:dyDescent="0.25">
      <c r="A933" s="61" t="s">
        <v>3790</v>
      </c>
      <c r="B933" s="61" t="s">
        <v>55</v>
      </c>
      <c r="C933" s="61" t="s">
        <v>567</v>
      </c>
      <c r="D933" s="61" t="s">
        <v>568</v>
      </c>
      <c r="E933" s="61" t="s">
        <v>569</v>
      </c>
      <c r="F933" s="61" t="s">
        <v>568</v>
      </c>
      <c r="G933" s="61" t="s">
        <v>1568</v>
      </c>
      <c r="H933" s="61" t="s">
        <v>1339</v>
      </c>
      <c r="I933" s="62">
        <v>50</v>
      </c>
      <c r="J933" s="62" t="s">
        <v>3791</v>
      </c>
      <c r="K933" s="62" t="s">
        <v>3345</v>
      </c>
      <c r="L933" s="61" t="s">
        <v>1330</v>
      </c>
      <c r="M933" s="61" t="s">
        <v>1505</v>
      </c>
      <c r="N933" s="62" t="s">
        <v>1429</v>
      </c>
      <c r="O933" s="48">
        <f>W933+X933+Y933+Z933</f>
        <v>47500</v>
      </c>
      <c r="P933" s="48"/>
      <c r="Q933" s="48"/>
      <c r="R933" s="48"/>
      <c r="S933" s="48"/>
      <c r="T933" s="48"/>
      <c r="U933" s="48"/>
      <c r="V933" s="48"/>
      <c r="W933" s="48">
        <v>8600</v>
      </c>
      <c r="X933" s="72">
        <v>13100</v>
      </c>
      <c r="Y933" s="72">
        <v>17200</v>
      </c>
      <c r="Z933" s="72">
        <v>8600</v>
      </c>
      <c r="AA933" s="46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8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>
        <f>DE933/O933</f>
        <v>161.21284210526315</v>
      </c>
      <c r="BK933" s="48"/>
      <c r="BL933" s="48"/>
      <c r="BM933" s="48"/>
      <c r="BN933" s="48"/>
      <c r="BO933" s="48"/>
      <c r="BP933" s="48"/>
      <c r="BQ933" s="48"/>
      <c r="BR933" s="48">
        <v>118.3</v>
      </c>
      <c r="BS933" s="48">
        <v>170.7</v>
      </c>
      <c r="BT933" s="73">
        <v>170.7</v>
      </c>
      <c r="BU933" s="73">
        <v>170.7</v>
      </c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>
        <f>DM933+DN933+DO933+DP933</f>
        <v>7657610</v>
      </c>
      <c r="DF933" s="48"/>
      <c r="DG933" s="48"/>
      <c r="DH933" s="48"/>
      <c r="DI933" s="48"/>
      <c r="DJ933" s="48"/>
      <c r="DK933" s="48"/>
      <c r="DL933" s="48"/>
      <c r="DM933" s="48">
        <f t="shared" si="613"/>
        <v>1017380</v>
      </c>
      <c r="DN933" s="48">
        <f t="shared" si="613"/>
        <v>2236170</v>
      </c>
      <c r="DO933" s="48">
        <f t="shared" si="613"/>
        <v>2936040</v>
      </c>
      <c r="DP933" s="48">
        <f t="shared" si="613"/>
        <v>1468020</v>
      </c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>
        <f>DE933*1.12</f>
        <v>8576523.2000000011</v>
      </c>
      <c r="FA933" s="61" t="s">
        <v>1704</v>
      </c>
      <c r="FB933" s="61" t="s">
        <v>3578</v>
      </c>
      <c r="FC933" s="61" t="s">
        <v>3346</v>
      </c>
    </row>
    <row r="934" spans="1:159" s="49" customFormat="1" ht="25.5" customHeight="1" x14ac:dyDescent="0.25">
      <c r="A934" s="59" t="s">
        <v>849</v>
      </c>
      <c r="B934" s="59" t="s">
        <v>55</v>
      </c>
      <c r="C934" s="59" t="s">
        <v>561</v>
      </c>
      <c r="D934" s="59" t="s">
        <v>562</v>
      </c>
      <c r="E934" s="59" t="s">
        <v>563</v>
      </c>
      <c r="F934" s="59"/>
      <c r="G934" s="59" t="s">
        <v>1568</v>
      </c>
      <c r="H934" s="59" t="s">
        <v>1499</v>
      </c>
      <c r="I934" s="59">
        <v>50</v>
      </c>
      <c r="J934" s="59" t="s">
        <v>1506</v>
      </c>
      <c r="K934" s="59" t="s">
        <v>1587</v>
      </c>
      <c r="L934" s="59" t="s">
        <v>1330</v>
      </c>
      <c r="M934" s="59" t="s">
        <v>1505</v>
      </c>
      <c r="N934" s="59" t="s">
        <v>1429</v>
      </c>
      <c r="O934" s="46">
        <f t="shared" ref="O934:O941" si="614">P934+Q934+R934+S934+T934+U934+V934+W934+X934+Y934+Z934+AA934+AB934+AC934+AD934+AE934+AF934+AG934+AH934+AI934+AJ934+AK934+AL934+AM934+AN934+AO934+AP934+AQ934+AR934+AS934+AT934+AU934+AV934+AW934+AX934+AY934+AZ934</f>
        <v>18000</v>
      </c>
      <c r="P934" s="46"/>
      <c r="Q934" s="46"/>
      <c r="R934" s="46"/>
      <c r="S934" s="46"/>
      <c r="T934" s="46"/>
      <c r="U934" s="46"/>
      <c r="V934" s="46"/>
      <c r="W934" s="46">
        <v>4500</v>
      </c>
      <c r="X934" s="46">
        <v>4500</v>
      </c>
      <c r="Y934" s="46">
        <v>4500</v>
      </c>
      <c r="Z934" s="46">
        <v>4500</v>
      </c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87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>
        <v>118.3</v>
      </c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>
        <v>0</v>
      </c>
      <c r="DF934" s="46">
        <f>P935*BJ935</f>
        <v>0</v>
      </c>
      <c r="DG934" s="46">
        <f>BJ935*Q935</f>
        <v>0</v>
      </c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6"/>
      <c r="EL934" s="46"/>
      <c r="EM934" s="46"/>
      <c r="EN934" s="46"/>
      <c r="EO934" s="46"/>
      <c r="EP934" s="46"/>
      <c r="EQ934" s="46"/>
      <c r="ER934" s="46"/>
      <c r="ES934" s="46"/>
      <c r="ET934" s="46"/>
      <c r="EU934" s="46"/>
      <c r="EV934" s="46"/>
      <c r="EW934" s="46"/>
      <c r="EX934" s="46"/>
      <c r="EY934" s="46"/>
      <c r="EZ934" s="46">
        <v>0</v>
      </c>
      <c r="FA934" s="59" t="s">
        <v>1739</v>
      </c>
      <c r="FB934" s="59">
        <v>2015</v>
      </c>
      <c r="FC934" s="59"/>
    </row>
    <row r="935" spans="1:159" s="49" customFormat="1" ht="25.5" customHeight="1" x14ac:dyDescent="0.25">
      <c r="A935" s="59" t="s">
        <v>850</v>
      </c>
      <c r="B935" s="59" t="s">
        <v>55</v>
      </c>
      <c r="C935" s="59" t="s">
        <v>561</v>
      </c>
      <c r="D935" s="59" t="s">
        <v>562</v>
      </c>
      <c r="E935" s="59" t="s">
        <v>563</v>
      </c>
      <c r="F935" s="59"/>
      <c r="G935" s="59" t="s">
        <v>1568</v>
      </c>
      <c r="H935" s="59" t="s">
        <v>1339</v>
      </c>
      <c r="I935" s="59">
        <v>50</v>
      </c>
      <c r="J935" s="59" t="s">
        <v>1506</v>
      </c>
      <c r="K935" s="59" t="s">
        <v>1587</v>
      </c>
      <c r="L935" s="59" t="s">
        <v>1330</v>
      </c>
      <c r="M935" s="59" t="s">
        <v>1505</v>
      </c>
      <c r="N935" s="59" t="s">
        <v>1429</v>
      </c>
      <c r="O935" s="46">
        <f t="shared" si="614"/>
        <v>18000</v>
      </c>
      <c r="P935" s="46"/>
      <c r="Q935" s="46"/>
      <c r="R935" s="46"/>
      <c r="S935" s="46"/>
      <c r="T935" s="46"/>
      <c r="U935" s="46"/>
      <c r="V935" s="46"/>
      <c r="W935" s="46">
        <v>4500</v>
      </c>
      <c r="X935" s="46">
        <v>4500</v>
      </c>
      <c r="Y935" s="46">
        <v>4500</v>
      </c>
      <c r="Z935" s="46">
        <v>4500</v>
      </c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87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>
        <v>118.3</v>
      </c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>
        <v>0</v>
      </c>
      <c r="DF935" s="46">
        <f>P936*BJ936</f>
        <v>0</v>
      </c>
      <c r="DG935" s="46">
        <f>BJ936*Q936</f>
        <v>0</v>
      </c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>
        <v>0</v>
      </c>
      <c r="FA935" s="59" t="s">
        <v>1739</v>
      </c>
      <c r="FB935" s="59">
        <v>2015</v>
      </c>
      <c r="FC935" s="59">
        <v>7</v>
      </c>
    </row>
    <row r="936" spans="1:159" s="49" customFormat="1" ht="25.5" customHeight="1" x14ac:dyDescent="0.25">
      <c r="A936" s="59" t="s">
        <v>851</v>
      </c>
      <c r="B936" s="59" t="s">
        <v>55</v>
      </c>
      <c r="C936" s="59" t="s">
        <v>567</v>
      </c>
      <c r="D936" s="59" t="s">
        <v>568</v>
      </c>
      <c r="E936" s="59" t="s">
        <v>569</v>
      </c>
      <c r="F936" s="59"/>
      <c r="G936" s="59" t="s">
        <v>1568</v>
      </c>
      <c r="H936" s="59" t="s">
        <v>1339</v>
      </c>
      <c r="I936" s="59">
        <v>50</v>
      </c>
      <c r="J936" s="59" t="s">
        <v>1569</v>
      </c>
      <c r="K936" s="59" t="s">
        <v>1587</v>
      </c>
      <c r="L936" s="59" t="s">
        <v>1330</v>
      </c>
      <c r="M936" s="59" t="s">
        <v>1505</v>
      </c>
      <c r="N936" s="59" t="s">
        <v>1429</v>
      </c>
      <c r="O936" s="46">
        <f t="shared" si="614"/>
        <v>18000</v>
      </c>
      <c r="P936" s="46"/>
      <c r="Q936" s="46"/>
      <c r="R936" s="46"/>
      <c r="S936" s="46"/>
      <c r="T936" s="46"/>
      <c r="U936" s="46"/>
      <c r="V936" s="46"/>
      <c r="W936" s="46">
        <v>4500</v>
      </c>
      <c r="X936" s="46">
        <v>4500</v>
      </c>
      <c r="Y936" s="46">
        <v>4500</v>
      </c>
      <c r="Z936" s="46">
        <v>4500</v>
      </c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87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>
        <v>118.3</v>
      </c>
      <c r="BK936" s="46"/>
      <c r="BL936" s="46"/>
      <c r="BM936" s="46"/>
      <c r="BN936" s="46"/>
      <c r="BO936" s="46"/>
      <c r="BP936" s="46"/>
      <c r="BQ936" s="46"/>
      <c r="BR936" s="46">
        <v>118.3</v>
      </c>
      <c r="BS936" s="46">
        <v>118.3</v>
      </c>
      <c r="BT936" s="46">
        <v>118.3</v>
      </c>
      <c r="BU936" s="46">
        <v>118.3</v>
      </c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>
        <v>0</v>
      </c>
      <c r="DF936" s="46">
        <f>P939*BJ939</f>
        <v>0</v>
      </c>
      <c r="DG936" s="46">
        <f>BJ939*Q939</f>
        <v>0</v>
      </c>
      <c r="DH936" s="46">
        <f>R936*BM936</f>
        <v>0</v>
      </c>
      <c r="DI936" s="46">
        <f t="shared" ref="DI936:DQ936" si="615">BN936*S936</f>
        <v>0</v>
      </c>
      <c r="DJ936" s="46">
        <f t="shared" si="615"/>
        <v>0</v>
      </c>
      <c r="DK936" s="46">
        <f t="shared" si="615"/>
        <v>0</v>
      </c>
      <c r="DL936" s="46">
        <f t="shared" si="615"/>
        <v>0</v>
      </c>
      <c r="DM936" s="46">
        <f t="shared" si="615"/>
        <v>532350</v>
      </c>
      <c r="DN936" s="46">
        <f t="shared" si="615"/>
        <v>532350</v>
      </c>
      <c r="DO936" s="46">
        <f t="shared" si="615"/>
        <v>532350</v>
      </c>
      <c r="DP936" s="46">
        <f t="shared" si="615"/>
        <v>532350</v>
      </c>
      <c r="DQ936" s="46">
        <f t="shared" si="615"/>
        <v>0</v>
      </c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>
        <v>0</v>
      </c>
      <c r="FA936" s="59" t="s">
        <v>1704</v>
      </c>
      <c r="FB936" s="59" t="s">
        <v>1736</v>
      </c>
      <c r="FC936" s="59" t="s">
        <v>1741</v>
      </c>
    </row>
    <row r="937" spans="1:159" s="49" customFormat="1" ht="25.5" customHeight="1" x14ac:dyDescent="0.25">
      <c r="A937" s="61" t="s">
        <v>3347</v>
      </c>
      <c r="B937" s="61" t="s">
        <v>55</v>
      </c>
      <c r="C937" s="61" t="s">
        <v>567</v>
      </c>
      <c r="D937" s="61" t="s">
        <v>568</v>
      </c>
      <c r="E937" s="61" t="s">
        <v>569</v>
      </c>
      <c r="F937" s="61" t="s">
        <v>568</v>
      </c>
      <c r="G937" s="61" t="s">
        <v>1568</v>
      </c>
      <c r="H937" s="61" t="s">
        <v>1339</v>
      </c>
      <c r="I937" s="62">
        <v>50</v>
      </c>
      <c r="J937" s="62" t="s">
        <v>3344</v>
      </c>
      <c r="K937" s="62" t="s">
        <v>1587</v>
      </c>
      <c r="L937" s="61" t="s">
        <v>1330</v>
      </c>
      <c r="M937" s="61" t="s">
        <v>1505</v>
      </c>
      <c r="N937" s="62" t="s">
        <v>1429</v>
      </c>
      <c r="O937" s="48">
        <f t="shared" si="614"/>
        <v>22500</v>
      </c>
      <c r="P937" s="48"/>
      <c r="Q937" s="48"/>
      <c r="R937" s="48"/>
      <c r="S937" s="48"/>
      <c r="T937" s="48"/>
      <c r="U937" s="48"/>
      <c r="V937" s="48"/>
      <c r="W937" s="48">
        <v>4500</v>
      </c>
      <c r="X937" s="72">
        <v>9000</v>
      </c>
      <c r="Y937" s="72">
        <v>4500</v>
      </c>
      <c r="Z937" s="72">
        <v>4500</v>
      </c>
      <c r="AA937" s="46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8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>
        <f>DE937/O937</f>
        <v>0</v>
      </c>
      <c r="BK937" s="48"/>
      <c r="BL937" s="48"/>
      <c r="BM937" s="48"/>
      <c r="BN937" s="48"/>
      <c r="BO937" s="48"/>
      <c r="BP937" s="48"/>
      <c r="BQ937" s="48"/>
      <c r="BR937" s="48">
        <v>118.3</v>
      </c>
      <c r="BS937" s="48">
        <v>170.7</v>
      </c>
      <c r="BT937" s="73">
        <v>170.7</v>
      </c>
      <c r="BU937" s="73">
        <v>170.7</v>
      </c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>
        <v>0</v>
      </c>
      <c r="DF937" s="48"/>
      <c r="DG937" s="48"/>
      <c r="DH937" s="48"/>
      <c r="DI937" s="48"/>
      <c r="DJ937" s="48"/>
      <c r="DK937" s="48"/>
      <c r="DL937" s="48"/>
      <c r="DM937" s="48">
        <f t="shared" ref="DM937:DP938" si="616">W937*BR937</f>
        <v>532350</v>
      </c>
      <c r="DN937" s="48">
        <f t="shared" si="616"/>
        <v>1536300</v>
      </c>
      <c r="DO937" s="48">
        <f t="shared" si="616"/>
        <v>768150</v>
      </c>
      <c r="DP937" s="48">
        <f t="shared" si="616"/>
        <v>768150</v>
      </c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>
        <f>DE937*1.12</f>
        <v>0</v>
      </c>
      <c r="FA937" s="61" t="s">
        <v>1704</v>
      </c>
      <c r="FB937" s="61" t="s">
        <v>3107</v>
      </c>
      <c r="FC937" s="61" t="s">
        <v>3341</v>
      </c>
    </row>
    <row r="938" spans="1:159" s="49" customFormat="1" ht="25.5" customHeight="1" x14ac:dyDescent="0.25">
      <c r="A938" s="61" t="s">
        <v>3792</v>
      </c>
      <c r="B938" s="61" t="s">
        <v>55</v>
      </c>
      <c r="C938" s="61" t="s">
        <v>567</v>
      </c>
      <c r="D938" s="61" t="s">
        <v>568</v>
      </c>
      <c r="E938" s="61" t="s">
        <v>569</v>
      </c>
      <c r="F938" s="61" t="s">
        <v>568</v>
      </c>
      <c r="G938" s="61" t="s">
        <v>1568</v>
      </c>
      <c r="H938" s="61" t="s">
        <v>1339</v>
      </c>
      <c r="I938" s="62">
        <v>50</v>
      </c>
      <c r="J938" s="62" t="s">
        <v>3791</v>
      </c>
      <c r="K938" s="62" t="s">
        <v>1587</v>
      </c>
      <c r="L938" s="61" t="s">
        <v>1330</v>
      </c>
      <c r="M938" s="61" t="s">
        <v>1505</v>
      </c>
      <c r="N938" s="62" t="s">
        <v>1429</v>
      </c>
      <c r="O938" s="48">
        <f t="shared" ref="O938" si="617">P938+Q938+R938+S938+T938+U938+V938+W938+X938+Y938+Z938+AA938+AB938+AC938+AD938+AE938+AF938+AG938+AH938+AI938+AJ938+AK938+AL938+AM938+AN938+AO938+AP938+AQ938+AR938+AS938+AT938+AU938+AV938+AW938+AX938+AY938+AZ938</f>
        <v>27000</v>
      </c>
      <c r="P938" s="48"/>
      <c r="Q938" s="48"/>
      <c r="R938" s="48"/>
      <c r="S938" s="48"/>
      <c r="T938" s="48"/>
      <c r="U938" s="48"/>
      <c r="V938" s="48"/>
      <c r="W938" s="48">
        <v>4500</v>
      </c>
      <c r="X938" s="72">
        <v>9000</v>
      </c>
      <c r="Y938" s="72">
        <v>9000</v>
      </c>
      <c r="Z938" s="72">
        <v>4500</v>
      </c>
      <c r="AA938" s="46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8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>
        <f>DE938/O938</f>
        <v>161.96666666666667</v>
      </c>
      <c r="BK938" s="48"/>
      <c r="BL938" s="48"/>
      <c r="BM938" s="48"/>
      <c r="BN938" s="48"/>
      <c r="BO938" s="48"/>
      <c r="BP938" s="48"/>
      <c r="BQ938" s="48"/>
      <c r="BR938" s="48">
        <v>118.3</v>
      </c>
      <c r="BS938" s="48">
        <v>170.7</v>
      </c>
      <c r="BT938" s="73">
        <v>170.7</v>
      </c>
      <c r="BU938" s="73">
        <v>170.7</v>
      </c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>
        <f>DM938+DN938+DO938+DP938</f>
        <v>4373100</v>
      </c>
      <c r="DF938" s="48"/>
      <c r="DG938" s="48"/>
      <c r="DH938" s="48"/>
      <c r="DI938" s="48"/>
      <c r="DJ938" s="48"/>
      <c r="DK938" s="48"/>
      <c r="DL938" s="48"/>
      <c r="DM938" s="48">
        <f t="shared" si="616"/>
        <v>532350</v>
      </c>
      <c r="DN938" s="48">
        <f t="shared" si="616"/>
        <v>1536300</v>
      </c>
      <c r="DO938" s="48">
        <f t="shared" si="616"/>
        <v>1536300</v>
      </c>
      <c r="DP938" s="48">
        <f t="shared" si="616"/>
        <v>768150</v>
      </c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>
        <f>DE938*1.12</f>
        <v>4897872.0000000009</v>
      </c>
      <c r="FA938" s="61" t="s">
        <v>1704</v>
      </c>
      <c r="FB938" s="61" t="s">
        <v>3578</v>
      </c>
      <c r="FC938" s="61" t="s">
        <v>3341</v>
      </c>
    </row>
    <row r="939" spans="1:159" s="49" customFormat="1" ht="25.5" customHeight="1" x14ac:dyDescent="0.25">
      <c r="A939" s="59" t="s">
        <v>852</v>
      </c>
      <c r="B939" s="59" t="s">
        <v>55</v>
      </c>
      <c r="C939" s="59" t="s">
        <v>561</v>
      </c>
      <c r="D939" s="59" t="s">
        <v>562</v>
      </c>
      <c r="E939" s="59" t="s">
        <v>563</v>
      </c>
      <c r="F939" s="59"/>
      <c r="G939" s="59" t="s">
        <v>1568</v>
      </c>
      <c r="H939" s="59" t="s">
        <v>1499</v>
      </c>
      <c r="I939" s="59">
        <v>50</v>
      </c>
      <c r="J939" s="59" t="s">
        <v>1506</v>
      </c>
      <c r="K939" s="59" t="s">
        <v>1588</v>
      </c>
      <c r="L939" s="59" t="s">
        <v>1330</v>
      </c>
      <c r="M939" s="59" t="s">
        <v>1505</v>
      </c>
      <c r="N939" s="59" t="s">
        <v>1429</v>
      </c>
      <c r="O939" s="46">
        <f t="shared" si="614"/>
        <v>36000</v>
      </c>
      <c r="P939" s="46"/>
      <c r="Q939" s="46"/>
      <c r="R939" s="46"/>
      <c r="S939" s="46"/>
      <c r="T939" s="46"/>
      <c r="U939" s="46"/>
      <c r="V939" s="46"/>
      <c r="W939" s="46">
        <v>9000</v>
      </c>
      <c r="X939" s="46">
        <v>9000</v>
      </c>
      <c r="Y939" s="46">
        <v>9000</v>
      </c>
      <c r="Z939" s="46">
        <v>9000</v>
      </c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87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>
        <v>118.3</v>
      </c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>
        <v>0</v>
      </c>
      <c r="DF939" s="46">
        <f>P940*BJ940</f>
        <v>0</v>
      </c>
      <c r="DG939" s="46">
        <f>BJ940*Q940</f>
        <v>0</v>
      </c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>
        <v>0</v>
      </c>
      <c r="FA939" s="59" t="s">
        <v>1739</v>
      </c>
      <c r="FB939" s="59">
        <v>2015</v>
      </c>
      <c r="FC939" s="59"/>
    </row>
    <row r="940" spans="1:159" s="49" customFormat="1" ht="25.5" customHeight="1" x14ac:dyDescent="0.25">
      <c r="A940" s="59" t="s">
        <v>853</v>
      </c>
      <c r="B940" s="59" t="s">
        <v>55</v>
      </c>
      <c r="C940" s="59" t="s">
        <v>561</v>
      </c>
      <c r="D940" s="59" t="s">
        <v>562</v>
      </c>
      <c r="E940" s="59" t="s">
        <v>563</v>
      </c>
      <c r="F940" s="59"/>
      <c r="G940" s="59" t="s">
        <v>1568</v>
      </c>
      <c r="H940" s="59" t="s">
        <v>1339</v>
      </c>
      <c r="I940" s="59">
        <v>50</v>
      </c>
      <c r="J940" s="59" t="s">
        <v>1506</v>
      </c>
      <c r="K940" s="59" t="s">
        <v>1588</v>
      </c>
      <c r="L940" s="59" t="s">
        <v>1330</v>
      </c>
      <c r="M940" s="59" t="s">
        <v>1505</v>
      </c>
      <c r="N940" s="59" t="s">
        <v>1429</v>
      </c>
      <c r="O940" s="46">
        <f t="shared" si="614"/>
        <v>36000</v>
      </c>
      <c r="P940" s="46"/>
      <c r="Q940" s="46"/>
      <c r="R940" s="46"/>
      <c r="S940" s="46"/>
      <c r="T940" s="46"/>
      <c r="U940" s="46"/>
      <c r="V940" s="46"/>
      <c r="W940" s="46">
        <v>9000</v>
      </c>
      <c r="X940" s="46">
        <v>9000</v>
      </c>
      <c r="Y940" s="46">
        <v>9000</v>
      </c>
      <c r="Z940" s="46">
        <v>9000</v>
      </c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87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>
        <v>118.3</v>
      </c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>
        <v>0</v>
      </c>
      <c r="DF940" s="46">
        <f>P941*BJ941</f>
        <v>0</v>
      </c>
      <c r="DG940" s="46">
        <f>BJ941*Q941</f>
        <v>0</v>
      </c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>
        <v>0</v>
      </c>
      <c r="FA940" s="59" t="s">
        <v>1739</v>
      </c>
      <c r="FB940" s="59">
        <v>2015</v>
      </c>
      <c r="FC940" s="59">
        <v>7</v>
      </c>
    </row>
    <row r="941" spans="1:159" s="49" customFormat="1" ht="25.5" customHeight="1" x14ac:dyDescent="0.25">
      <c r="A941" s="59" t="s">
        <v>854</v>
      </c>
      <c r="B941" s="59" t="s">
        <v>55</v>
      </c>
      <c r="C941" s="59" t="s">
        <v>567</v>
      </c>
      <c r="D941" s="59" t="s">
        <v>568</v>
      </c>
      <c r="E941" s="59" t="s">
        <v>569</v>
      </c>
      <c r="F941" s="59"/>
      <c r="G941" s="59" t="s">
        <v>1568</v>
      </c>
      <c r="H941" s="59" t="s">
        <v>1339</v>
      </c>
      <c r="I941" s="59">
        <v>50</v>
      </c>
      <c r="J941" s="59" t="s">
        <v>1569</v>
      </c>
      <c r="K941" s="59" t="s">
        <v>1588</v>
      </c>
      <c r="L941" s="59" t="s">
        <v>1330</v>
      </c>
      <c r="M941" s="59" t="s">
        <v>1505</v>
      </c>
      <c r="N941" s="59" t="s">
        <v>1429</v>
      </c>
      <c r="O941" s="46">
        <f t="shared" si="614"/>
        <v>36000</v>
      </c>
      <c r="P941" s="46"/>
      <c r="Q941" s="46"/>
      <c r="R941" s="46"/>
      <c r="S941" s="46"/>
      <c r="T941" s="46"/>
      <c r="U941" s="46"/>
      <c r="V941" s="46"/>
      <c r="W941" s="46">
        <v>9000</v>
      </c>
      <c r="X941" s="46">
        <v>9000</v>
      </c>
      <c r="Y941" s="46">
        <v>9000</v>
      </c>
      <c r="Z941" s="46">
        <v>9000</v>
      </c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87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>
        <v>118.3</v>
      </c>
      <c r="BK941" s="46"/>
      <c r="BL941" s="46"/>
      <c r="BM941" s="46"/>
      <c r="BN941" s="46"/>
      <c r="BO941" s="46"/>
      <c r="BP941" s="46"/>
      <c r="BQ941" s="46"/>
      <c r="BR941" s="46">
        <v>118.3</v>
      </c>
      <c r="BS941" s="46">
        <v>118.3</v>
      </c>
      <c r="BT941" s="46">
        <v>118.3</v>
      </c>
      <c r="BU941" s="46">
        <v>118.3</v>
      </c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>
        <v>0</v>
      </c>
      <c r="DF941" s="46">
        <f>P944*BJ944</f>
        <v>0</v>
      </c>
      <c r="DG941" s="46">
        <f>BJ944*Q944</f>
        <v>0</v>
      </c>
      <c r="DH941" s="46">
        <f>R941*BM941</f>
        <v>0</v>
      </c>
      <c r="DI941" s="46">
        <f t="shared" ref="DI941:DQ941" si="618">BN941*S941</f>
        <v>0</v>
      </c>
      <c r="DJ941" s="46">
        <f t="shared" si="618"/>
        <v>0</v>
      </c>
      <c r="DK941" s="46">
        <f t="shared" si="618"/>
        <v>0</v>
      </c>
      <c r="DL941" s="46">
        <f t="shared" si="618"/>
        <v>0</v>
      </c>
      <c r="DM941" s="46">
        <f t="shared" si="618"/>
        <v>1064700</v>
      </c>
      <c r="DN941" s="46">
        <f t="shared" si="618"/>
        <v>1064700</v>
      </c>
      <c r="DO941" s="46">
        <f t="shared" si="618"/>
        <v>1064700</v>
      </c>
      <c r="DP941" s="46">
        <f t="shared" si="618"/>
        <v>1064700</v>
      </c>
      <c r="DQ941" s="46">
        <f t="shared" si="618"/>
        <v>0</v>
      </c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>
        <v>0</v>
      </c>
      <c r="FA941" s="59" t="s">
        <v>1704</v>
      </c>
      <c r="FB941" s="59" t="s">
        <v>1736</v>
      </c>
      <c r="FC941" s="59" t="s">
        <v>1741</v>
      </c>
    </row>
    <row r="942" spans="1:159" s="49" customFormat="1" ht="25.5" customHeight="1" x14ac:dyDescent="0.25">
      <c r="A942" s="61" t="s">
        <v>3348</v>
      </c>
      <c r="B942" s="61" t="s">
        <v>55</v>
      </c>
      <c r="C942" s="61" t="s">
        <v>567</v>
      </c>
      <c r="D942" s="61" t="s">
        <v>568</v>
      </c>
      <c r="E942" s="61" t="s">
        <v>569</v>
      </c>
      <c r="F942" s="61" t="s">
        <v>568</v>
      </c>
      <c r="G942" s="61" t="s">
        <v>1568</v>
      </c>
      <c r="H942" s="61" t="s">
        <v>1339</v>
      </c>
      <c r="I942" s="62">
        <v>50</v>
      </c>
      <c r="J942" s="62" t="s">
        <v>3344</v>
      </c>
      <c r="K942" s="62" t="s">
        <v>1588</v>
      </c>
      <c r="L942" s="61" t="s">
        <v>1330</v>
      </c>
      <c r="M942" s="61" t="s">
        <v>1505</v>
      </c>
      <c r="N942" s="62" t="s">
        <v>1429</v>
      </c>
      <c r="O942" s="48">
        <f>W942+X942+Y942+Z942</f>
        <v>42040</v>
      </c>
      <c r="P942" s="48"/>
      <c r="Q942" s="48"/>
      <c r="R942" s="48"/>
      <c r="S942" s="48"/>
      <c r="T942" s="48"/>
      <c r="U942" s="48"/>
      <c r="V942" s="48"/>
      <c r="W942" s="48">
        <v>9000</v>
      </c>
      <c r="X942" s="72">
        <v>15040</v>
      </c>
      <c r="Y942" s="72">
        <v>9000</v>
      </c>
      <c r="Z942" s="72">
        <v>9000</v>
      </c>
      <c r="AA942" s="46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8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>
        <f>DE942/O942</f>
        <v>0</v>
      </c>
      <c r="BK942" s="48"/>
      <c r="BL942" s="48"/>
      <c r="BM942" s="48"/>
      <c r="BN942" s="48"/>
      <c r="BO942" s="48"/>
      <c r="BP942" s="48"/>
      <c r="BQ942" s="48"/>
      <c r="BR942" s="48">
        <v>118.3</v>
      </c>
      <c r="BS942" s="48">
        <v>170.7</v>
      </c>
      <c r="BT942" s="73">
        <v>170.7</v>
      </c>
      <c r="BU942" s="73">
        <v>170.7</v>
      </c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>
        <v>0</v>
      </c>
      <c r="DF942" s="48"/>
      <c r="DG942" s="48"/>
      <c r="DH942" s="48"/>
      <c r="DI942" s="48"/>
      <c r="DJ942" s="48"/>
      <c r="DK942" s="48"/>
      <c r="DL942" s="48"/>
      <c r="DM942" s="48">
        <f t="shared" ref="DM942:DP943" si="619">W942*BR942</f>
        <v>1064700</v>
      </c>
      <c r="DN942" s="48">
        <f t="shared" si="619"/>
        <v>2567328</v>
      </c>
      <c r="DO942" s="48">
        <f t="shared" si="619"/>
        <v>1536300</v>
      </c>
      <c r="DP942" s="48">
        <f t="shared" si="619"/>
        <v>1536300</v>
      </c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>
        <f>DE942*1.12</f>
        <v>0</v>
      </c>
      <c r="FA942" s="61" t="s">
        <v>1704</v>
      </c>
      <c r="FB942" s="61" t="s">
        <v>3107</v>
      </c>
      <c r="FC942" s="61" t="s">
        <v>3341</v>
      </c>
    </row>
    <row r="943" spans="1:159" s="49" customFormat="1" ht="25.5" customHeight="1" x14ac:dyDescent="0.25">
      <c r="A943" s="61" t="s">
        <v>3793</v>
      </c>
      <c r="B943" s="61" t="s">
        <v>55</v>
      </c>
      <c r="C943" s="61" t="s">
        <v>567</v>
      </c>
      <c r="D943" s="61" t="s">
        <v>568</v>
      </c>
      <c r="E943" s="61" t="s">
        <v>569</v>
      </c>
      <c r="F943" s="61" t="s">
        <v>568</v>
      </c>
      <c r="G943" s="61" t="s">
        <v>1568</v>
      </c>
      <c r="H943" s="61" t="s">
        <v>1339</v>
      </c>
      <c r="I943" s="62">
        <v>50</v>
      </c>
      <c r="J943" s="62" t="s">
        <v>3791</v>
      </c>
      <c r="K943" s="62" t="s">
        <v>1588</v>
      </c>
      <c r="L943" s="61" t="s">
        <v>1330</v>
      </c>
      <c r="M943" s="61" t="s">
        <v>1505</v>
      </c>
      <c r="N943" s="62" t="s">
        <v>1429</v>
      </c>
      <c r="O943" s="48">
        <f>W943+X943+Y943+Z943</f>
        <v>51040</v>
      </c>
      <c r="P943" s="48"/>
      <c r="Q943" s="48"/>
      <c r="R943" s="48"/>
      <c r="S943" s="48"/>
      <c r="T943" s="48"/>
      <c r="U943" s="48"/>
      <c r="V943" s="48"/>
      <c r="W943" s="48">
        <v>9000</v>
      </c>
      <c r="X943" s="72">
        <v>15040</v>
      </c>
      <c r="Y943" s="72">
        <v>18000</v>
      </c>
      <c r="Z943" s="72">
        <v>9000</v>
      </c>
      <c r="AA943" s="46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8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>
        <f>DE943/O943</f>
        <v>161.4601880877743</v>
      </c>
      <c r="BK943" s="48"/>
      <c r="BL943" s="48"/>
      <c r="BM943" s="48"/>
      <c r="BN943" s="48"/>
      <c r="BO943" s="48"/>
      <c r="BP943" s="48"/>
      <c r="BQ943" s="48"/>
      <c r="BR943" s="48">
        <v>118.3</v>
      </c>
      <c r="BS943" s="48">
        <v>170.7</v>
      </c>
      <c r="BT943" s="73">
        <v>170.7</v>
      </c>
      <c r="BU943" s="73">
        <v>170.7</v>
      </c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>
        <f>DM943+DN943+DO943+DP943</f>
        <v>8240928</v>
      </c>
      <c r="DF943" s="48"/>
      <c r="DG943" s="48"/>
      <c r="DH943" s="48"/>
      <c r="DI943" s="48"/>
      <c r="DJ943" s="48"/>
      <c r="DK943" s="48"/>
      <c r="DL943" s="48"/>
      <c r="DM943" s="48">
        <f t="shared" si="619"/>
        <v>1064700</v>
      </c>
      <c r="DN943" s="48">
        <f t="shared" si="619"/>
        <v>2567328</v>
      </c>
      <c r="DO943" s="48">
        <f t="shared" si="619"/>
        <v>3072600</v>
      </c>
      <c r="DP943" s="48">
        <f t="shared" si="619"/>
        <v>1536300</v>
      </c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>
        <f>DE943*1.12</f>
        <v>9229839.3600000013</v>
      </c>
      <c r="FA943" s="61" t="s">
        <v>1704</v>
      </c>
      <c r="FB943" s="61" t="s">
        <v>3578</v>
      </c>
      <c r="FC943" s="61" t="s">
        <v>3341</v>
      </c>
    </row>
    <row r="944" spans="1:159" s="49" customFormat="1" ht="25.5" customHeight="1" x14ac:dyDescent="0.25">
      <c r="A944" s="59" t="s">
        <v>855</v>
      </c>
      <c r="B944" s="59" t="s">
        <v>55</v>
      </c>
      <c r="C944" s="59" t="s">
        <v>561</v>
      </c>
      <c r="D944" s="59" t="s">
        <v>562</v>
      </c>
      <c r="E944" s="59" t="s">
        <v>563</v>
      </c>
      <c r="F944" s="59"/>
      <c r="G944" s="59" t="s">
        <v>1568</v>
      </c>
      <c r="H944" s="59" t="s">
        <v>1499</v>
      </c>
      <c r="I944" s="59">
        <v>50</v>
      </c>
      <c r="J944" s="59" t="s">
        <v>1506</v>
      </c>
      <c r="K944" s="59" t="s">
        <v>1589</v>
      </c>
      <c r="L944" s="59" t="s">
        <v>1330</v>
      </c>
      <c r="M944" s="59" t="s">
        <v>1505</v>
      </c>
      <c r="N944" s="59" t="s">
        <v>1429</v>
      </c>
      <c r="O944" s="46">
        <f t="shared" ref="O944:O951" si="620">P944+Q944+R944+S944+T944+U944+V944+W944+X944+Y944+Z944+AA944+AB944+AC944+AD944+AE944+AF944+AG944+AH944+AI944+AJ944+AK944+AL944+AM944+AN944+AO944+AP944+AQ944+AR944+AS944+AT944+AU944+AV944+AW944+AX944+AY944+AZ944</f>
        <v>112000</v>
      </c>
      <c r="P944" s="46"/>
      <c r="Q944" s="46"/>
      <c r="R944" s="46"/>
      <c r="S944" s="46"/>
      <c r="T944" s="46"/>
      <c r="U944" s="46"/>
      <c r="V944" s="46"/>
      <c r="W944" s="46">
        <v>28000</v>
      </c>
      <c r="X944" s="46">
        <v>28000</v>
      </c>
      <c r="Y944" s="46">
        <v>28000</v>
      </c>
      <c r="Z944" s="46">
        <v>28000</v>
      </c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87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>
        <v>118.3</v>
      </c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>
        <v>0</v>
      </c>
      <c r="DF944" s="46">
        <f>P945*BJ945</f>
        <v>0</v>
      </c>
      <c r="DG944" s="46">
        <f>BJ945*Q945</f>
        <v>0</v>
      </c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6"/>
      <c r="EL944" s="46"/>
      <c r="EM944" s="46"/>
      <c r="EN944" s="46"/>
      <c r="EO944" s="46"/>
      <c r="EP944" s="46"/>
      <c r="EQ944" s="46"/>
      <c r="ER944" s="46"/>
      <c r="ES944" s="46"/>
      <c r="ET944" s="46"/>
      <c r="EU944" s="46"/>
      <c r="EV944" s="46"/>
      <c r="EW944" s="46"/>
      <c r="EX944" s="46"/>
      <c r="EY944" s="46"/>
      <c r="EZ944" s="46">
        <v>0</v>
      </c>
      <c r="FA944" s="59" t="s">
        <v>1739</v>
      </c>
      <c r="FB944" s="59">
        <v>2015</v>
      </c>
      <c r="FC944" s="59"/>
    </row>
    <row r="945" spans="1:159" s="49" customFormat="1" ht="25.5" customHeight="1" x14ac:dyDescent="0.25">
      <c r="A945" s="59" t="s">
        <v>856</v>
      </c>
      <c r="B945" s="59" t="s">
        <v>55</v>
      </c>
      <c r="C945" s="59" t="s">
        <v>561</v>
      </c>
      <c r="D945" s="59" t="s">
        <v>562</v>
      </c>
      <c r="E945" s="59" t="s">
        <v>563</v>
      </c>
      <c r="F945" s="59"/>
      <c r="G945" s="59" t="s">
        <v>1568</v>
      </c>
      <c r="H945" s="59" t="s">
        <v>1339</v>
      </c>
      <c r="I945" s="59">
        <v>50</v>
      </c>
      <c r="J945" s="59" t="s">
        <v>1506</v>
      </c>
      <c r="K945" s="59" t="s">
        <v>1589</v>
      </c>
      <c r="L945" s="59" t="s">
        <v>1330</v>
      </c>
      <c r="M945" s="59" t="s">
        <v>1505</v>
      </c>
      <c r="N945" s="59" t="s">
        <v>1429</v>
      </c>
      <c r="O945" s="46">
        <f t="shared" si="620"/>
        <v>112000</v>
      </c>
      <c r="P945" s="46"/>
      <c r="Q945" s="46"/>
      <c r="R945" s="46"/>
      <c r="S945" s="46"/>
      <c r="T945" s="46"/>
      <c r="U945" s="46"/>
      <c r="V945" s="46"/>
      <c r="W945" s="46">
        <v>28000</v>
      </c>
      <c r="X945" s="46">
        <v>28000</v>
      </c>
      <c r="Y945" s="46">
        <v>28000</v>
      </c>
      <c r="Z945" s="46">
        <v>28000</v>
      </c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87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>
        <v>118.3</v>
      </c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>
        <v>0</v>
      </c>
      <c r="DF945" s="46">
        <f>P946*BJ946</f>
        <v>0</v>
      </c>
      <c r="DG945" s="46">
        <f>BJ946*Q946</f>
        <v>0</v>
      </c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>
        <v>0</v>
      </c>
      <c r="FA945" s="59" t="s">
        <v>1739</v>
      </c>
      <c r="FB945" s="59">
        <v>2015</v>
      </c>
      <c r="FC945" s="59">
        <v>7</v>
      </c>
    </row>
    <row r="946" spans="1:159" s="49" customFormat="1" ht="25.5" customHeight="1" x14ac:dyDescent="0.25">
      <c r="A946" s="59" t="s">
        <v>857</v>
      </c>
      <c r="B946" s="59" t="s">
        <v>55</v>
      </c>
      <c r="C946" s="59" t="s">
        <v>567</v>
      </c>
      <c r="D946" s="59" t="s">
        <v>568</v>
      </c>
      <c r="E946" s="59" t="s">
        <v>569</v>
      </c>
      <c r="F946" s="59"/>
      <c r="G946" s="59" t="s">
        <v>1568</v>
      </c>
      <c r="H946" s="59" t="s">
        <v>1339</v>
      </c>
      <c r="I946" s="59">
        <v>50</v>
      </c>
      <c r="J946" s="59" t="s">
        <v>1569</v>
      </c>
      <c r="K946" s="59" t="s">
        <v>1589</v>
      </c>
      <c r="L946" s="59" t="s">
        <v>1330</v>
      </c>
      <c r="M946" s="59" t="s">
        <v>1505</v>
      </c>
      <c r="N946" s="59" t="s">
        <v>1429</v>
      </c>
      <c r="O946" s="46">
        <f t="shared" si="620"/>
        <v>112000</v>
      </c>
      <c r="P946" s="46"/>
      <c r="Q946" s="46"/>
      <c r="R946" s="46"/>
      <c r="S946" s="46"/>
      <c r="T946" s="46"/>
      <c r="U946" s="46"/>
      <c r="V946" s="46"/>
      <c r="W946" s="46">
        <v>28000</v>
      </c>
      <c r="X946" s="46">
        <v>28000</v>
      </c>
      <c r="Y946" s="46">
        <v>28000</v>
      </c>
      <c r="Z946" s="46">
        <v>28000</v>
      </c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87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>
        <v>118.3</v>
      </c>
      <c r="BK946" s="46"/>
      <c r="BL946" s="46"/>
      <c r="BM946" s="46"/>
      <c r="BN946" s="46"/>
      <c r="BO946" s="46"/>
      <c r="BP946" s="46"/>
      <c r="BQ946" s="46"/>
      <c r="BR946" s="46">
        <v>118.3</v>
      </c>
      <c r="BS946" s="46">
        <v>118.3</v>
      </c>
      <c r="BT946" s="46">
        <v>118.3</v>
      </c>
      <c r="BU946" s="46">
        <v>118.3</v>
      </c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>
        <v>0</v>
      </c>
      <c r="DF946" s="46">
        <f>P949*BJ949</f>
        <v>0</v>
      </c>
      <c r="DG946" s="46">
        <f>BJ949*Q949</f>
        <v>0</v>
      </c>
      <c r="DH946" s="46">
        <f>R946*BM946</f>
        <v>0</v>
      </c>
      <c r="DI946" s="46">
        <f t="shared" ref="DI946:DQ946" si="621">BN946*S946</f>
        <v>0</v>
      </c>
      <c r="DJ946" s="46">
        <f t="shared" si="621"/>
        <v>0</v>
      </c>
      <c r="DK946" s="46">
        <f t="shared" si="621"/>
        <v>0</v>
      </c>
      <c r="DL946" s="46">
        <f t="shared" si="621"/>
        <v>0</v>
      </c>
      <c r="DM946" s="46">
        <f t="shared" si="621"/>
        <v>3312400</v>
      </c>
      <c r="DN946" s="46">
        <f t="shared" si="621"/>
        <v>3312400</v>
      </c>
      <c r="DO946" s="46">
        <f t="shared" si="621"/>
        <v>3312400</v>
      </c>
      <c r="DP946" s="46">
        <f t="shared" si="621"/>
        <v>3312400</v>
      </c>
      <c r="DQ946" s="46">
        <f t="shared" si="621"/>
        <v>0</v>
      </c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>
        <v>0</v>
      </c>
      <c r="FA946" s="59" t="s">
        <v>1704</v>
      </c>
      <c r="FB946" s="59" t="s">
        <v>1736</v>
      </c>
      <c r="FC946" s="59" t="s">
        <v>1741</v>
      </c>
    </row>
    <row r="947" spans="1:159" s="49" customFormat="1" ht="25.5" customHeight="1" x14ac:dyDescent="0.25">
      <c r="A947" s="61" t="s">
        <v>3349</v>
      </c>
      <c r="B947" s="61" t="s">
        <v>55</v>
      </c>
      <c r="C947" s="61" t="s">
        <v>567</v>
      </c>
      <c r="D947" s="61" t="s">
        <v>568</v>
      </c>
      <c r="E947" s="61" t="s">
        <v>569</v>
      </c>
      <c r="F947" s="61" t="s">
        <v>568</v>
      </c>
      <c r="G947" s="61" t="s">
        <v>1568</v>
      </c>
      <c r="H947" s="61" t="s">
        <v>1339</v>
      </c>
      <c r="I947" s="62">
        <v>50</v>
      </c>
      <c r="J947" s="62" t="s">
        <v>3344</v>
      </c>
      <c r="K947" s="62" t="s">
        <v>1589</v>
      </c>
      <c r="L947" s="61" t="s">
        <v>1330</v>
      </c>
      <c r="M947" s="61" t="s">
        <v>1505</v>
      </c>
      <c r="N947" s="62" t="s">
        <v>1429</v>
      </c>
      <c r="O947" s="48">
        <f t="shared" si="620"/>
        <v>115150</v>
      </c>
      <c r="P947" s="48"/>
      <c r="Q947" s="48"/>
      <c r="R947" s="48"/>
      <c r="S947" s="48"/>
      <c r="T947" s="48"/>
      <c r="U947" s="48"/>
      <c r="V947" s="48"/>
      <c r="W947" s="48">
        <v>28000</v>
      </c>
      <c r="X947" s="72">
        <v>31150</v>
      </c>
      <c r="Y947" s="72">
        <v>28000</v>
      </c>
      <c r="Z947" s="72">
        <v>28000</v>
      </c>
      <c r="AA947" s="46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8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>
        <f>DE947/O947</f>
        <v>0</v>
      </c>
      <c r="BK947" s="48"/>
      <c r="BL947" s="48"/>
      <c r="BM947" s="48"/>
      <c r="BN947" s="48"/>
      <c r="BO947" s="48"/>
      <c r="BP947" s="48"/>
      <c r="BQ947" s="48"/>
      <c r="BR947" s="48">
        <v>118.3</v>
      </c>
      <c r="BS947" s="48">
        <v>170.7</v>
      </c>
      <c r="BT947" s="73">
        <v>170.7</v>
      </c>
      <c r="BU947" s="73">
        <v>170.7</v>
      </c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>
        <v>0</v>
      </c>
      <c r="DF947" s="48"/>
      <c r="DG947" s="48"/>
      <c r="DH947" s="48"/>
      <c r="DI947" s="48"/>
      <c r="DJ947" s="48"/>
      <c r="DK947" s="48"/>
      <c r="DL947" s="48"/>
      <c r="DM947" s="48">
        <f t="shared" ref="DM947:DP948" si="622">W947*BR947</f>
        <v>3312400</v>
      </c>
      <c r="DN947" s="48">
        <f t="shared" si="622"/>
        <v>5317305</v>
      </c>
      <c r="DO947" s="48">
        <f t="shared" si="622"/>
        <v>4779600</v>
      </c>
      <c r="DP947" s="48">
        <f t="shared" si="622"/>
        <v>4779600</v>
      </c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>
        <f>DE947*1.12</f>
        <v>0</v>
      </c>
      <c r="FA947" s="61" t="s">
        <v>1704</v>
      </c>
      <c r="FB947" s="61" t="s">
        <v>3107</v>
      </c>
      <c r="FC947" s="61" t="s">
        <v>3341</v>
      </c>
    </row>
    <row r="948" spans="1:159" s="49" customFormat="1" ht="25.5" customHeight="1" x14ac:dyDescent="0.25">
      <c r="A948" s="61" t="s">
        <v>3794</v>
      </c>
      <c r="B948" s="61" t="s">
        <v>55</v>
      </c>
      <c r="C948" s="61" t="s">
        <v>567</v>
      </c>
      <c r="D948" s="61" t="s">
        <v>568</v>
      </c>
      <c r="E948" s="61" t="s">
        <v>569</v>
      </c>
      <c r="F948" s="61" t="s">
        <v>568</v>
      </c>
      <c r="G948" s="61" t="s">
        <v>1568</v>
      </c>
      <c r="H948" s="61" t="s">
        <v>1339</v>
      </c>
      <c r="I948" s="62">
        <v>50</v>
      </c>
      <c r="J948" s="62" t="s">
        <v>3791</v>
      </c>
      <c r="K948" s="62" t="s">
        <v>1589</v>
      </c>
      <c r="L948" s="61" t="s">
        <v>1330</v>
      </c>
      <c r="M948" s="61" t="s">
        <v>1505</v>
      </c>
      <c r="N948" s="62" t="s">
        <v>1429</v>
      </c>
      <c r="O948" s="48">
        <f t="shared" ref="O948" si="623">P948+Q948+R948+S948+T948+U948+V948+W948+X948+Y948+Z948+AA948+AB948+AC948+AD948+AE948+AF948+AG948+AH948+AI948+AJ948+AK948+AL948+AM948+AN948+AO948+AP948+AQ948+AR948+AS948+AT948+AU948+AV948+AW948+AX948+AY948+AZ948</f>
        <v>143150</v>
      </c>
      <c r="P948" s="48"/>
      <c r="Q948" s="48"/>
      <c r="R948" s="48"/>
      <c r="S948" s="48"/>
      <c r="T948" s="48"/>
      <c r="U948" s="48"/>
      <c r="V948" s="48"/>
      <c r="W948" s="48">
        <v>28000</v>
      </c>
      <c r="X948" s="72">
        <v>31150</v>
      </c>
      <c r="Y948" s="72">
        <v>56000</v>
      </c>
      <c r="Z948" s="72">
        <v>28000</v>
      </c>
      <c r="AA948" s="46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8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>
        <f>DE948/O948</f>
        <v>160.45061124694377</v>
      </c>
      <c r="BK948" s="48"/>
      <c r="BL948" s="48"/>
      <c r="BM948" s="48"/>
      <c r="BN948" s="48"/>
      <c r="BO948" s="48"/>
      <c r="BP948" s="48"/>
      <c r="BQ948" s="48"/>
      <c r="BR948" s="48">
        <v>118.3</v>
      </c>
      <c r="BS948" s="48">
        <v>170.7</v>
      </c>
      <c r="BT948" s="73">
        <v>170.7</v>
      </c>
      <c r="BU948" s="73">
        <v>170.7</v>
      </c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>
        <f>DM948+DN948+DO948+DP948</f>
        <v>22968505</v>
      </c>
      <c r="DF948" s="48"/>
      <c r="DG948" s="48"/>
      <c r="DH948" s="48"/>
      <c r="DI948" s="48"/>
      <c r="DJ948" s="48"/>
      <c r="DK948" s="48"/>
      <c r="DL948" s="48"/>
      <c r="DM948" s="48">
        <f t="shared" si="622"/>
        <v>3312400</v>
      </c>
      <c r="DN948" s="48">
        <f t="shared" si="622"/>
        <v>5317305</v>
      </c>
      <c r="DO948" s="48">
        <f t="shared" si="622"/>
        <v>9559200</v>
      </c>
      <c r="DP948" s="48">
        <f t="shared" si="622"/>
        <v>4779600</v>
      </c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>
        <f>DE948*1.12</f>
        <v>25724725.600000001</v>
      </c>
      <c r="FA948" s="61" t="s">
        <v>1704</v>
      </c>
      <c r="FB948" s="61" t="s">
        <v>3578</v>
      </c>
      <c r="FC948" s="61" t="s">
        <v>3341</v>
      </c>
    </row>
    <row r="949" spans="1:159" s="49" customFormat="1" ht="25.5" customHeight="1" x14ac:dyDescent="0.25">
      <c r="A949" s="59" t="s">
        <v>858</v>
      </c>
      <c r="B949" s="59" t="s">
        <v>55</v>
      </c>
      <c r="C949" s="59" t="s">
        <v>561</v>
      </c>
      <c r="D949" s="59" t="s">
        <v>562</v>
      </c>
      <c r="E949" s="59" t="s">
        <v>563</v>
      </c>
      <c r="F949" s="59"/>
      <c r="G949" s="59" t="s">
        <v>1568</v>
      </c>
      <c r="H949" s="59" t="s">
        <v>1499</v>
      </c>
      <c r="I949" s="59">
        <v>50</v>
      </c>
      <c r="J949" s="59" t="s">
        <v>1506</v>
      </c>
      <c r="K949" s="59" t="s">
        <v>1590</v>
      </c>
      <c r="L949" s="59" t="s">
        <v>1330</v>
      </c>
      <c r="M949" s="59" t="s">
        <v>1505</v>
      </c>
      <c r="N949" s="59" t="s">
        <v>1429</v>
      </c>
      <c r="O949" s="46">
        <f t="shared" si="620"/>
        <v>38000</v>
      </c>
      <c r="P949" s="46"/>
      <c r="Q949" s="46"/>
      <c r="R949" s="46"/>
      <c r="S949" s="46"/>
      <c r="T949" s="46"/>
      <c r="U949" s="46"/>
      <c r="V949" s="46"/>
      <c r="W949" s="46">
        <v>9500</v>
      </c>
      <c r="X949" s="46">
        <v>9500</v>
      </c>
      <c r="Y949" s="46">
        <v>9500</v>
      </c>
      <c r="Z949" s="46">
        <v>9500</v>
      </c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87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>
        <v>118.3</v>
      </c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>
        <v>0</v>
      </c>
      <c r="DF949" s="46">
        <f>P950*BJ950</f>
        <v>0</v>
      </c>
      <c r="DG949" s="46">
        <f>BJ950*Q950</f>
        <v>0</v>
      </c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6"/>
      <c r="EL949" s="46"/>
      <c r="EM949" s="46"/>
      <c r="EN949" s="46"/>
      <c r="EO949" s="46"/>
      <c r="EP949" s="46"/>
      <c r="EQ949" s="46"/>
      <c r="ER949" s="46"/>
      <c r="ES949" s="46"/>
      <c r="ET949" s="46"/>
      <c r="EU949" s="46"/>
      <c r="EV949" s="46"/>
      <c r="EW949" s="46"/>
      <c r="EX949" s="46"/>
      <c r="EY949" s="46"/>
      <c r="EZ949" s="46">
        <v>0</v>
      </c>
      <c r="FA949" s="59" t="s">
        <v>1739</v>
      </c>
      <c r="FB949" s="59">
        <v>2015</v>
      </c>
      <c r="FC949" s="59"/>
    </row>
    <row r="950" spans="1:159" s="49" customFormat="1" ht="25.5" customHeight="1" x14ac:dyDescent="0.25">
      <c r="A950" s="59" t="s">
        <v>859</v>
      </c>
      <c r="B950" s="59" t="s">
        <v>55</v>
      </c>
      <c r="C950" s="59" t="s">
        <v>561</v>
      </c>
      <c r="D950" s="59" t="s">
        <v>562</v>
      </c>
      <c r="E950" s="59" t="s">
        <v>563</v>
      </c>
      <c r="F950" s="59"/>
      <c r="G950" s="59" t="s">
        <v>1568</v>
      </c>
      <c r="H950" s="59" t="s">
        <v>1339</v>
      </c>
      <c r="I950" s="59">
        <v>50</v>
      </c>
      <c r="J950" s="59" t="s">
        <v>1506</v>
      </c>
      <c r="K950" s="59" t="s">
        <v>1590</v>
      </c>
      <c r="L950" s="59" t="s">
        <v>1330</v>
      </c>
      <c r="M950" s="59" t="s">
        <v>1505</v>
      </c>
      <c r="N950" s="59" t="s">
        <v>1429</v>
      </c>
      <c r="O950" s="46">
        <f t="shared" si="620"/>
        <v>38000</v>
      </c>
      <c r="P950" s="46"/>
      <c r="Q950" s="46"/>
      <c r="R950" s="46"/>
      <c r="S950" s="46"/>
      <c r="T950" s="46"/>
      <c r="U950" s="46"/>
      <c r="V950" s="46"/>
      <c r="W950" s="46">
        <v>9500</v>
      </c>
      <c r="X950" s="46">
        <v>9500</v>
      </c>
      <c r="Y950" s="46">
        <v>9500</v>
      </c>
      <c r="Z950" s="46">
        <v>9500</v>
      </c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87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>
        <v>118.3</v>
      </c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>
        <v>0</v>
      </c>
      <c r="DF950" s="46">
        <f>P951*BJ951</f>
        <v>0</v>
      </c>
      <c r="DG950" s="46">
        <f>BJ951*Q951</f>
        <v>0</v>
      </c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>
        <v>0</v>
      </c>
      <c r="FA950" s="59" t="s">
        <v>1739</v>
      </c>
      <c r="FB950" s="59">
        <v>2015</v>
      </c>
      <c r="FC950" s="59">
        <v>7</v>
      </c>
    </row>
    <row r="951" spans="1:159" s="49" customFormat="1" ht="25.5" customHeight="1" x14ac:dyDescent="0.25">
      <c r="A951" s="59" t="s">
        <v>860</v>
      </c>
      <c r="B951" s="59" t="s">
        <v>55</v>
      </c>
      <c r="C951" s="59" t="s">
        <v>567</v>
      </c>
      <c r="D951" s="59" t="s">
        <v>568</v>
      </c>
      <c r="E951" s="59" t="s">
        <v>569</v>
      </c>
      <c r="F951" s="59"/>
      <c r="G951" s="59" t="s">
        <v>1568</v>
      </c>
      <c r="H951" s="59" t="s">
        <v>1339</v>
      </c>
      <c r="I951" s="59">
        <v>50</v>
      </c>
      <c r="J951" s="59" t="s">
        <v>1569</v>
      </c>
      <c r="K951" s="59" t="s">
        <v>1590</v>
      </c>
      <c r="L951" s="59" t="s">
        <v>1330</v>
      </c>
      <c r="M951" s="59" t="s">
        <v>1505</v>
      </c>
      <c r="N951" s="59" t="s">
        <v>1429</v>
      </c>
      <c r="O951" s="46">
        <f t="shared" si="620"/>
        <v>38000</v>
      </c>
      <c r="P951" s="46"/>
      <c r="Q951" s="46"/>
      <c r="R951" s="46"/>
      <c r="S951" s="46"/>
      <c r="T951" s="46"/>
      <c r="U951" s="46"/>
      <c r="V951" s="46"/>
      <c r="W951" s="46">
        <v>9500</v>
      </c>
      <c r="X951" s="46">
        <v>9500</v>
      </c>
      <c r="Y951" s="46">
        <v>9500</v>
      </c>
      <c r="Z951" s="46">
        <v>9500</v>
      </c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87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>
        <v>118.3</v>
      </c>
      <c r="BK951" s="46"/>
      <c r="BL951" s="46"/>
      <c r="BM951" s="46"/>
      <c r="BN951" s="46"/>
      <c r="BO951" s="46"/>
      <c r="BP951" s="46"/>
      <c r="BQ951" s="46"/>
      <c r="BR951" s="46">
        <v>118.3</v>
      </c>
      <c r="BS951" s="46">
        <v>118.3</v>
      </c>
      <c r="BT951" s="46">
        <v>118.3</v>
      </c>
      <c r="BU951" s="46">
        <v>118.3</v>
      </c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>
        <v>0</v>
      </c>
      <c r="DF951" s="46">
        <f>P954*BJ954</f>
        <v>0</v>
      </c>
      <c r="DG951" s="46">
        <f>BJ954*Q954</f>
        <v>0</v>
      </c>
      <c r="DH951" s="46">
        <f>R951*BM951</f>
        <v>0</v>
      </c>
      <c r="DI951" s="46">
        <f t="shared" ref="DI951:DQ951" si="624">BN951*S951</f>
        <v>0</v>
      </c>
      <c r="DJ951" s="46">
        <f t="shared" si="624"/>
        <v>0</v>
      </c>
      <c r="DK951" s="46">
        <f t="shared" si="624"/>
        <v>0</v>
      </c>
      <c r="DL951" s="46">
        <f t="shared" si="624"/>
        <v>0</v>
      </c>
      <c r="DM951" s="46">
        <f t="shared" si="624"/>
        <v>1123850</v>
      </c>
      <c r="DN951" s="46">
        <f t="shared" si="624"/>
        <v>1123850</v>
      </c>
      <c r="DO951" s="46">
        <f t="shared" si="624"/>
        <v>1123850</v>
      </c>
      <c r="DP951" s="46">
        <f t="shared" si="624"/>
        <v>1123850</v>
      </c>
      <c r="DQ951" s="46">
        <f t="shared" si="624"/>
        <v>0</v>
      </c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>
        <v>0</v>
      </c>
      <c r="FA951" s="59" t="s">
        <v>1704</v>
      </c>
      <c r="FB951" s="59" t="s">
        <v>1736</v>
      </c>
      <c r="FC951" s="59" t="s">
        <v>1741</v>
      </c>
    </row>
    <row r="952" spans="1:159" s="49" customFormat="1" ht="25.5" customHeight="1" x14ac:dyDescent="0.25">
      <c r="A952" s="61" t="s">
        <v>3350</v>
      </c>
      <c r="B952" s="61" t="s">
        <v>55</v>
      </c>
      <c r="C952" s="61" t="s">
        <v>567</v>
      </c>
      <c r="D952" s="61" t="s">
        <v>568</v>
      </c>
      <c r="E952" s="61" t="s">
        <v>569</v>
      </c>
      <c r="F952" s="61" t="s">
        <v>568</v>
      </c>
      <c r="G952" s="61" t="s">
        <v>1568</v>
      </c>
      <c r="H952" s="61" t="s">
        <v>1339</v>
      </c>
      <c r="I952" s="62">
        <v>50</v>
      </c>
      <c r="J952" s="62" t="s">
        <v>3344</v>
      </c>
      <c r="K952" s="62" t="s">
        <v>1590</v>
      </c>
      <c r="L952" s="61" t="s">
        <v>1330</v>
      </c>
      <c r="M952" s="61" t="s">
        <v>1505</v>
      </c>
      <c r="N952" s="62" t="s">
        <v>1429</v>
      </c>
      <c r="O952" s="48">
        <f>W952+X952+Y952+Z952</f>
        <v>41300</v>
      </c>
      <c r="P952" s="48"/>
      <c r="Q952" s="48"/>
      <c r="R952" s="48"/>
      <c r="S952" s="48"/>
      <c r="T952" s="48"/>
      <c r="U952" s="48"/>
      <c r="V952" s="48"/>
      <c r="W952" s="48">
        <v>9500</v>
      </c>
      <c r="X952" s="72">
        <v>12800</v>
      </c>
      <c r="Y952" s="72">
        <v>9500</v>
      </c>
      <c r="Z952" s="72">
        <v>9500</v>
      </c>
      <c r="AA952" s="46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8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>
        <f>DE952/O952</f>
        <v>0</v>
      </c>
      <c r="BK952" s="48"/>
      <c r="BL952" s="48"/>
      <c r="BM952" s="48"/>
      <c r="BN952" s="48"/>
      <c r="BO952" s="48"/>
      <c r="BP952" s="48"/>
      <c r="BQ952" s="48"/>
      <c r="BR952" s="48">
        <v>118.3</v>
      </c>
      <c r="BS952" s="48">
        <v>170.7</v>
      </c>
      <c r="BT952" s="73">
        <v>170.7</v>
      </c>
      <c r="BU952" s="73">
        <v>170.7</v>
      </c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>
        <v>0</v>
      </c>
      <c r="DF952" s="48"/>
      <c r="DG952" s="48"/>
      <c r="DH952" s="48"/>
      <c r="DI952" s="48"/>
      <c r="DJ952" s="48"/>
      <c r="DK952" s="48"/>
      <c r="DL952" s="48"/>
      <c r="DM952" s="48">
        <f t="shared" ref="DM952:DP953" si="625">W952*BR952</f>
        <v>1123850</v>
      </c>
      <c r="DN952" s="48">
        <f t="shared" si="625"/>
        <v>2184960</v>
      </c>
      <c r="DO952" s="48">
        <f t="shared" si="625"/>
        <v>1621650</v>
      </c>
      <c r="DP952" s="48">
        <f t="shared" si="625"/>
        <v>1621650</v>
      </c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>
        <f>DE952*1.12</f>
        <v>0</v>
      </c>
      <c r="FA952" s="61" t="s">
        <v>1704</v>
      </c>
      <c r="FB952" s="61" t="s">
        <v>3107</v>
      </c>
      <c r="FC952" s="61" t="s">
        <v>3341</v>
      </c>
    </row>
    <row r="953" spans="1:159" s="49" customFormat="1" ht="25.5" customHeight="1" x14ac:dyDescent="0.25">
      <c r="A953" s="61" t="s">
        <v>3795</v>
      </c>
      <c r="B953" s="61" t="s">
        <v>55</v>
      </c>
      <c r="C953" s="61" t="s">
        <v>567</v>
      </c>
      <c r="D953" s="61" t="s">
        <v>568</v>
      </c>
      <c r="E953" s="61" t="s">
        <v>569</v>
      </c>
      <c r="F953" s="61" t="s">
        <v>568</v>
      </c>
      <c r="G953" s="61" t="s">
        <v>1568</v>
      </c>
      <c r="H953" s="61" t="s">
        <v>1339</v>
      </c>
      <c r="I953" s="62">
        <v>50</v>
      </c>
      <c r="J953" s="62" t="s">
        <v>3791</v>
      </c>
      <c r="K953" s="62" t="s">
        <v>1590</v>
      </c>
      <c r="L953" s="61" t="s">
        <v>1330</v>
      </c>
      <c r="M953" s="61" t="s">
        <v>1505</v>
      </c>
      <c r="N953" s="62" t="s">
        <v>1429</v>
      </c>
      <c r="O953" s="48">
        <f>W953+X953+Y953+Z953</f>
        <v>50800</v>
      </c>
      <c r="P953" s="48"/>
      <c r="Q953" s="48"/>
      <c r="R953" s="48"/>
      <c r="S953" s="48"/>
      <c r="T953" s="48"/>
      <c r="U953" s="48"/>
      <c r="V953" s="48"/>
      <c r="W953" s="48">
        <v>9500</v>
      </c>
      <c r="X953" s="72">
        <v>12800</v>
      </c>
      <c r="Y953" s="72">
        <v>19000</v>
      </c>
      <c r="Z953" s="72">
        <v>9500</v>
      </c>
      <c r="AA953" s="46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8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>
        <f>DE953/O953</f>
        <v>160.9007874015748</v>
      </c>
      <c r="BK953" s="48"/>
      <c r="BL953" s="48"/>
      <c r="BM953" s="48"/>
      <c r="BN953" s="48"/>
      <c r="BO953" s="48"/>
      <c r="BP953" s="48"/>
      <c r="BQ953" s="48"/>
      <c r="BR953" s="48">
        <v>118.3</v>
      </c>
      <c r="BS953" s="48">
        <v>170.7</v>
      </c>
      <c r="BT953" s="73">
        <v>170.7</v>
      </c>
      <c r="BU953" s="73">
        <v>170.7</v>
      </c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>
        <f>DM953+DN953+DO953+DP953</f>
        <v>8173760</v>
      </c>
      <c r="DF953" s="48"/>
      <c r="DG953" s="48"/>
      <c r="DH953" s="48"/>
      <c r="DI953" s="48"/>
      <c r="DJ953" s="48"/>
      <c r="DK953" s="48"/>
      <c r="DL953" s="48"/>
      <c r="DM953" s="48">
        <f t="shared" si="625"/>
        <v>1123850</v>
      </c>
      <c r="DN953" s="48">
        <f t="shared" si="625"/>
        <v>2184960</v>
      </c>
      <c r="DO953" s="48">
        <f t="shared" si="625"/>
        <v>3243300</v>
      </c>
      <c r="DP953" s="48">
        <f t="shared" si="625"/>
        <v>1621650</v>
      </c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>
        <f>DE953*1.12</f>
        <v>9154611.2000000011</v>
      </c>
      <c r="FA953" s="61" t="s">
        <v>1704</v>
      </c>
      <c r="FB953" s="61" t="s">
        <v>3578</v>
      </c>
      <c r="FC953" s="61" t="s">
        <v>3341</v>
      </c>
    </row>
    <row r="954" spans="1:159" s="49" customFormat="1" ht="25.5" customHeight="1" x14ac:dyDescent="0.25">
      <c r="A954" s="59" t="s">
        <v>861</v>
      </c>
      <c r="B954" s="59" t="s">
        <v>55</v>
      </c>
      <c r="C954" s="59" t="s">
        <v>561</v>
      </c>
      <c r="D954" s="59" t="s">
        <v>562</v>
      </c>
      <c r="E954" s="59" t="s">
        <v>563</v>
      </c>
      <c r="F954" s="59"/>
      <c r="G954" s="59" t="s">
        <v>1568</v>
      </c>
      <c r="H954" s="59" t="s">
        <v>1499</v>
      </c>
      <c r="I954" s="59">
        <v>50</v>
      </c>
      <c r="J954" s="59" t="s">
        <v>1506</v>
      </c>
      <c r="K954" s="59" t="s">
        <v>1591</v>
      </c>
      <c r="L954" s="59" t="s">
        <v>1330</v>
      </c>
      <c r="M954" s="59" t="s">
        <v>1505</v>
      </c>
      <c r="N954" s="59" t="s">
        <v>1429</v>
      </c>
      <c r="O954" s="46">
        <f t="shared" ref="O954:O961" si="626">P954+Q954+R954+S954+T954+U954+V954+W954+X954+Y954+Z954+AA954+AB954+AC954+AD954+AE954+AF954+AG954+AH954+AI954+AJ954+AK954+AL954+AM954+AN954+AO954+AP954+AQ954+AR954+AS954+AT954+AU954+AV954+AW954+AX954+AY954+AZ954</f>
        <v>62000</v>
      </c>
      <c r="P954" s="46"/>
      <c r="Q954" s="46"/>
      <c r="R954" s="46"/>
      <c r="S954" s="46"/>
      <c r="T954" s="46"/>
      <c r="U954" s="46"/>
      <c r="V954" s="46"/>
      <c r="W954" s="46">
        <v>15500</v>
      </c>
      <c r="X954" s="46">
        <v>15500</v>
      </c>
      <c r="Y954" s="46">
        <v>15500</v>
      </c>
      <c r="Z954" s="46">
        <v>15500</v>
      </c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87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>
        <v>118.3</v>
      </c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>
        <v>0</v>
      </c>
      <c r="DF954" s="46">
        <f>P955*BJ955</f>
        <v>0</v>
      </c>
      <c r="DG954" s="46">
        <f>BJ955*Q955</f>
        <v>0</v>
      </c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6"/>
      <c r="EL954" s="46"/>
      <c r="EM954" s="46"/>
      <c r="EN954" s="46"/>
      <c r="EO954" s="46"/>
      <c r="EP954" s="46"/>
      <c r="EQ954" s="46"/>
      <c r="ER954" s="46"/>
      <c r="ES954" s="46"/>
      <c r="ET954" s="46"/>
      <c r="EU954" s="46"/>
      <c r="EV954" s="46"/>
      <c r="EW954" s="46"/>
      <c r="EX954" s="46"/>
      <c r="EY954" s="46"/>
      <c r="EZ954" s="46">
        <v>0</v>
      </c>
      <c r="FA954" s="59" t="s">
        <v>1739</v>
      </c>
      <c r="FB954" s="59">
        <v>2015</v>
      </c>
      <c r="FC954" s="59"/>
    </row>
    <row r="955" spans="1:159" s="49" customFormat="1" ht="25.5" customHeight="1" x14ac:dyDescent="0.25">
      <c r="A955" s="59" t="s">
        <v>862</v>
      </c>
      <c r="B955" s="59" t="s">
        <v>55</v>
      </c>
      <c r="C955" s="59" t="s">
        <v>561</v>
      </c>
      <c r="D955" s="59" t="s">
        <v>562</v>
      </c>
      <c r="E955" s="59" t="s">
        <v>563</v>
      </c>
      <c r="F955" s="59"/>
      <c r="G955" s="59" t="s">
        <v>1568</v>
      </c>
      <c r="H955" s="59" t="s">
        <v>1339</v>
      </c>
      <c r="I955" s="59">
        <v>50</v>
      </c>
      <c r="J955" s="59" t="s">
        <v>1506</v>
      </c>
      <c r="K955" s="59" t="s">
        <v>1591</v>
      </c>
      <c r="L955" s="59" t="s">
        <v>1330</v>
      </c>
      <c r="M955" s="59" t="s">
        <v>1505</v>
      </c>
      <c r="N955" s="59" t="s">
        <v>1429</v>
      </c>
      <c r="O955" s="46">
        <f t="shared" si="626"/>
        <v>62000</v>
      </c>
      <c r="P955" s="46"/>
      <c r="Q955" s="46"/>
      <c r="R955" s="46"/>
      <c r="S955" s="46"/>
      <c r="T955" s="46"/>
      <c r="U955" s="46"/>
      <c r="V955" s="46"/>
      <c r="W955" s="46">
        <v>15500</v>
      </c>
      <c r="X955" s="46">
        <v>15500</v>
      </c>
      <c r="Y955" s="46">
        <v>15500</v>
      </c>
      <c r="Z955" s="46">
        <v>15500</v>
      </c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87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>
        <v>118.3</v>
      </c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>
        <v>0</v>
      </c>
      <c r="DF955" s="46">
        <f>P956*BJ956</f>
        <v>0</v>
      </c>
      <c r="DG955" s="46">
        <f>BJ956*Q956</f>
        <v>0</v>
      </c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>
        <v>0</v>
      </c>
      <c r="FA955" s="59" t="s">
        <v>1739</v>
      </c>
      <c r="FB955" s="59">
        <v>2015</v>
      </c>
      <c r="FC955" s="59">
        <v>7</v>
      </c>
    </row>
    <row r="956" spans="1:159" s="49" customFormat="1" ht="25.5" customHeight="1" x14ac:dyDescent="0.25">
      <c r="A956" s="59" t="s">
        <v>863</v>
      </c>
      <c r="B956" s="59" t="s">
        <v>55</v>
      </c>
      <c r="C956" s="59" t="s">
        <v>567</v>
      </c>
      <c r="D956" s="59" t="s">
        <v>568</v>
      </c>
      <c r="E956" s="59" t="s">
        <v>569</v>
      </c>
      <c r="F956" s="59"/>
      <c r="G956" s="59" t="s">
        <v>1568</v>
      </c>
      <c r="H956" s="59" t="s">
        <v>1339</v>
      </c>
      <c r="I956" s="59">
        <v>50</v>
      </c>
      <c r="J956" s="59" t="s">
        <v>1569</v>
      </c>
      <c r="K956" s="59" t="s">
        <v>1591</v>
      </c>
      <c r="L956" s="59" t="s">
        <v>1330</v>
      </c>
      <c r="M956" s="59" t="s">
        <v>1505</v>
      </c>
      <c r="N956" s="59" t="s">
        <v>1429</v>
      </c>
      <c r="O956" s="46">
        <f t="shared" si="626"/>
        <v>62000</v>
      </c>
      <c r="P956" s="46"/>
      <c r="Q956" s="46"/>
      <c r="R956" s="46"/>
      <c r="S956" s="46"/>
      <c r="T956" s="46"/>
      <c r="U956" s="46"/>
      <c r="V956" s="46"/>
      <c r="W956" s="46">
        <v>15500</v>
      </c>
      <c r="X956" s="46">
        <v>15500</v>
      </c>
      <c r="Y956" s="46">
        <v>15500</v>
      </c>
      <c r="Z956" s="46">
        <v>15500</v>
      </c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87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>
        <v>118.3</v>
      </c>
      <c r="BK956" s="46"/>
      <c r="BL956" s="46"/>
      <c r="BM956" s="46"/>
      <c r="BN956" s="46"/>
      <c r="BO956" s="46"/>
      <c r="BP956" s="46"/>
      <c r="BQ956" s="46"/>
      <c r="BR956" s="46">
        <v>118.3</v>
      </c>
      <c r="BS956" s="46">
        <v>118.3</v>
      </c>
      <c r="BT956" s="46">
        <v>118.3</v>
      </c>
      <c r="BU956" s="46">
        <v>118.3</v>
      </c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>
        <v>0</v>
      </c>
      <c r="DF956" s="46">
        <f>P959*BJ959</f>
        <v>0</v>
      </c>
      <c r="DG956" s="46">
        <f>BJ959*Q959</f>
        <v>0</v>
      </c>
      <c r="DH956" s="46">
        <f>R956*BM956</f>
        <v>0</v>
      </c>
      <c r="DI956" s="46">
        <f t="shared" ref="DI956:DQ956" si="627">BN956*S956</f>
        <v>0</v>
      </c>
      <c r="DJ956" s="46">
        <f t="shared" si="627"/>
        <v>0</v>
      </c>
      <c r="DK956" s="46">
        <f t="shared" si="627"/>
        <v>0</v>
      </c>
      <c r="DL956" s="46">
        <f t="shared" si="627"/>
        <v>0</v>
      </c>
      <c r="DM956" s="46">
        <f t="shared" si="627"/>
        <v>1833650</v>
      </c>
      <c r="DN956" s="46">
        <f t="shared" si="627"/>
        <v>1833650</v>
      </c>
      <c r="DO956" s="46">
        <f t="shared" si="627"/>
        <v>1833650</v>
      </c>
      <c r="DP956" s="46">
        <f t="shared" si="627"/>
        <v>1833650</v>
      </c>
      <c r="DQ956" s="46">
        <f t="shared" si="627"/>
        <v>0</v>
      </c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>
        <v>0</v>
      </c>
      <c r="FA956" s="59" t="s">
        <v>1704</v>
      </c>
      <c r="FB956" s="59" t="s">
        <v>1736</v>
      </c>
      <c r="FC956" s="59" t="s">
        <v>1741</v>
      </c>
    </row>
    <row r="957" spans="1:159" s="49" customFormat="1" ht="25.5" customHeight="1" x14ac:dyDescent="0.25">
      <c r="A957" s="61" t="s">
        <v>3351</v>
      </c>
      <c r="B957" s="61" t="s">
        <v>55</v>
      </c>
      <c r="C957" s="61" t="s">
        <v>567</v>
      </c>
      <c r="D957" s="61" t="s">
        <v>568</v>
      </c>
      <c r="E957" s="61" t="s">
        <v>569</v>
      </c>
      <c r="F957" s="61" t="s">
        <v>568</v>
      </c>
      <c r="G957" s="61" t="s">
        <v>1568</v>
      </c>
      <c r="H957" s="61" t="s">
        <v>1339</v>
      </c>
      <c r="I957" s="62">
        <v>50</v>
      </c>
      <c r="J957" s="62" t="s">
        <v>3344</v>
      </c>
      <c r="K957" s="62" t="s">
        <v>1591</v>
      </c>
      <c r="L957" s="61" t="s">
        <v>1330</v>
      </c>
      <c r="M957" s="61" t="s">
        <v>1505</v>
      </c>
      <c r="N957" s="62" t="s">
        <v>1429</v>
      </c>
      <c r="O957" s="48">
        <f t="shared" si="626"/>
        <v>61685</v>
      </c>
      <c r="P957" s="48"/>
      <c r="Q957" s="48"/>
      <c r="R957" s="48"/>
      <c r="S957" s="48"/>
      <c r="T957" s="48"/>
      <c r="U957" s="48"/>
      <c r="V957" s="48"/>
      <c r="W957" s="48">
        <v>15500</v>
      </c>
      <c r="X957" s="72">
        <v>15185</v>
      </c>
      <c r="Y957" s="72">
        <v>15500</v>
      </c>
      <c r="Z957" s="72">
        <v>15500</v>
      </c>
      <c r="AA957" s="46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8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>
        <f>DE957/O957</f>
        <v>0</v>
      </c>
      <c r="BK957" s="48"/>
      <c r="BL957" s="48"/>
      <c r="BM957" s="48"/>
      <c r="BN957" s="48"/>
      <c r="BO957" s="48"/>
      <c r="BP957" s="48"/>
      <c r="BQ957" s="48"/>
      <c r="BR957" s="48">
        <v>118.3</v>
      </c>
      <c r="BS957" s="48">
        <v>170.7</v>
      </c>
      <c r="BT957" s="73">
        <v>170.7</v>
      </c>
      <c r="BU957" s="73">
        <v>170.7</v>
      </c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>
        <v>0</v>
      </c>
      <c r="DF957" s="48"/>
      <c r="DG957" s="48"/>
      <c r="DH957" s="48"/>
      <c r="DI957" s="48"/>
      <c r="DJ957" s="48"/>
      <c r="DK957" s="48"/>
      <c r="DL957" s="48"/>
      <c r="DM957" s="48">
        <f t="shared" ref="DM957:DP958" si="628">W957*BR957</f>
        <v>1833650</v>
      </c>
      <c r="DN957" s="48">
        <f t="shared" si="628"/>
        <v>2592079.5</v>
      </c>
      <c r="DO957" s="48">
        <f t="shared" si="628"/>
        <v>2645850</v>
      </c>
      <c r="DP957" s="48">
        <f t="shared" si="628"/>
        <v>2645850</v>
      </c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>
        <f>DE957*1.12</f>
        <v>0</v>
      </c>
      <c r="FA957" s="61" t="s">
        <v>1704</v>
      </c>
      <c r="FB957" s="61" t="s">
        <v>3107</v>
      </c>
      <c r="FC957" s="61" t="s">
        <v>3341</v>
      </c>
    </row>
    <row r="958" spans="1:159" s="49" customFormat="1" ht="25.5" customHeight="1" x14ac:dyDescent="0.25">
      <c r="A958" s="61" t="s">
        <v>3796</v>
      </c>
      <c r="B958" s="61" t="s">
        <v>55</v>
      </c>
      <c r="C958" s="61" t="s">
        <v>567</v>
      </c>
      <c r="D958" s="61" t="s">
        <v>568</v>
      </c>
      <c r="E958" s="61" t="s">
        <v>569</v>
      </c>
      <c r="F958" s="61" t="s">
        <v>568</v>
      </c>
      <c r="G958" s="61" t="s">
        <v>1568</v>
      </c>
      <c r="H958" s="61" t="s">
        <v>1339</v>
      </c>
      <c r="I958" s="62">
        <v>50</v>
      </c>
      <c r="J958" s="62" t="s">
        <v>3791</v>
      </c>
      <c r="K958" s="62" t="s">
        <v>1591</v>
      </c>
      <c r="L958" s="61" t="s">
        <v>1330</v>
      </c>
      <c r="M958" s="61" t="s">
        <v>1505</v>
      </c>
      <c r="N958" s="62" t="s">
        <v>1429</v>
      </c>
      <c r="O958" s="48">
        <f t="shared" ref="O958" si="629">P958+Q958+R958+S958+T958+U958+V958+W958+X958+Y958+Z958+AA958+AB958+AC958+AD958+AE958+AF958+AG958+AH958+AI958+AJ958+AK958+AL958+AM958+AN958+AO958+AP958+AQ958+AR958+AS958+AT958+AU958+AV958+AW958+AX958+AY958+AZ958</f>
        <v>77185</v>
      </c>
      <c r="P958" s="48"/>
      <c r="Q958" s="48"/>
      <c r="R958" s="48"/>
      <c r="S958" s="48"/>
      <c r="T958" s="48"/>
      <c r="U958" s="48"/>
      <c r="V958" s="48"/>
      <c r="W958" s="48">
        <v>15500</v>
      </c>
      <c r="X958" s="72">
        <v>15185</v>
      </c>
      <c r="Y958" s="72">
        <v>31000</v>
      </c>
      <c r="Z958" s="72">
        <v>15500</v>
      </c>
      <c r="AA958" s="46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8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>
        <f>DE958/O958</f>
        <v>160.17723003174191</v>
      </c>
      <c r="BK958" s="48"/>
      <c r="BL958" s="48"/>
      <c r="BM958" s="48"/>
      <c r="BN958" s="48"/>
      <c r="BO958" s="48"/>
      <c r="BP958" s="48"/>
      <c r="BQ958" s="48"/>
      <c r="BR958" s="48">
        <v>118.3</v>
      </c>
      <c r="BS958" s="48">
        <v>170.7</v>
      </c>
      <c r="BT958" s="73">
        <v>170.7</v>
      </c>
      <c r="BU958" s="73">
        <v>170.7</v>
      </c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>
        <f>DM958+DN958+DO958+DP958</f>
        <v>12363279.5</v>
      </c>
      <c r="DF958" s="48"/>
      <c r="DG958" s="48"/>
      <c r="DH958" s="48"/>
      <c r="DI958" s="48"/>
      <c r="DJ958" s="48"/>
      <c r="DK958" s="48"/>
      <c r="DL958" s="48"/>
      <c r="DM958" s="48">
        <f t="shared" si="628"/>
        <v>1833650</v>
      </c>
      <c r="DN958" s="48">
        <f t="shared" si="628"/>
        <v>2592079.5</v>
      </c>
      <c r="DO958" s="48">
        <f t="shared" si="628"/>
        <v>5291700</v>
      </c>
      <c r="DP958" s="48">
        <f t="shared" si="628"/>
        <v>2645850</v>
      </c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>
        <f>DE958*1.12</f>
        <v>13846873.040000001</v>
      </c>
      <c r="FA958" s="61" t="s">
        <v>1704</v>
      </c>
      <c r="FB958" s="61" t="s">
        <v>3578</v>
      </c>
      <c r="FC958" s="61" t="s">
        <v>3341</v>
      </c>
    </row>
    <row r="959" spans="1:159" s="49" customFormat="1" ht="25.5" customHeight="1" x14ac:dyDescent="0.25">
      <c r="A959" s="59" t="s">
        <v>864</v>
      </c>
      <c r="B959" s="59" t="s">
        <v>55</v>
      </c>
      <c r="C959" s="59" t="s">
        <v>561</v>
      </c>
      <c r="D959" s="59" t="s">
        <v>562</v>
      </c>
      <c r="E959" s="59" t="s">
        <v>563</v>
      </c>
      <c r="F959" s="59"/>
      <c r="G959" s="59" t="s">
        <v>1568</v>
      </c>
      <c r="H959" s="59" t="s">
        <v>1499</v>
      </c>
      <c r="I959" s="59">
        <v>50</v>
      </c>
      <c r="J959" s="59" t="s">
        <v>1506</v>
      </c>
      <c r="K959" s="59" t="s">
        <v>1592</v>
      </c>
      <c r="L959" s="59" t="s">
        <v>1330</v>
      </c>
      <c r="M959" s="59" t="s">
        <v>1505</v>
      </c>
      <c r="N959" s="59" t="s">
        <v>1429</v>
      </c>
      <c r="O959" s="46">
        <f t="shared" si="626"/>
        <v>77200</v>
      </c>
      <c r="P959" s="46"/>
      <c r="Q959" s="46"/>
      <c r="R959" s="46"/>
      <c r="S959" s="46"/>
      <c r="T959" s="46"/>
      <c r="U959" s="46"/>
      <c r="V959" s="46"/>
      <c r="W959" s="46">
        <v>19300</v>
      </c>
      <c r="X959" s="46">
        <v>19300</v>
      </c>
      <c r="Y959" s="46">
        <v>19300</v>
      </c>
      <c r="Z959" s="46">
        <v>19300</v>
      </c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87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>
        <v>118.3</v>
      </c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>
        <v>0</v>
      </c>
      <c r="DF959" s="46">
        <f>P960*BJ960</f>
        <v>0</v>
      </c>
      <c r="DG959" s="46">
        <f>BJ960*Q960</f>
        <v>0</v>
      </c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>
        <v>0</v>
      </c>
      <c r="FA959" s="59" t="s">
        <v>1739</v>
      </c>
      <c r="FB959" s="59">
        <v>2015</v>
      </c>
      <c r="FC959" s="59"/>
    </row>
    <row r="960" spans="1:159" s="49" customFormat="1" ht="25.5" customHeight="1" x14ac:dyDescent="0.25">
      <c r="A960" s="59" t="s">
        <v>865</v>
      </c>
      <c r="B960" s="59" t="s">
        <v>55</v>
      </c>
      <c r="C960" s="59" t="s">
        <v>561</v>
      </c>
      <c r="D960" s="59" t="s">
        <v>562</v>
      </c>
      <c r="E960" s="59" t="s">
        <v>563</v>
      </c>
      <c r="F960" s="59"/>
      <c r="G960" s="59" t="s">
        <v>1568</v>
      </c>
      <c r="H960" s="59" t="s">
        <v>1339</v>
      </c>
      <c r="I960" s="59">
        <v>50</v>
      </c>
      <c r="J960" s="59" t="s">
        <v>1506</v>
      </c>
      <c r="K960" s="59" t="s">
        <v>1592</v>
      </c>
      <c r="L960" s="59" t="s">
        <v>1330</v>
      </c>
      <c r="M960" s="59" t="s">
        <v>1505</v>
      </c>
      <c r="N960" s="59" t="s">
        <v>1429</v>
      </c>
      <c r="O960" s="46">
        <f t="shared" si="626"/>
        <v>77200</v>
      </c>
      <c r="P960" s="46"/>
      <c r="Q960" s="46"/>
      <c r="R960" s="46"/>
      <c r="S960" s="46"/>
      <c r="T960" s="46"/>
      <c r="U960" s="46"/>
      <c r="V960" s="46"/>
      <c r="W960" s="46">
        <v>19300</v>
      </c>
      <c r="X960" s="46">
        <v>19300</v>
      </c>
      <c r="Y960" s="46">
        <v>19300</v>
      </c>
      <c r="Z960" s="46">
        <v>19300</v>
      </c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87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>
        <v>118.3</v>
      </c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>
        <v>0</v>
      </c>
      <c r="DF960" s="46">
        <f>P961*BJ961</f>
        <v>0</v>
      </c>
      <c r="DG960" s="46">
        <f>BJ961*Q961</f>
        <v>0</v>
      </c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>
        <v>0</v>
      </c>
      <c r="FA960" s="59" t="s">
        <v>1739</v>
      </c>
      <c r="FB960" s="59">
        <v>2015</v>
      </c>
      <c r="FC960" s="59">
        <v>7</v>
      </c>
    </row>
    <row r="961" spans="1:159" s="49" customFormat="1" ht="25.5" customHeight="1" x14ac:dyDescent="0.25">
      <c r="A961" s="59" t="s">
        <v>866</v>
      </c>
      <c r="B961" s="59" t="s">
        <v>55</v>
      </c>
      <c r="C961" s="59" t="s">
        <v>567</v>
      </c>
      <c r="D961" s="59" t="s">
        <v>568</v>
      </c>
      <c r="E961" s="59" t="s">
        <v>569</v>
      </c>
      <c r="F961" s="59"/>
      <c r="G961" s="59" t="s">
        <v>1568</v>
      </c>
      <c r="H961" s="59" t="s">
        <v>1339</v>
      </c>
      <c r="I961" s="59">
        <v>50</v>
      </c>
      <c r="J961" s="59" t="s">
        <v>1569</v>
      </c>
      <c r="K961" s="59" t="s">
        <v>1592</v>
      </c>
      <c r="L961" s="59" t="s">
        <v>1330</v>
      </c>
      <c r="M961" s="59" t="s">
        <v>1505</v>
      </c>
      <c r="N961" s="59" t="s">
        <v>1429</v>
      </c>
      <c r="O961" s="46">
        <f t="shared" si="626"/>
        <v>77200</v>
      </c>
      <c r="P961" s="46"/>
      <c r="Q961" s="46"/>
      <c r="R961" s="46"/>
      <c r="S961" s="46"/>
      <c r="T961" s="46"/>
      <c r="U961" s="46"/>
      <c r="V961" s="46"/>
      <c r="W961" s="46">
        <v>19300</v>
      </c>
      <c r="X961" s="46">
        <v>19300</v>
      </c>
      <c r="Y961" s="46">
        <v>19300</v>
      </c>
      <c r="Z961" s="46">
        <v>19300</v>
      </c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87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>
        <v>118.3</v>
      </c>
      <c r="BK961" s="46"/>
      <c r="BL961" s="46"/>
      <c r="BM961" s="46"/>
      <c r="BN961" s="46"/>
      <c r="BO961" s="46"/>
      <c r="BP961" s="46"/>
      <c r="BQ961" s="46"/>
      <c r="BR961" s="46">
        <v>118.3</v>
      </c>
      <c r="BS961" s="46">
        <v>118.3</v>
      </c>
      <c r="BT961" s="46">
        <v>118.3</v>
      </c>
      <c r="BU961" s="46">
        <v>118.3</v>
      </c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>
        <v>0</v>
      </c>
      <c r="DF961" s="46">
        <f>P964*BJ964</f>
        <v>0</v>
      </c>
      <c r="DG961" s="46">
        <f>BJ964*Q964</f>
        <v>0</v>
      </c>
      <c r="DH961" s="46">
        <f>R961*BM961</f>
        <v>0</v>
      </c>
      <c r="DI961" s="46">
        <f t="shared" ref="DI961:DQ961" si="630">BN961*S961</f>
        <v>0</v>
      </c>
      <c r="DJ961" s="46">
        <f t="shared" si="630"/>
        <v>0</v>
      </c>
      <c r="DK961" s="46">
        <f t="shared" si="630"/>
        <v>0</v>
      </c>
      <c r="DL961" s="46">
        <f t="shared" si="630"/>
        <v>0</v>
      </c>
      <c r="DM961" s="46">
        <f t="shared" si="630"/>
        <v>2283190</v>
      </c>
      <c r="DN961" s="46">
        <f t="shared" si="630"/>
        <v>2283190</v>
      </c>
      <c r="DO961" s="46">
        <f t="shared" si="630"/>
        <v>2283190</v>
      </c>
      <c r="DP961" s="46">
        <f t="shared" si="630"/>
        <v>2283190</v>
      </c>
      <c r="DQ961" s="46">
        <f t="shared" si="630"/>
        <v>0</v>
      </c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>
        <v>0</v>
      </c>
      <c r="FA961" s="59" t="s">
        <v>1704</v>
      </c>
      <c r="FB961" s="59" t="s">
        <v>1736</v>
      </c>
      <c r="FC961" s="59" t="s">
        <v>1741</v>
      </c>
    </row>
    <row r="962" spans="1:159" s="49" customFormat="1" ht="25.5" customHeight="1" x14ac:dyDescent="0.25">
      <c r="A962" s="61" t="s">
        <v>3352</v>
      </c>
      <c r="B962" s="61" t="s">
        <v>55</v>
      </c>
      <c r="C962" s="61" t="s">
        <v>567</v>
      </c>
      <c r="D962" s="61" t="s">
        <v>568</v>
      </c>
      <c r="E962" s="61" t="s">
        <v>569</v>
      </c>
      <c r="F962" s="61" t="s">
        <v>568</v>
      </c>
      <c r="G962" s="61" t="s">
        <v>1568</v>
      </c>
      <c r="H962" s="61" t="s">
        <v>1339</v>
      </c>
      <c r="I962" s="62">
        <v>50</v>
      </c>
      <c r="J962" s="62" t="s">
        <v>3344</v>
      </c>
      <c r="K962" s="62" t="s">
        <v>1592</v>
      </c>
      <c r="L962" s="61" t="s">
        <v>1330</v>
      </c>
      <c r="M962" s="61" t="s">
        <v>1505</v>
      </c>
      <c r="N962" s="62" t="s">
        <v>1429</v>
      </c>
      <c r="O962" s="48">
        <f>W962+X962+Y962+Z962</f>
        <v>71900</v>
      </c>
      <c r="P962" s="48"/>
      <c r="Q962" s="48"/>
      <c r="R962" s="48"/>
      <c r="S962" s="48"/>
      <c r="T962" s="48"/>
      <c r="U962" s="48"/>
      <c r="V962" s="48"/>
      <c r="W962" s="48">
        <v>19300</v>
      </c>
      <c r="X962" s="72">
        <v>14000</v>
      </c>
      <c r="Y962" s="72">
        <v>19300</v>
      </c>
      <c r="Z962" s="72">
        <v>19300</v>
      </c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8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>
        <f>DE962/O962</f>
        <v>0</v>
      </c>
      <c r="BK962" s="48"/>
      <c r="BL962" s="48"/>
      <c r="BM962" s="48"/>
      <c r="BN962" s="48"/>
      <c r="BO962" s="48"/>
      <c r="BP962" s="48"/>
      <c r="BQ962" s="48"/>
      <c r="BR962" s="48">
        <v>118.3</v>
      </c>
      <c r="BS962" s="48">
        <v>170.7</v>
      </c>
      <c r="BT962" s="73">
        <v>170.7</v>
      </c>
      <c r="BU962" s="73">
        <v>170.7</v>
      </c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>
        <v>0</v>
      </c>
      <c r="DF962" s="48"/>
      <c r="DG962" s="48"/>
      <c r="DH962" s="48"/>
      <c r="DI962" s="48"/>
      <c r="DJ962" s="48"/>
      <c r="DK962" s="48"/>
      <c r="DL962" s="48"/>
      <c r="DM962" s="48">
        <f t="shared" ref="DM962:DP963" si="631">W962*BR962</f>
        <v>2283190</v>
      </c>
      <c r="DN962" s="48">
        <f t="shared" si="631"/>
        <v>2389800</v>
      </c>
      <c r="DO962" s="48">
        <f t="shared" si="631"/>
        <v>3294510</v>
      </c>
      <c r="DP962" s="48">
        <f t="shared" si="631"/>
        <v>3294510</v>
      </c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>
        <f>DE962*1.12</f>
        <v>0</v>
      </c>
      <c r="FA962" s="61" t="s">
        <v>1704</v>
      </c>
      <c r="FB962" s="61" t="s">
        <v>3107</v>
      </c>
      <c r="FC962" s="61" t="s">
        <v>3341</v>
      </c>
    </row>
    <row r="963" spans="1:159" s="49" customFormat="1" ht="25.5" customHeight="1" x14ac:dyDescent="0.25">
      <c r="A963" s="61" t="s">
        <v>3797</v>
      </c>
      <c r="B963" s="61" t="s">
        <v>55</v>
      </c>
      <c r="C963" s="61" t="s">
        <v>567</v>
      </c>
      <c r="D963" s="61" t="s">
        <v>568</v>
      </c>
      <c r="E963" s="61" t="s">
        <v>569</v>
      </c>
      <c r="F963" s="61" t="s">
        <v>568</v>
      </c>
      <c r="G963" s="61" t="s">
        <v>1568</v>
      </c>
      <c r="H963" s="61" t="s">
        <v>1339</v>
      </c>
      <c r="I963" s="62">
        <v>50</v>
      </c>
      <c r="J963" s="62" t="s">
        <v>3791</v>
      </c>
      <c r="K963" s="62" t="s">
        <v>1592</v>
      </c>
      <c r="L963" s="61" t="s">
        <v>1330</v>
      </c>
      <c r="M963" s="61" t="s">
        <v>1505</v>
      </c>
      <c r="N963" s="62" t="s">
        <v>1429</v>
      </c>
      <c r="O963" s="48">
        <f>W963+X963+Y963+Z963</f>
        <v>91200</v>
      </c>
      <c r="P963" s="48"/>
      <c r="Q963" s="48"/>
      <c r="R963" s="48"/>
      <c r="S963" s="48"/>
      <c r="T963" s="48"/>
      <c r="U963" s="48"/>
      <c r="V963" s="48"/>
      <c r="W963" s="48">
        <v>19300</v>
      </c>
      <c r="X963" s="72">
        <v>14000</v>
      </c>
      <c r="Y963" s="72">
        <v>38600</v>
      </c>
      <c r="Z963" s="72">
        <v>19300</v>
      </c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8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>
        <f>DE963/O963</f>
        <v>159.61096491228071</v>
      </c>
      <c r="BK963" s="48"/>
      <c r="BL963" s="48"/>
      <c r="BM963" s="48"/>
      <c r="BN963" s="48"/>
      <c r="BO963" s="48"/>
      <c r="BP963" s="48"/>
      <c r="BQ963" s="48"/>
      <c r="BR963" s="48">
        <v>118.3</v>
      </c>
      <c r="BS963" s="48">
        <v>170.7</v>
      </c>
      <c r="BT963" s="73">
        <v>170.7</v>
      </c>
      <c r="BU963" s="73">
        <v>170.7</v>
      </c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>
        <f>DM963+DN963+DO963+DP963</f>
        <v>14556520</v>
      </c>
      <c r="DF963" s="48"/>
      <c r="DG963" s="48"/>
      <c r="DH963" s="48"/>
      <c r="DI963" s="48"/>
      <c r="DJ963" s="48"/>
      <c r="DK963" s="48"/>
      <c r="DL963" s="48"/>
      <c r="DM963" s="48">
        <f t="shared" si="631"/>
        <v>2283190</v>
      </c>
      <c r="DN963" s="48">
        <f t="shared" si="631"/>
        <v>2389800</v>
      </c>
      <c r="DO963" s="48">
        <f t="shared" si="631"/>
        <v>6589020</v>
      </c>
      <c r="DP963" s="48">
        <f t="shared" si="631"/>
        <v>3294510</v>
      </c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>
        <f>DE963*1.12</f>
        <v>16303302.400000002</v>
      </c>
      <c r="FA963" s="61" t="s">
        <v>1704</v>
      </c>
      <c r="FB963" s="61" t="s">
        <v>3578</v>
      </c>
      <c r="FC963" s="61" t="s">
        <v>3341</v>
      </c>
    </row>
    <row r="964" spans="1:159" s="49" customFormat="1" ht="25.5" customHeight="1" x14ac:dyDescent="0.25">
      <c r="A964" s="59" t="s">
        <v>867</v>
      </c>
      <c r="B964" s="59" t="s">
        <v>55</v>
      </c>
      <c r="C964" s="59" t="s">
        <v>561</v>
      </c>
      <c r="D964" s="59" t="s">
        <v>562</v>
      </c>
      <c r="E964" s="59" t="s">
        <v>563</v>
      </c>
      <c r="F964" s="59"/>
      <c r="G964" s="59" t="s">
        <v>1568</v>
      </c>
      <c r="H964" s="59" t="s">
        <v>1499</v>
      </c>
      <c r="I964" s="59">
        <v>50</v>
      </c>
      <c r="J964" s="59" t="s">
        <v>1506</v>
      </c>
      <c r="K964" s="59" t="s">
        <v>1593</v>
      </c>
      <c r="L964" s="59" t="s">
        <v>1330</v>
      </c>
      <c r="M964" s="59" t="s">
        <v>1505</v>
      </c>
      <c r="N964" s="59" t="s">
        <v>1429</v>
      </c>
      <c r="O964" s="46">
        <f t="shared" ref="O964:O971" si="632">P964+Q964+R964+S964+T964+U964+V964+W964+X964+Y964+Z964+AA964+AB964+AC964+AD964+AE964+AF964+AG964+AH964+AI964+AJ964+AK964+AL964+AM964+AN964+AO964+AP964+AQ964+AR964+AS964+AT964+AU964+AV964+AW964+AX964+AY964+AZ964</f>
        <v>44400</v>
      </c>
      <c r="P964" s="46"/>
      <c r="Q964" s="46"/>
      <c r="R964" s="46"/>
      <c r="S964" s="46"/>
      <c r="T964" s="46"/>
      <c r="U964" s="46"/>
      <c r="V964" s="46"/>
      <c r="W964" s="46">
        <v>11100</v>
      </c>
      <c r="X964" s="46">
        <v>11100</v>
      </c>
      <c r="Y964" s="46">
        <v>11100</v>
      </c>
      <c r="Z964" s="46">
        <v>11100</v>
      </c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87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>
        <v>118.3</v>
      </c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>
        <v>0</v>
      </c>
      <c r="DF964" s="46">
        <f>P965*BJ965</f>
        <v>0</v>
      </c>
      <c r="DG964" s="46">
        <f>BJ965*Q965</f>
        <v>0</v>
      </c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>
        <v>0</v>
      </c>
      <c r="FA964" s="59" t="s">
        <v>1739</v>
      </c>
      <c r="FB964" s="59">
        <v>2015</v>
      </c>
      <c r="FC964" s="59"/>
    </row>
    <row r="965" spans="1:159" s="49" customFormat="1" ht="25.5" customHeight="1" x14ac:dyDescent="0.25">
      <c r="A965" s="59" t="s">
        <v>868</v>
      </c>
      <c r="B965" s="59" t="s">
        <v>55</v>
      </c>
      <c r="C965" s="59" t="s">
        <v>561</v>
      </c>
      <c r="D965" s="59" t="s">
        <v>562</v>
      </c>
      <c r="E965" s="59" t="s">
        <v>563</v>
      </c>
      <c r="F965" s="59"/>
      <c r="G965" s="59" t="s">
        <v>1568</v>
      </c>
      <c r="H965" s="59" t="s">
        <v>1339</v>
      </c>
      <c r="I965" s="59">
        <v>50</v>
      </c>
      <c r="J965" s="59" t="s">
        <v>1506</v>
      </c>
      <c r="K965" s="59" t="s">
        <v>1593</v>
      </c>
      <c r="L965" s="59" t="s">
        <v>1330</v>
      </c>
      <c r="M965" s="59" t="s">
        <v>1505</v>
      </c>
      <c r="N965" s="59" t="s">
        <v>1429</v>
      </c>
      <c r="O965" s="46">
        <f t="shared" si="632"/>
        <v>44400</v>
      </c>
      <c r="P965" s="46"/>
      <c r="Q965" s="46"/>
      <c r="R965" s="46"/>
      <c r="S965" s="46"/>
      <c r="T965" s="46"/>
      <c r="U965" s="46"/>
      <c r="V965" s="46"/>
      <c r="W965" s="46">
        <v>11100</v>
      </c>
      <c r="X965" s="46">
        <v>11100</v>
      </c>
      <c r="Y965" s="46">
        <v>11100</v>
      </c>
      <c r="Z965" s="46">
        <v>11100</v>
      </c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87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>
        <v>118.3</v>
      </c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>
        <v>0</v>
      </c>
      <c r="DF965" s="46">
        <f>P966*BJ966</f>
        <v>0</v>
      </c>
      <c r="DG965" s="46">
        <f>BJ966*Q966</f>
        <v>0</v>
      </c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>
        <v>0</v>
      </c>
      <c r="FA965" s="59" t="s">
        <v>1739</v>
      </c>
      <c r="FB965" s="59">
        <v>2015</v>
      </c>
      <c r="FC965" s="59">
        <v>7</v>
      </c>
    </row>
    <row r="966" spans="1:159" s="49" customFormat="1" ht="25.5" customHeight="1" x14ac:dyDescent="0.25">
      <c r="A966" s="59" t="s">
        <v>869</v>
      </c>
      <c r="B966" s="59" t="s">
        <v>55</v>
      </c>
      <c r="C966" s="59" t="s">
        <v>567</v>
      </c>
      <c r="D966" s="59" t="s">
        <v>568</v>
      </c>
      <c r="E966" s="59" t="s">
        <v>569</v>
      </c>
      <c r="F966" s="59"/>
      <c r="G966" s="59" t="s">
        <v>1568</v>
      </c>
      <c r="H966" s="59" t="s">
        <v>1339</v>
      </c>
      <c r="I966" s="59">
        <v>50</v>
      </c>
      <c r="J966" s="59" t="s">
        <v>1569</v>
      </c>
      <c r="K966" s="59" t="s">
        <v>1593</v>
      </c>
      <c r="L966" s="59" t="s">
        <v>1330</v>
      </c>
      <c r="M966" s="59" t="s">
        <v>1505</v>
      </c>
      <c r="N966" s="59" t="s">
        <v>1429</v>
      </c>
      <c r="O966" s="46">
        <f t="shared" si="632"/>
        <v>44400</v>
      </c>
      <c r="P966" s="46"/>
      <c r="Q966" s="46"/>
      <c r="R966" s="46"/>
      <c r="S966" s="46"/>
      <c r="T966" s="46"/>
      <c r="U966" s="46"/>
      <c r="V966" s="46"/>
      <c r="W966" s="46">
        <v>11100</v>
      </c>
      <c r="X966" s="46">
        <v>11100</v>
      </c>
      <c r="Y966" s="46">
        <v>11100</v>
      </c>
      <c r="Z966" s="46">
        <v>11100</v>
      </c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87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>
        <v>118.3</v>
      </c>
      <c r="BK966" s="46"/>
      <c r="BL966" s="46"/>
      <c r="BM966" s="46"/>
      <c r="BN966" s="46"/>
      <c r="BO966" s="46"/>
      <c r="BP966" s="46"/>
      <c r="BQ966" s="46"/>
      <c r="BR966" s="46">
        <v>118.3</v>
      </c>
      <c r="BS966" s="46">
        <v>118.3</v>
      </c>
      <c r="BT966" s="46">
        <v>118.3</v>
      </c>
      <c r="BU966" s="46">
        <v>118.3</v>
      </c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>
        <v>0</v>
      </c>
      <c r="DF966" s="46">
        <f>P969*BJ969</f>
        <v>0</v>
      </c>
      <c r="DG966" s="46">
        <f>BJ969*Q969</f>
        <v>0</v>
      </c>
      <c r="DH966" s="46">
        <f>R966*BM966</f>
        <v>0</v>
      </c>
      <c r="DI966" s="46">
        <f t="shared" ref="DI966:DQ966" si="633">BN966*S966</f>
        <v>0</v>
      </c>
      <c r="DJ966" s="46">
        <f t="shared" si="633"/>
        <v>0</v>
      </c>
      <c r="DK966" s="46">
        <f t="shared" si="633"/>
        <v>0</v>
      </c>
      <c r="DL966" s="46">
        <f t="shared" si="633"/>
        <v>0</v>
      </c>
      <c r="DM966" s="46">
        <f t="shared" si="633"/>
        <v>1313130</v>
      </c>
      <c r="DN966" s="46">
        <f t="shared" si="633"/>
        <v>1313130</v>
      </c>
      <c r="DO966" s="46">
        <f t="shared" si="633"/>
        <v>1313130</v>
      </c>
      <c r="DP966" s="46">
        <f t="shared" si="633"/>
        <v>1313130</v>
      </c>
      <c r="DQ966" s="46">
        <f t="shared" si="633"/>
        <v>0</v>
      </c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>
        <v>0</v>
      </c>
      <c r="FA966" s="59" t="s">
        <v>1704</v>
      </c>
      <c r="FB966" s="59" t="s">
        <v>1736</v>
      </c>
      <c r="FC966" s="59" t="s">
        <v>1741</v>
      </c>
    </row>
    <row r="967" spans="1:159" s="49" customFormat="1" ht="25.5" customHeight="1" x14ac:dyDescent="0.25">
      <c r="A967" s="61" t="s">
        <v>3353</v>
      </c>
      <c r="B967" s="61" t="s">
        <v>55</v>
      </c>
      <c r="C967" s="61" t="s">
        <v>567</v>
      </c>
      <c r="D967" s="61" t="s">
        <v>568</v>
      </c>
      <c r="E967" s="61" t="s">
        <v>569</v>
      </c>
      <c r="F967" s="61" t="s">
        <v>568</v>
      </c>
      <c r="G967" s="61" t="s">
        <v>1568</v>
      </c>
      <c r="H967" s="61" t="s">
        <v>1339</v>
      </c>
      <c r="I967" s="62">
        <v>50</v>
      </c>
      <c r="J967" s="62" t="s">
        <v>3344</v>
      </c>
      <c r="K967" s="62" t="s">
        <v>1593</v>
      </c>
      <c r="L967" s="61" t="s">
        <v>1330</v>
      </c>
      <c r="M967" s="61" t="s">
        <v>1505</v>
      </c>
      <c r="N967" s="62" t="s">
        <v>1429</v>
      </c>
      <c r="O967" s="48">
        <f t="shared" si="632"/>
        <v>47300</v>
      </c>
      <c r="P967" s="48"/>
      <c r="Q967" s="48"/>
      <c r="R967" s="48"/>
      <c r="S967" s="48"/>
      <c r="T967" s="48"/>
      <c r="U967" s="48"/>
      <c r="V967" s="48"/>
      <c r="W967" s="48">
        <v>11100</v>
      </c>
      <c r="X967" s="72">
        <v>14000</v>
      </c>
      <c r="Y967" s="72">
        <v>11100</v>
      </c>
      <c r="Z967" s="72">
        <v>11100</v>
      </c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8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>
        <f>DE967/O967</f>
        <v>0</v>
      </c>
      <c r="BK967" s="48"/>
      <c r="BL967" s="48"/>
      <c r="BM967" s="48"/>
      <c r="BN967" s="48"/>
      <c r="BO967" s="48"/>
      <c r="BP967" s="48"/>
      <c r="BQ967" s="48"/>
      <c r="BR967" s="48">
        <v>118.3</v>
      </c>
      <c r="BS967" s="48">
        <v>170.7</v>
      </c>
      <c r="BT967" s="73">
        <v>170.7</v>
      </c>
      <c r="BU967" s="73">
        <v>170.7</v>
      </c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>
        <v>0</v>
      </c>
      <c r="DF967" s="48"/>
      <c r="DG967" s="48"/>
      <c r="DH967" s="48"/>
      <c r="DI967" s="48"/>
      <c r="DJ967" s="48"/>
      <c r="DK967" s="48"/>
      <c r="DL967" s="48"/>
      <c r="DM967" s="48">
        <f t="shared" ref="DM967:DP968" si="634">W967*BR967</f>
        <v>1313130</v>
      </c>
      <c r="DN967" s="48">
        <f t="shared" si="634"/>
        <v>2389800</v>
      </c>
      <c r="DO967" s="48">
        <f t="shared" si="634"/>
        <v>1894769.9999999998</v>
      </c>
      <c r="DP967" s="48">
        <f t="shared" si="634"/>
        <v>1894769.9999999998</v>
      </c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>
        <f>DE967*1.12</f>
        <v>0</v>
      </c>
      <c r="FA967" s="61" t="s">
        <v>1704</v>
      </c>
      <c r="FB967" s="61" t="s">
        <v>3107</v>
      </c>
      <c r="FC967" s="61" t="s">
        <v>3341</v>
      </c>
    </row>
    <row r="968" spans="1:159" s="49" customFormat="1" ht="25.5" customHeight="1" x14ac:dyDescent="0.25">
      <c r="A968" s="61" t="s">
        <v>3798</v>
      </c>
      <c r="B968" s="61" t="s">
        <v>55</v>
      </c>
      <c r="C968" s="61" t="s">
        <v>567</v>
      </c>
      <c r="D968" s="61" t="s">
        <v>568</v>
      </c>
      <c r="E968" s="61" t="s">
        <v>569</v>
      </c>
      <c r="F968" s="61" t="s">
        <v>568</v>
      </c>
      <c r="G968" s="61" t="s">
        <v>1568</v>
      </c>
      <c r="H968" s="61" t="s">
        <v>1339</v>
      </c>
      <c r="I968" s="62">
        <v>50</v>
      </c>
      <c r="J968" s="62" t="s">
        <v>3791</v>
      </c>
      <c r="K968" s="62" t="s">
        <v>1593</v>
      </c>
      <c r="L968" s="61" t="s">
        <v>1330</v>
      </c>
      <c r="M968" s="61" t="s">
        <v>1505</v>
      </c>
      <c r="N968" s="62" t="s">
        <v>1429</v>
      </c>
      <c r="O968" s="48">
        <f t="shared" ref="O968" si="635">P968+Q968+R968+S968+T968+U968+V968+W968+X968+Y968+Z968+AA968+AB968+AC968+AD968+AE968+AF968+AG968+AH968+AI968+AJ968+AK968+AL968+AM968+AN968+AO968+AP968+AQ968+AR968+AS968+AT968+AU968+AV968+AW968+AX968+AY968+AZ968</f>
        <v>58400</v>
      </c>
      <c r="P968" s="48"/>
      <c r="Q968" s="48"/>
      <c r="R968" s="48"/>
      <c r="S968" s="48"/>
      <c r="T968" s="48"/>
      <c r="U968" s="48"/>
      <c r="V968" s="48"/>
      <c r="W968" s="48">
        <v>11100</v>
      </c>
      <c r="X968" s="72">
        <v>14000</v>
      </c>
      <c r="Y968" s="72">
        <v>22200</v>
      </c>
      <c r="Z968" s="72">
        <v>11100</v>
      </c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8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>
        <f>DE968/O968</f>
        <v>160.74041095890411</v>
      </c>
      <c r="BK968" s="48"/>
      <c r="BL968" s="48"/>
      <c r="BM968" s="48"/>
      <c r="BN968" s="48"/>
      <c r="BO968" s="48"/>
      <c r="BP968" s="48"/>
      <c r="BQ968" s="48"/>
      <c r="BR968" s="48">
        <v>118.3</v>
      </c>
      <c r="BS968" s="48">
        <v>170.7</v>
      </c>
      <c r="BT968" s="73">
        <v>170.7</v>
      </c>
      <c r="BU968" s="73">
        <v>170.7</v>
      </c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>
        <f>DM968+DN968+DO968+DP968</f>
        <v>9387240</v>
      </c>
      <c r="DF968" s="48"/>
      <c r="DG968" s="48"/>
      <c r="DH968" s="48"/>
      <c r="DI968" s="48"/>
      <c r="DJ968" s="48"/>
      <c r="DK968" s="48"/>
      <c r="DL968" s="48"/>
      <c r="DM968" s="48">
        <f t="shared" si="634"/>
        <v>1313130</v>
      </c>
      <c r="DN968" s="48">
        <f t="shared" si="634"/>
        <v>2389800</v>
      </c>
      <c r="DO968" s="48">
        <f t="shared" si="634"/>
        <v>3789539.9999999995</v>
      </c>
      <c r="DP968" s="48">
        <f t="shared" si="634"/>
        <v>1894769.9999999998</v>
      </c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>
        <f>DE968*1.12</f>
        <v>10513708.800000001</v>
      </c>
      <c r="FA968" s="61" t="s">
        <v>1704</v>
      </c>
      <c r="FB968" s="61" t="s">
        <v>3578</v>
      </c>
      <c r="FC968" s="61" t="s">
        <v>3341</v>
      </c>
    </row>
    <row r="969" spans="1:159" s="49" customFormat="1" ht="25.5" customHeight="1" x14ac:dyDescent="0.25">
      <c r="A969" s="59" t="s">
        <v>870</v>
      </c>
      <c r="B969" s="59" t="s">
        <v>55</v>
      </c>
      <c r="C969" s="59" t="s">
        <v>561</v>
      </c>
      <c r="D969" s="59" t="s">
        <v>562</v>
      </c>
      <c r="E969" s="59" t="s">
        <v>563</v>
      </c>
      <c r="F969" s="59"/>
      <c r="G969" s="59" t="s">
        <v>1568</v>
      </c>
      <c r="H969" s="59" t="s">
        <v>1499</v>
      </c>
      <c r="I969" s="59">
        <v>50</v>
      </c>
      <c r="J969" s="59" t="s">
        <v>1506</v>
      </c>
      <c r="K969" s="59" t="s">
        <v>1581</v>
      </c>
      <c r="L969" s="59" t="s">
        <v>1330</v>
      </c>
      <c r="M969" s="59" t="s">
        <v>1505</v>
      </c>
      <c r="N969" s="59" t="s">
        <v>1429</v>
      </c>
      <c r="O969" s="46">
        <f t="shared" si="632"/>
        <v>60800</v>
      </c>
      <c r="P969" s="46"/>
      <c r="Q969" s="46"/>
      <c r="R969" s="46"/>
      <c r="S969" s="46"/>
      <c r="T969" s="46"/>
      <c r="U969" s="46"/>
      <c r="V969" s="46"/>
      <c r="W969" s="46">
        <v>15200</v>
      </c>
      <c r="X969" s="46">
        <v>15200</v>
      </c>
      <c r="Y969" s="46">
        <v>15200</v>
      </c>
      <c r="Z969" s="46">
        <v>15200</v>
      </c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87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>
        <v>118.3</v>
      </c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>
        <v>0</v>
      </c>
      <c r="DF969" s="46">
        <f>P970*BJ970</f>
        <v>0</v>
      </c>
      <c r="DG969" s="46">
        <f>BJ970*Q970</f>
        <v>0</v>
      </c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>
        <v>0</v>
      </c>
      <c r="FA969" s="59" t="s">
        <v>1739</v>
      </c>
      <c r="FB969" s="59">
        <v>2015</v>
      </c>
      <c r="FC969" s="59"/>
    </row>
    <row r="970" spans="1:159" s="49" customFormat="1" ht="25.5" customHeight="1" x14ac:dyDescent="0.25">
      <c r="A970" s="59" t="s">
        <v>871</v>
      </c>
      <c r="B970" s="59" t="s">
        <v>55</v>
      </c>
      <c r="C970" s="59" t="s">
        <v>561</v>
      </c>
      <c r="D970" s="59" t="s">
        <v>562</v>
      </c>
      <c r="E970" s="59" t="s">
        <v>563</v>
      </c>
      <c r="F970" s="59"/>
      <c r="G970" s="59" t="s">
        <v>1568</v>
      </c>
      <c r="H970" s="59" t="s">
        <v>1339</v>
      </c>
      <c r="I970" s="59">
        <v>50</v>
      </c>
      <c r="J970" s="59" t="s">
        <v>1506</v>
      </c>
      <c r="K970" s="59" t="s">
        <v>1581</v>
      </c>
      <c r="L970" s="59" t="s">
        <v>1330</v>
      </c>
      <c r="M970" s="59" t="s">
        <v>1505</v>
      </c>
      <c r="N970" s="59" t="s">
        <v>1429</v>
      </c>
      <c r="O970" s="46">
        <f t="shared" si="632"/>
        <v>60800</v>
      </c>
      <c r="P970" s="46"/>
      <c r="Q970" s="46"/>
      <c r="R970" s="46"/>
      <c r="S970" s="46"/>
      <c r="T970" s="46"/>
      <c r="U970" s="46"/>
      <c r="V970" s="46"/>
      <c r="W970" s="46">
        <v>15200</v>
      </c>
      <c r="X970" s="46">
        <v>15200</v>
      </c>
      <c r="Y970" s="46">
        <v>15200</v>
      </c>
      <c r="Z970" s="46">
        <v>15200</v>
      </c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87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>
        <v>118.3</v>
      </c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>
        <v>0</v>
      </c>
      <c r="DF970" s="46">
        <f>P971*BJ971</f>
        <v>0</v>
      </c>
      <c r="DG970" s="46">
        <f>BJ971*Q971</f>
        <v>0</v>
      </c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>
        <v>0</v>
      </c>
      <c r="FA970" s="59" t="s">
        <v>1739</v>
      </c>
      <c r="FB970" s="59">
        <v>2015</v>
      </c>
      <c r="FC970" s="59">
        <v>7</v>
      </c>
    </row>
    <row r="971" spans="1:159" s="49" customFormat="1" ht="25.5" customHeight="1" x14ac:dyDescent="0.25">
      <c r="A971" s="59" t="s">
        <v>872</v>
      </c>
      <c r="B971" s="59" t="s">
        <v>55</v>
      </c>
      <c r="C971" s="59" t="s">
        <v>567</v>
      </c>
      <c r="D971" s="59" t="s">
        <v>568</v>
      </c>
      <c r="E971" s="59" t="s">
        <v>569</v>
      </c>
      <c r="F971" s="59"/>
      <c r="G971" s="59" t="s">
        <v>1568</v>
      </c>
      <c r="H971" s="59" t="s">
        <v>1339</v>
      </c>
      <c r="I971" s="59">
        <v>50</v>
      </c>
      <c r="J971" s="59" t="s">
        <v>1569</v>
      </c>
      <c r="K971" s="59" t="s">
        <v>1581</v>
      </c>
      <c r="L971" s="59" t="s">
        <v>1330</v>
      </c>
      <c r="M971" s="59" t="s">
        <v>1505</v>
      </c>
      <c r="N971" s="59" t="s">
        <v>1429</v>
      </c>
      <c r="O971" s="46">
        <f t="shared" si="632"/>
        <v>60800</v>
      </c>
      <c r="P971" s="46"/>
      <c r="Q971" s="46"/>
      <c r="R971" s="46"/>
      <c r="S971" s="46"/>
      <c r="T971" s="46"/>
      <c r="U971" s="46"/>
      <c r="V971" s="46"/>
      <c r="W971" s="46">
        <v>15200</v>
      </c>
      <c r="X971" s="46">
        <v>15200</v>
      </c>
      <c r="Y971" s="46">
        <v>15200</v>
      </c>
      <c r="Z971" s="46">
        <v>15200</v>
      </c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87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>
        <v>118.3</v>
      </c>
      <c r="BK971" s="46"/>
      <c r="BL971" s="46"/>
      <c r="BM971" s="46"/>
      <c r="BN971" s="46"/>
      <c r="BO971" s="46"/>
      <c r="BP971" s="46"/>
      <c r="BQ971" s="46"/>
      <c r="BR971" s="46">
        <v>118.3</v>
      </c>
      <c r="BS971" s="46">
        <v>118.3</v>
      </c>
      <c r="BT971" s="46">
        <v>118.3</v>
      </c>
      <c r="BU971" s="46">
        <v>118.3</v>
      </c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>
        <v>0</v>
      </c>
      <c r="DF971" s="46">
        <f>P974*BJ974</f>
        <v>0</v>
      </c>
      <c r="DG971" s="46">
        <f>BJ974*Q974</f>
        <v>0</v>
      </c>
      <c r="DH971" s="46">
        <f>R971*BM971</f>
        <v>0</v>
      </c>
      <c r="DI971" s="46">
        <f t="shared" ref="DI971:DQ971" si="636">BN971*S971</f>
        <v>0</v>
      </c>
      <c r="DJ971" s="46">
        <f t="shared" si="636"/>
        <v>0</v>
      </c>
      <c r="DK971" s="46">
        <f t="shared" si="636"/>
        <v>0</v>
      </c>
      <c r="DL971" s="46">
        <f t="shared" si="636"/>
        <v>0</v>
      </c>
      <c r="DM971" s="46">
        <f t="shared" si="636"/>
        <v>1798160</v>
      </c>
      <c r="DN971" s="46">
        <f t="shared" si="636"/>
        <v>1798160</v>
      </c>
      <c r="DO971" s="46">
        <f t="shared" si="636"/>
        <v>1798160</v>
      </c>
      <c r="DP971" s="46">
        <f t="shared" si="636"/>
        <v>1798160</v>
      </c>
      <c r="DQ971" s="46">
        <f t="shared" si="636"/>
        <v>0</v>
      </c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>
        <v>0</v>
      </c>
      <c r="FA971" s="59" t="s">
        <v>1704</v>
      </c>
      <c r="FB971" s="59" t="s">
        <v>1736</v>
      </c>
      <c r="FC971" s="59" t="s">
        <v>1741</v>
      </c>
    </row>
    <row r="972" spans="1:159" s="49" customFormat="1" ht="25.5" customHeight="1" x14ac:dyDescent="0.25">
      <c r="A972" s="61" t="s">
        <v>3354</v>
      </c>
      <c r="B972" s="61" t="s">
        <v>55</v>
      </c>
      <c r="C972" s="61" t="s">
        <v>567</v>
      </c>
      <c r="D972" s="61" t="s">
        <v>568</v>
      </c>
      <c r="E972" s="61" t="s">
        <v>569</v>
      </c>
      <c r="F972" s="61" t="s">
        <v>568</v>
      </c>
      <c r="G972" s="61" t="s">
        <v>1568</v>
      </c>
      <c r="H972" s="61" t="s">
        <v>1339</v>
      </c>
      <c r="I972" s="62">
        <v>50</v>
      </c>
      <c r="J972" s="62" t="s">
        <v>3344</v>
      </c>
      <c r="K972" s="62" t="s">
        <v>1581</v>
      </c>
      <c r="L972" s="61" t="s">
        <v>1330</v>
      </c>
      <c r="M972" s="61" t="s">
        <v>1505</v>
      </c>
      <c r="N972" s="62" t="s">
        <v>1429</v>
      </c>
      <c r="O972" s="48">
        <f>W972+X972+Y972+Z972</f>
        <v>60150</v>
      </c>
      <c r="P972" s="48"/>
      <c r="Q972" s="48"/>
      <c r="R972" s="48"/>
      <c r="S972" s="48"/>
      <c r="T972" s="48"/>
      <c r="U972" s="48"/>
      <c r="V972" s="48"/>
      <c r="W972" s="48">
        <v>15200</v>
      </c>
      <c r="X972" s="72">
        <v>14550</v>
      </c>
      <c r="Y972" s="72">
        <v>15200</v>
      </c>
      <c r="Z972" s="72">
        <v>15200</v>
      </c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8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>
        <f>DE972/O972</f>
        <v>0</v>
      </c>
      <c r="BK972" s="48"/>
      <c r="BL972" s="48"/>
      <c r="BM972" s="48"/>
      <c r="BN972" s="48"/>
      <c r="BO972" s="48"/>
      <c r="BP972" s="48"/>
      <c r="BQ972" s="48"/>
      <c r="BR972" s="48">
        <v>118.3</v>
      </c>
      <c r="BS972" s="48">
        <v>170.7</v>
      </c>
      <c r="BT972" s="73">
        <v>170.7</v>
      </c>
      <c r="BU972" s="73">
        <v>170.7</v>
      </c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>
        <v>0</v>
      </c>
      <c r="DF972" s="48"/>
      <c r="DG972" s="48"/>
      <c r="DH972" s="48"/>
      <c r="DI972" s="48"/>
      <c r="DJ972" s="48"/>
      <c r="DK972" s="48"/>
      <c r="DL972" s="48"/>
      <c r="DM972" s="48">
        <f t="shared" ref="DM972:DP973" si="637">W972*BR972</f>
        <v>1798160</v>
      </c>
      <c r="DN972" s="48">
        <f t="shared" si="637"/>
        <v>2483685</v>
      </c>
      <c r="DO972" s="48">
        <f t="shared" si="637"/>
        <v>2594640</v>
      </c>
      <c r="DP972" s="48">
        <f t="shared" si="637"/>
        <v>2594640</v>
      </c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>
        <f>DE972*1.12</f>
        <v>0</v>
      </c>
      <c r="FA972" s="61" t="s">
        <v>1704</v>
      </c>
      <c r="FB972" s="61" t="s">
        <v>3107</v>
      </c>
      <c r="FC972" s="61" t="s">
        <v>3341</v>
      </c>
    </row>
    <row r="973" spans="1:159" s="49" customFormat="1" ht="25.5" customHeight="1" x14ac:dyDescent="0.25">
      <c r="A973" s="61" t="s">
        <v>3799</v>
      </c>
      <c r="B973" s="61" t="s">
        <v>55</v>
      </c>
      <c r="C973" s="61" t="s">
        <v>567</v>
      </c>
      <c r="D973" s="61" t="s">
        <v>568</v>
      </c>
      <c r="E973" s="61" t="s">
        <v>569</v>
      </c>
      <c r="F973" s="61" t="s">
        <v>568</v>
      </c>
      <c r="G973" s="61" t="s">
        <v>1568</v>
      </c>
      <c r="H973" s="61" t="s">
        <v>1339</v>
      </c>
      <c r="I973" s="62">
        <v>50</v>
      </c>
      <c r="J973" s="62" t="s">
        <v>3791</v>
      </c>
      <c r="K973" s="62" t="s">
        <v>1581</v>
      </c>
      <c r="L973" s="61" t="s">
        <v>1330</v>
      </c>
      <c r="M973" s="61" t="s">
        <v>1505</v>
      </c>
      <c r="N973" s="62" t="s">
        <v>1429</v>
      </c>
      <c r="O973" s="48">
        <f>W973+X973+Y973+Z973</f>
        <v>75350</v>
      </c>
      <c r="P973" s="48"/>
      <c r="Q973" s="48"/>
      <c r="R973" s="48"/>
      <c r="S973" s="48"/>
      <c r="T973" s="48"/>
      <c r="U973" s="48"/>
      <c r="V973" s="48"/>
      <c r="W973" s="48">
        <v>15200</v>
      </c>
      <c r="X973" s="72">
        <v>14550</v>
      </c>
      <c r="Y973" s="72">
        <v>30400</v>
      </c>
      <c r="Z973" s="72">
        <v>15200</v>
      </c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8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>
        <f>DE973/O973</f>
        <v>160.12959522229596</v>
      </c>
      <c r="BK973" s="48"/>
      <c r="BL973" s="48"/>
      <c r="BM973" s="48"/>
      <c r="BN973" s="48"/>
      <c r="BO973" s="48"/>
      <c r="BP973" s="48"/>
      <c r="BQ973" s="48"/>
      <c r="BR973" s="48">
        <v>118.3</v>
      </c>
      <c r="BS973" s="48">
        <v>170.7</v>
      </c>
      <c r="BT973" s="73">
        <v>170.7</v>
      </c>
      <c r="BU973" s="73">
        <v>170.7</v>
      </c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>
        <f>DM973+DN973+DO973+DP973</f>
        <v>12065765</v>
      </c>
      <c r="DF973" s="48"/>
      <c r="DG973" s="48"/>
      <c r="DH973" s="48"/>
      <c r="DI973" s="48"/>
      <c r="DJ973" s="48"/>
      <c r="DK973" s="48"/>
      <c r="DL973" s="48"/>
      <c r="DM973" s="48">
        <f t="shared" si="637"/>
        <v>1798160</v>
      </c>
      <c r="DN973" s="48">
        <f t="shared" si="637"/>
        <v>2483685</v>
      </c>
      <c r="DO973" s="48">
        <f t="shared" si="637"/>
        <v>5189280</v>
      </c>
      <c r="DP973" s="48">
        <f t="shared" si="637"/>
        <v>2594640</v>
      </c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>
        <f>DE973*1.12</f>
        <v>13513656.800000001</v>
      </c>
      <c r="FA973" s="61" t="s">
        <v>1704</v>
      </c>
      <c r="FB973" s="61" t="s">
        <v>3578</v>
      </c>
      <c r="FC973" s="61" t="s">
        <v>3341</v>
      </c>
    </row>
    <row r="974" spans="1:159" s="49" customFormat="1" ht="25.5" customHeight="1" x14ac:dyDescent="0.25">
      <c r="A974" s="59" t="s">
        <v>873</v>
      </c>
      <c r="B974" s="59" t="s">
        <v>55</v>
      </c>
      <c r="C974" s="59" t="s">
        <v>561</v>
      </c>
      <c r="D974" s="59" t="s">
        <v>562</v>
      </c>
      <c r="E974" s="59" t="s">
        <v>563</v>
      </c>
      <c r="F974" s="59"/>
      <c r="G974" s="59" t="s">
        <v>1568</v>
      </c>
      <c r="H974" s="59" t="s">
        <v>1499</v>
      </c>
      <c r="I974" s="59">
        <v>50</v>
      </c>
      <c r="J974" s="59" t="s">
        <v>1506</v>
      </c>
      <c r="K974" s="59" t="s">
        <v>1594</v>
      </c>
      <c r="L974" s="59" t="s">
        <v>1330</v>
      </c>
      <c r="M974" s="59" t="s">
        <v>1505</v>
      </c>
      <c r="N974" s="59" t="s">
        <v>1429</v>
      </c>
      <c r="O974" s="46">
        <f>P974+Q974+R974+S974+T974+U974+V974+W974+X974+Y974+Z974+AA974+AB974+AC974+AD974+AE974+AF974+AG974+AH974+AI974+AJ974+AK974+AL974+AM974+AN974+AO974+AP974+AQ974+AR974+AS974+AT974+AU974+AV974+AW974+AX974+AY974+AZ974</f>
        <v>74000</v>
      </c>
      <c r="P974" s="46"/>
      <c r="Q974" s="46"/>
      <c r="R974" s="46"/>
      <c r="S974" s="46"/>
      <c r="T974" s="46"/>
      <c r="U974" s="46"/>
      <c r="V974" s="46"/>
      <c r="W974" s="46">
        <v>18500</v>
      </c>
      <c r="X974" s="46">
        <v>18500</v>
      </c>
      <c r="Y974" s="46">
        <v>18500</v>
      </c>
      <c r="Z974" s="46">
        <v>18500</v>
      </c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87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>
        <v>118.3</v>
      </c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>
        <v>0</v>
      </c>
      <c r="DF974" s="46">
        <f>P975*BJ975</f>
        <v>0</v>
      </c>
      <c r="DG974" s="46">
        <f>BJ975*Q975</f>
        <v>0</v>
      </c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>
        <v>0</v>
      </c>
      <c r="FA974" s="59" t="s">
        <v>1739</v>
      </c>
      <c r="FB974" s="59">
        <v>2015</v>
      </c>
      <c r="FC974" s="59"/>
    </row>
    <row r="975" spans="1:159" s="49" customFormat="1" ht="25.5" customHeight="1" x14ac:dyDescent="0.25">
      <c r="A975" s="59" t="s">
        <v>874</v>
      </c>
      <c r="B975" s="59" t="s">
        <v>55</v>
      </c>
      <c r="C975" s="59" t="s">
        <v>561</v>
      </c>
      <c r="D975" s="59" t="s">
        <v>562</v>
      </c>
      <c r="E975" s="59" t="s">
        <v>563</v>
      </c>
      <c r="F975" s="59"/>
      <c r="G975" s="59" t="s">
        <v>1568</v>
      </c>
      <c r="H975" s="59" t="s">
        <v>1339</v>
      </c>
      <c r="I975" s="59">
        <v>50</v>
      </c>
      <c r="J975" s="59" t="s">
        <v>1506</v>
      </c>
      <c r="K975" s="59" t="s">
        <v>1594</v>
      </c>
      <c r="L975" s="59" t="s">
        <v>1330</v>
      </c>
      <c r="M975" s="59" t="s">
        <v>1505</v>
      </c>
      <c r="N975" s="59" t="s">
        <v>1429</v>
      </c>
      <c r="O975" s="46">
        <f>P975+Q975+R975+S975+T975+U975+V975+W975+X975+Y975+Z975+AA975+AB975+AC975+AD975+AE975+AF975+AG975+AH975+AI975+AJ975+AK975+AL975+AM975+AN975+AO975+AP975+AQ975+AR975+AS975+AT975+AU975+AV975+AW975+AX975+AY975+AZ975</f>
        <v>74000</v>
      </c>
      <c r="P975" s="46"/>
      <c r="Q975" s="46"/>
      <c r="R975" s="46"/>
      <c r="S975" s="46"/>
      <c r="T975" s="46"/>
      <c r="U975" s="46"/>
      <c r="V975" s="46"/>
      <c r="W975" s="46">
        <v>18500</v>
      </c>
      <c r="X975" s="46">
        <v>18500</v>
      </c>
      <c r="Y975" s="46">
        <v>18500</v>
      </c>
      <c r="Z975" s="46">
        <v>18500</v>
      </c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87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>
        <v>118.3</v>
      </c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>
        <v>0</v>
      </c>
      <c r="DF975" s="46">
        <f>P976*BJ976</f>
        <v>0</v>
      </c>
      <c r="DG975" s="46">
        <f>BJ976*Q976</f>
        <v>0</v>
      </c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>
        <v>0</v>
      </c>
      <c r="FA975" s="59" t="s">
        <v>1739</v>
      </c>
      <c r="FB975" s="59">
        <v>2015</v>
      </c>
      <c r="FC975" s="59">
        <v>7</v>
      </c>
    </row>
    <row r="976" spans="1:159" s="49" customFormat="1" ht="25.5" customHeight="1" x14ac:dyDescent="0.25">
      <c r="A976" s="59" t="s">
        <v>875</v>
      </c>
      <c r="B976" s="59" t="s">
        <v>55</v>
      </c>
      <c r="C976" s="59" t="s">
        <v>567</v>
      </c>
      <c r="D976" s="59" t="s">
        <v>568</v>
      </c>
      <c r="E976" s="59" t="s">
        <v>569</v>
      </c>
      <c r="F976" s="59"/>
      <c r="G976" s="59" t="s">
        <v>1568</v>
      </c>
      <c r="H976" s="59" t="s">
        <v>1339</v>
      </c>
      <c r="I976" s="59">
        <v>50</v>
      </c>
      <c r="J976" s="59" t="s">
        <v>1569</v>
      </c>
      <c r="K976" s="59" t="s">
        <v>1594</v>
      </c>
      <c r="L976" s="59" t="s">
        <v>1330</v>
      </c>
      <c r="M976" s="59" t="s">
        <v>1505</v>
      </c>
      <c r="N976" s="59" t="s">
        <v>1429</v>
      </c>
      <c r="O976" s="46">
        <f>P976+Q976+R976+S976+T976+U976+V976+W976+X976+Y976+Z976+AA976+AB976+AC976+AD976+AE976+AF976+AG976+AH976+AI976+AJ976+AK976+AL976+AM976+AN976+AO976+AP976+AQ976+AR976+AS976+AT976+AU976+AV976+AW976+AX976+AY976+AZ976</f>
        <v>74000</v>
      </c>
      <c r="P976" s="46"/>
      <c r="Q976" s="46"/>
      <c r="R976" s="46"/>
      <c r="S976" s="46"/>
      <c r="T976" s="46"/>
      <c r="U976" s="46"/>
      <c r="V976" s="46"/>
      <c r="W976" s="46">
        <v>18500</v>
      </c>
      <c r="X976" s="46">
        <v>18500</v>
      </c>
      <c r="Y976" s="46">
        <v>18500</v>
      </c>
      <c r="Z976" s="46">
        <v>18500</v>
      </c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87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>
        <v>118.3</v>
      </c>
      <c r="BK976" s="46"/>
      <c r="BL976" s="46"/>
      <c r="BM976" s="46"/>
      <c r="BN976" s="46"/>
      <c r="BO976" s="46"/>
      <c r="BP976" s="46"/>
      <c r="BQ976" s="46"/>
      <c r="BR976" s="46">
        <v>118.3</v>
      </c>
      <c r="BS976" s="46">
        <v>118.3</v>
      </c>
      <c r="BT976" s="46">
        <v>118.3</v>
      </c>
      <c r="BU976" s="46">
        <v>118.3</v>
      </c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>
        <v>0</v>
      </c>
      <c r="DF976" s="46">
        <f>P979*BJ979</f>
        <v>0</v>
      </c>
      <c r="DG976" s="46">
        <f>BJ979*Q979</f>
        <v>0</v>
      </c>
      <c r="DH976" s="46">
        <f>R976*BM976</f>
        <v>0</v>
      </c>
      <c r="DI976" s="46">
        <f t="shared" ref="DI976:DQ976" si="638">BN976*S976</f>
        <v>0</v>
      </c>
      <c r="DJ976" s="46">
        <f t="shared" si="638"/>
        <v>0</v>
      </c>
      <c r="DK976" s="46">
        <f t="shared" si="638"/>
        <v>0</v>
      </c>
      <c r="DL976" s="46">
        <f t="shared" si="638"/>
        <v>0</v>
      </c>
      <c r="DM976" s="46">
        <f t="shared" si="638"/>
        <v>2188550</v>
      </c>
      <c r="DN976" s="46">
        <f t="shared" si="638"/>
        <v>2188550</v>
      </c>
      <c r="DO976" s="46">
        <f t="shared" si="638"/>
        <v>2188550</v>
      </c>
      <c r="DP976" s="46">
        <f t="shared" si="638"/>
        <v>2188550</v>
      </c>
      <c r="DQ976" s="46">
        <f t="shared" si="638"/>
        <v>0</v>
      </c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>
        <v>0</v>
      </c>
      <c r="FA976" s="59" t="s">
        <v>1704</v>
      </c>
      <c r="FB976" s="59" t="s">
        <v>1736</v>
      </c>
      <c r="FC976" s="59" t="s">
        <v>1741</v>
      </c>
    </row>
    <row r="977" spans="1:159" s="49" customFormat="1" ht="25.5" customHeight="1" x14ac:dyDescent="0.25">
      <c r="A977" s="61" t="s">
        <v>3355</v>
      </c>
      <c r="B977" s="61" t="s">
        <v>55</v>
      </c>
      <c r="C977" s="61" t="s">
        <v>567</v>
      </c>
      <c r="D977" s="61" t="s">
        <v>568</v>
      </c>
      <c r="E977" s="61" t="s">
        <v>569</v>
      </c>
      <c r="F977" s="61" t="s">
        <v>568</v>
      </c>
      <c r="G977" s="61" t="s">
        <v>1568</v>
      </c>
      <c r="H977" s="61" t="s">
        <v>1339</v>
      </c>
      <c r="I977" s="62">
        <v>50</v>
      </c>
      <c r="J977" s="62" t="s">
        <v>3344</v>
      </c>
      <c r="K977" s="62" t="s">
        <v>1594</v>
      </c>
      <c r="L977" s="61" t="s">
        <v>1330</v>
      </c>
      <c r="M977" s="61" t="s">
        <v>1505</v>
      </c>
      <c r="N977" s="62" t="s">
        <v>1429</v>
      </c>
      <c r="O977" s="48">
        <f>W977+X977+Y977+Z977</f>
        <v>74500</v>
      </c>
      <c r="P977" s="48"/>
      <c r="Q977" s="48"/>
      <c r="R977" s="48"/>
      <c r="S977" s="48"/>
      <c r="T977" s="48"/>
      <c r="U977" s="48"/>
      <c r="V977" s="48"/>
      <c r="W977" s="48">
        <v>18500</v>
      </c>
      <c r="X977" s="72">
        <v>19000</v>
      </c>
      <c r="Y977" s="72">
        <v>18500</v>
      </c>
      <c r="Z977" s="72">
        <v>18500</v>
      </c>
      <c r="AA977" s="46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8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>
        <f>DE977/O977</f>
        <v>0</v>
      </c>
      <c r="BK977" s="48"/>
      <c r="BL977" s="48"/>
      <c r="BM977" s="48"/>
      <c r="BN977" s="48"/>
      <c r="BO977" s="48"/>
      <c r="BP977" s="48"/>
      <c r="BQ977" s="48"/>
      <c r="BR977" s="48">
        <v>118.3</v>
      </c>
      <c r="BS977" s="48">
        <v>170.7</v>
      </c>
      <c r="BT977" s="73">
        <v>170.7</v>
      </c>
      <c r="BU977" s="73">
        <v>170.7</v>
      </c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>
        <v>0</v>
      </c>
      <c r="DF977" s="48"/>
      <c r="DG977" s="48"/>
      <c r="DH977" s="48"/>
      <c r="DI977" s="48"/>
      <c r="DJ977" s="48"/>
      <c r="DK977" s="48"/>
      <c r="DL977" s="48"/>
      <c r="DM977" s="48">
        <f t="shared" ref="DM977:DP978" si="639">W977*BR977</f>
        <v>2188550</v>
      </c>
      <c r="DN977" s="48">
        <f t="shared" si="639"/>
        <v>3243300</v>
      </c>
      <c r="DO977" s="48">
        <f t="shared" si="639"/>
        <v>3157950</v>
      </c>
      <c r="DP977" s="48">
        <f t="shared" si="639"/>
        <v>3157950</v>
      </c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>
        <f>DE977*1.12</f>
        <v>0</v>
      </c>
      <c r="FA977" s="61" t="s">
        <v>1704</v>
      </c>
      <c r="FB977" s="61" t="s">
        <v>3107</v>
      </c>
      <c r="FC977" s="61" t="s">
        <v>3341</v>
      </c>
    </row>
    <row r="978" spans="1:159" s="49" customFormat="1" ht="25.5" customHeight="1" x14ac:dyDescent="0.25">
      <c r="A978" s="61" t="s">
        <v>3800</v>
      </c>
      <c r="B978" s="61" t="s">
        <v>55</v>
      </c>
      <c r="C978" s="61" t="s">
        <v>567</v>
      </c>
      <c r="D978" s="61" t="s">
        <v>568</v>
      </c>
      <c r="E978" s="61" t="s">
        <v>569</v>
      </c>
      <c r="F978" s="61" t="s">
        <v>568</v>
      </c>
      <c r="G978" s="61" t="s">
        <v>1568</v>
      </c>
      <c r="H978" s="61" t="s">
        <v>1339</v>
      </c>
      <c r="I978" s="62">
        <v>50</v>
      </c>
      <c r="J978" s="62" t="s">
        <v>3791</v>
      </c>
      <c r="K978" s="62" t="s">
        <v>1594</v>
      </c>
      <c r="L978" s="61" t="s">
        <v>1330</v>
      </c>
      <c r="M978" s="61" t="s">
        <v>1505</v>
      </c>
      <c r="N978" s="62" t="s">
        <v>1429</v>
      </c>
      <c r="O978" s="48">
        <f>W978+X978+Y978+Z978</f>
        <v>93000</v>
      </c>
      <c r="P978" s="48"/>
      <c r="Q978" s="48"/>
      <c r="R978" s="48"/>
      <c r="S978" s="48"/>
      <c r="T978" s="48"/>
      <c r="U978" s="48"/>
      <c r="V978" s="48"/>
      <c r="W978" s="48">
        <v>18500</v>
      </c>
      <c r="X978" s="72">
        <v>19000</v>
      </c>
      <c r="Y978" s="72">
        <v>37000</v>
      </c>
      <c r="Z978" s="72">
        <v>18500</v>
      </c>
      <c r="AA978" s="46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8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>
        <f>DE978/O978</f>
        <v>160.27634408602151</v>
      </c>
      <c r="BK978" s="48"/>
      <c r="BL978" s="48"/>
      <c r="BM978" s="48"/>
      <c r="BN978" s="48"/>
      <c r="BO978" s="48"/>
      <c r="BP978" s="48"/>
      <c r="BQ978" s="48"/>
      <c r="BR978" s="48">
        <v>118.3</v>
      </c>
      <c r="BS978" s="48">
        <v>170.7</v>
      </c>
      <c r="BT978" s="73">
        <v>170.7</v>
      </c>
      <c r="BU978" s="73">
        <v>170.7</v>
      </c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>
        <f>DM978+DN978+DO978+DP978</f>
        <v>14905700</v>
      </c>
      <c r="DF978" s="48"/>
      <c r="DG978" s="48"/>
      <c r="DH978" s="48"/>
      <c r="DI978" s="48"/>
      <c r="DJ978" s="48"/>
      <c r="DK978" s="48"/>
      <c r="DL978" s="48"/>
      <c r="DM978" s="48">
        <f t="shared" si="639"/>
        <v>2188550</v>
      </c>
      <c r="DN978" s="48">
        <f t="shared" si="639"/>
        <v>3243300</v>
      </c>
      <c r="DO978" s="48">
        <f t="shared" si="639"/>
        <v>6315900</v>
      </c>
      <c r="DP978" s="48">
        <f t="shared" si="639"/>
        <v>3157950</v>
      </c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>
        <f>DE978*1.12</f>
        <v>16694384.000000002</v>
      </c>
      <c r="FA978" s="61" t="s">
        <v>1704</v>
      </c>
      <c r="FB978" s="61" t="s">
        <v>3578</v>
      </c>
      <c r="FC978" s="61" t="s">
        <v>3341</v>
      </c>
    </row>
    <row r="979" spans="1:159" s="49" customFormat="1" ht="25.5" customHeight="1" x14ac:dyDescent="0.25">
      <c r="A979" s="59" t="s">
        <v>876</v>
      </c>
      <c r="B979" s="59" t="s">
        <v>55</v>
      </c>
      <c r="C979" s="59" t="s">
        <v>571</v>
      </c>
      <c r="D979" s="59" t="s">
        <v>572</v>
      </c>
      <c r="E979" s="59" t="s">
        <v>573</v>
      </c>
      <c r="F979" s="59"/>
      <c r="G979" s="59" t="s">
        <v>1570</v>
      </c>
      <c r="H979" s="59" t="s">
        <v>1499</v>
      </c>
      <c r="I979" s="59">
        <v>50</v>
      </c>
      <c r="J979" s="59" t="s">
        <v>1506</v>
      </c>
      <c r="K979" s="59" t="s">
        <v>1587</v>
      </c>
      <c r="L979" s="59" t="s">
        <v>1330</v>
      </c>
      <c r="M979" s="59" t="s">
        <v>1505</v>
      </c>
      <c r="N979" s="59" t="s">
        <v>1429</v>
      </c>
      <c r="O979" s="46">
        <f>P979+Q979+R979+S979+T979+U979+V979+W979+X979+Y979+Z979+AA979+AB979+AC979+AD979+AE979+AF979+AG979+AH979+AI979+AJ979+AK979+AL979+AM979+AN979+AO979+AP979+AQ979+AR979+AS979+AT979+AU979+AV979+AW979+AX979+AY979+AZ979</f>
        <v>640</v>
      </c>
      <c r="P979" s="46"/>
      <c r="Q979" s="46"/>
      <c r="R979" s="46"/>
      <c r="S979" s="46"/>
      <c r="T979" s="46"/>
      <c r="U979" s="46"/>
      <c r="V979" s="46"/>
      <c r="W979" s="46">
        <v>160</v>
      </c>
      <c r="X979" s="46">
        <v>160</v>
      </c>
      <c r="Y979" s="46">
        <v>160</v>
      </c>
      <c r="Z979" s="46">
        <v>160</v>
      </c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87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>
        <v>3125</v>
      </c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>
        <v>0</v>
      </c>
      <c r="DF979" s="46">
        <f>P980*BJ980</f>
        <v>0</v>
      </c>
      <c r="DG979" s="46">
        <f>BJ980*Q980</f>
        <v>0</v>
      </c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>
        <v>0</v>
      </c>
      <c r="FA979" s="59" t="s">
        <v>1704</v>
      </c>
      <c r="FB979" s="59">
        <v>2015</v>
      </c>
      <c r="FC979" s="59"/>
    </row>
    <row r="980" spans="1:159" s="49" customFormat="1" ht="25.5" customHeight="1" x14ac:dyDescent="0.25">
      <c r="A980" s="59" t="s">
        <v>877</v>
      </c>
      <c r="B980" s="59" t="s">
        <v>55</v>
      </c>
      <c r="C980" s="59" t="s">
        <v>571</v>
      </c>
      <c r="D980" s="59" t="s">
        <v>572</v>
      </c>
      <c r="E980" s="59" t="s">
        <v>573</v>
      </c>
      <c r="F980" s="59"/>
      <c r="G980" s="59" t="s">
        <v>1572</v>
      </c>
      <c r="H980" s="59" t="s">
        <v>1339</v>
      </c>
      <c r="I980" s="63">
        <v>50</v>
      </c>
      <c r="J980" s="63" t="s">
        <v>1506</v>
      </c>
      <c r="K980" s="63" t="s">
        <v>1587</v>
      </c>
      <c r="L980" s="59" t="s">
        <v>1330</v>
      </c>
      <c r="M980" s="59" t="s">
        <v>1505</v>
      </c>
      <c r="N980" s="63" t="s">
        <v>1429</v>
      </c>
      <c r="O980" s="46">
        <f>P980+Q980+R980+S980+T980+U980+V980+W980+X980+Y980+Z980+AA980</f>
        <v>160</v>
      </c>
      <c r="P980" s="46"/>
      <c r="Q980" s="46"/>
      <c r="R980" s="46"/>
      <c r="S980" s="46"/>
      <c r="T980" s="46"/>
      <c r="U980" s="46"/>
      <c r="V980" s="46"/>
      <c r="W980" s="46">
        <v>160</v>
      </c>
      <c r="X980" s="74"/>
      <c r="Y980" s="74"/>
      <c r="Z980" s="74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87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>
        <f>DE980/O980</f>
        <v>3125</v>
      </c>
      <c r="BK980" s="46"/>
      <c r="BL980" s="46"/>
      <c r="BM980" s="46"/>
      <c r="BN980" s="46"/>
      <c r="BO980" s="46"/>
      <c r="BP980" s="46"/>
      <c r="BQ980" s="46"/>
      <c r="BR980" s="46">
        <v>3125</v>
      </c>
      <c r="BS980" s="46"/>
      <c r="BT980" s="47"/>
      <c r="BU980" s="47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>
        <f>DF980+DG980+DH980+DI980+DJ980+DK980+DL980+DM980+DN980+DO980+DP980+DQ980</f>
        <v>500000</v>
      </c>
      <c r="DF980" s="46"/>
      <c r="DG980" s="46"/>
      <c r="DH980" s="46"/>
      <c r="DI980" s="46"/>
      <c r="DJ980" s="46"/>
      <c r="DK980" s="46"/>
      <c r="DL980" s="46"/>
      <c r="DM980" s="46">
        <v>500000</v>
      </c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>
        <f>DE980*1.12</f>
        <v>560000</v>
      </c>
      <c r="FA980" s="59" t="s">
        <v>1704</v>
      </c>
      <c r="FB980" s="59">
        <v>2015</v>
      </c>
      <c r="FC980" s="59" t="s">
        <v>3283</v>
      </c>
    </row>
    <row r="981" spans="1:159" s="49" customFormat="1" ht="25.5" customHeight="1" x14ac:dyDescent="0.25">
      <c r="A981" s="59" t="s">
        <v>878</v>
      </c>
      <c r="B981" s="59" t="s">
        <v>55</v>
      </c>
      <c r="C981" s="59" t="s">
        <v>571</v>
      </c>
      <c r="D981" s="59" t="s">
        <v>572</v>
      </c>
      <c r="E981" s="59" t="s">
        <v>573</v>
      </c>
      <c r="F981" s="59"/>
      <c r="G981" s="59" t="s">
        <v>1570</v>
      </c>
      <c r="H981" s="59" t="s">
        <v>1499</v>
      </c>
      <c r="I981" s="59">
        <v>50</v>
      </c>
      <c r="J981" s="59" t="s">
        <v>1506</v>
      </c>
      <c r="K981" s="59" t="s">
        <v>1588</v>
      </c>
      <c r="L981" s="59" t="s">
        <v>1330</v>
      </c>
      <c r="M981" s="59" t="s">
        <v>1505</v>
      </c>
      <c r="N981" s="59" t="s">
        <v>1429</v>
      </c>
      <c r="O981" s="46">
        <f>P981+Q981+R981+S981+T981+U981+V981+W981+X981+Y981+Z981+AA981+AB981+AC981+AD981+AE981+AF981+AG981+AH981+AI981+AJ981+AK981+AL981+AM981+AN981+AO981+AP981+AQ981+AR981+AS981+AT981+AU981+AV981+AW981+AX981+AY981+AZ981</f>
        <v>1200</v>
      </c>
      <c r="P981" s="46"/>
      <c r="Q981" s="46"/>
      <c r="R981" s="46"/>
      <c r="S981" s="46"/>
      <c r="T981" s="46"/>
      <c r="U981" s="46"/>
      <c r="V981" s="46"/>
      <c r="W981" s="46">
        <v>300</v>
      </c>
      <c r="X981" s="46">
        <v>300</v>
      </c>
      <c r="Y981" s="46">
        <v>300</v>
      </c>
      <c r="Z981" s="46">
        <v>300</v>
      </c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87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>
        <v>3125</v>
      </c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>
        <v>0</v>
      </c>
      <c r="DF981" s="46">
        <f>P982*BJ982</f>
        <v>0</v>
      </c>
      <c r="DG981" s="46">
        <f>BJ982*Q982</f>
        <v>0</v>
      </c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>
        <v>0</v>
      </c>
      <c r="FA981" s="59" t="s">
        <v>1704</v>
      </c>
      <c r="FB981" s="59">
        <v>2015</v>
      </c>
      <c r="FC981" s="59"/>
    </row>
    <row r="982" spans="1:159" s="49" customFormat="1" ht="25.5" customHeight="1" x14ac:dyDescent="0.25">
      <c r="A982" s="59" t="s">
        <v>879</v>
      </c>
      <c r="B982" s="59" t="s">
        <v>55</v>
      </c>
      <c r="C982" s="59" t="s">
        <v>571</v>
      </c>
      <c r="D982" s="59" t="s">
        <v>572</v>
      </c>
      <c r="E982" s="59" t="s">
        <v>573</v>
      </c>
      <c r="F982" s="59"/>
      <c r="G982" s="59" t="s">
        <v>1572</v>
      </c>
      <c r="H982" s="59" t="s">
        <v>1339</v>
      </c>
      <c r="I982" s="63">
        <v>50</v>
      </c>
      <c r="J982" s="63" t="s">
        <v>1506</v>
      </c>
      <c r="K982" s="63" t="s">
        <v>1588</v>
      </c>
      <c r="L982" s="59" t="s">
        <v>1330</v>
      </c>
      <c r="M982" s="59" t="s">
        <v>1505</v>
      </c>
      <c r="N982" s="63" t="s">
        <v>1429</v>
      </c>
      <c r="O982" s="46">
        <f>P982+Q982+R982+S982+T982+U982+V982+W982+X982+Y982+Z982+AA982</f>
        <v>300</v>
      </c>
      <c r="P982" s="46"/>
      <c r="Q982" s="46"/>
      <c r="R982" s="46"/>
      <c r="S982" s="46"/>
      <c r="T982" s="46"/>
      <c r="U982" s="46"/>
      <c r="V982" s="46"/>
      <c r="W982" s="46">
        <v>300</v>
      </c>
      <c r="X982" s="74"/>
      <c r="Y982" s="74"/>
      <c r="Z982" s="74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87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>
        <f>DE982/O982</f>
        <v>3125</v>
      </c>
      <c r="BK982" s="46"/>
      <c r="BL982" s="46"/>
      <c r="BM982" s="46"/>
      <c r="BN982" s="46"/>
      <c r="BO982" s="46"/>
      <c r="BP982" s="46"/>
      <c r="BQ982" s="46"/>
      <c r="BR982" s="46">
        <v>3125</v>
      </c>
      <c r="BS982" s="46"/>
      <c r="BT982" s="47"/>
      <c r="BU982" s="47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>
        <f>DF982+DG982+DH982+DI982+DJ982+DK982+DL982+DM982+DN982+DO982+DP982+DQ982</f>
        <v>937500</v>
      </c>
      <c r="DF982" s="46"/>
      <c r="DG982" s="46"/>
      <c r="DH982" s="46"/>
      <c r="DI982" s="46"/>
      <c r="DJ982" s="46"/>
      <c r="DK982" s="46"/>
      <c r="DL982" s="46"/>
      <c r="DM982" s="46">
        <v>937500</v>
      </c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>
        <f>DE982*1.12</f>
        <v>1050000</v>
      </c>
      <c r="FA982" s="59" t="s">
        <v>1704</v>
      </c>
      <c r="FB982" s="59">
        <v>2015</v>
      </c>
      <c r="FC982" s="59" t="s">
        <v>3283</v>
      </c>
    </row>
    <row r="983" spans="1:159" s="49" customFormat="1" ht="25.5" customHeight="1" x14ac:dyDescent="0.25">
      <c r="A983" s="59" t="s">
        <v>880</v>
      </c>
      <c r="B983" s="59" t="s">
        <v>55</v>
      </c>
      <c r="C983" s="59" t="s">
        <v>571</v>
      </c>
      <c r="D983" s="59" t="s">
        <v>572</v>
      </c>
      <c r="E983" s="59" t="s">
        <v>573</v>
      </c>
      <c r="F983" s="59"/>
      <c r="G983" s="59" t="s">
        <v>1570</v>
      </c>
      <c r="H983" s="59" t="s">
        <v>1499</v>
      </c>
      <c r="I983" s="59">
        <v>50</v>
      </c>
      <c r="J983" s="59" t="s">
        <v>1506</v>
      </c>
      <c r="K983" s="59" t="s">
        <v>1589</v>
      </c>
      <c r="L983" s="59" t="s">
        <v>1330</v>
      </c>
      <c r="M983" s="59" t="s">
        <v>1505</v>
      </c>
      <c r="N983" s="59" t="s">
        <v>1429</v>
      </c>
      <c r="O983" s="46">
        <f>P983+Q983+R983+S983+T983+U983+V983+W983+X983+Y983+Z983+AA983+AB983+AC983+AD983+AE983+AF983+AG983+AH983+AI983+AJ983+AK983+AL983+AM983+AN983+AO983+AP983+AQ983+AR983+AS983+AT983+AU983+AV983+AW983+AX983+AY983+AZ983</f>
        <v>100</v>
      </c>
      <c r="P983" s="46"/>
      <c r="Q983" s="46"/>
      <c r="R983" s="46"/>
      <c r="S983" s="46"/>
      <c r="T983" s="46"/>
      <c r="U983" s="46"/>
      <c r="V983" s="46"/>
      <c r="W983" s="46">
        <v>25</v>
      </c>
      <c r="X983" s="46">
        <v>25</v>
      </c>
      <c r="Y983" s="46">
        <v>25</v>
      </c>
      <c r="Z983" s="46">
        <v>25</v>
      </c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87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>
        <v>3125</v>
      </c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>
        <v>0</v>
      </c>
      <c r="DF983" s="46">
        <f>P984*BJ984</f>
        <v>0</v>
      </c>
      <c r="DG983" s="46">
        <f>BJ984*Q984</f>
        <v>0</v>
      </c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>
        <v>0</v>
      </c>
      <c r="FA983" s="59" t="s">
        <v>1704</v>
      </c>
      <c r="FB983" s="59">
        <v>2015</v>
      </c>
      <c r="FC983" s="59"/>
    </row>
    <row r="984" spans="1:159" s="49" customFormat="1" ht="25.5" customHeight="1" x14ac:dyDescent="0.25">
      <c r="A984" s="59" t="s">
        <v>881</v>
      </c>
      <c r="B984" s="59" t="s">
        <v>55</v>
      </c>
      <c r="C984" s="59" t="s">
        <v>571</v>
      </c>
      <c r="D984" s="59" t="s">
        <v>572</v>
      </c>
      <c r="E984" s="59" t="s">
        <v>573</v>
      </c>
      <c r="F984" s="59"/>
      <c r="G984" s="59" t="s">
        <v>1572</v>
      </c>
      <c r="H984" s="59" t="s">
        <v>1339</v>
      </c>
      <c r="I984" s="63">
        <v>50</v>
      </c>
      <c r="J984" s="63" t="s">
        <v>1506</v>
      </c>
      <c r="K984" s="63" t="s">
        <v>1589</v>
      </c>
      <c r="L984" s="59" t="s">
        <v>1330</v>
      </c>
      <c r="M984" s="59" t="s">
        <v>1505</v>
      </c>
      <c r="N984" s="63" t="s">
        <v>1429</v>
      </c>
      <c r="O984" s="46">
        <f>P984+Q984+R984+S984+T984+U984+V984+W984+X984+Y984+Z984+AA984</f>
        <v>25</v>
      </c>
      <c r="P984" s="46"/>
      <c r="Q984" s="46"/>
      <c r="R984" s="46"/>
      <c r="S984" s="46"/>
      <c r="T984" s="46"/>
      <c r="U984" s="46"/>
      <c r="V984" s="46"/>
      <c r="W984" s="46">
        <v>25</v>
      </c>
      <c r="X984" s="74"/>
      <c r="Y984" s="74"/>
      <c r="Z984" s="74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87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>
        <f>DE984/O984</f>
        <v>3125</v>
      </c>
      <c r="BK984" s="46"/>
      <c r="BL984" s="46"/>
      <c r="BM984" s="46"/>
      <c r="BN984" s="46"/>
      <c r="BO984" s="46"/>
      <c r="BP984" s="46"/>
      <c r="BQ984" s="46"/>
      <c r="BR984" s="46">
        <v>3125</v>
      </c>
      <c r="BS984" s="46"/>
      <c r="BT984" s="47"/>
      <c r="BU984" s="47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>
        <f>DF984+DG984+DH984+DI984+DJ984+DK984+DL984+DM984+DN984+DO984+DP984+DQ984</f>
        <v>78125</v>
      </c>
      <c r="DF984" s="46"/>
      <c r="DG984" s="46"/>
      <c r="DH984" s="46"/>
      <c r="DI984" s="46"/>
      <c r="DJ984" s="46"/>
      <c r="DK984" s="46"/>
      <c r="DL984" s="46"/>
      <c r="DM984" s="46">
        <v>78125</v>
      </c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>
        <f>DE984*1.12</f>
        <v>87500.000000000015</v>
      </c>
      <c r="FA984" s="59" t="s">
        <v>1704</v>
      </c>
      <c r="FB984" s="59">
        <v>2015</v>
      </c>
      <c r="FC984" s="59" t="s">
        <v>3283</v>
      </c>
    </row>
    <row r="985" spans="1:159" s="49" customFormat="1" ht="25.5" customHeight="1" x14ac:dyDescent="0.25">
      <c r="A985" s="59" t="s">
        <v>882</v>
      </c>
      <c r="B985" s="59" t="s">
        <v>55</v>
      </c>
      <c r="C985" s="59" t="s">
        <v>571</v>
      </c>
      <c r="D985" s="59" t="s">
        <v>572</v>
      </c>
      <c r="E985" s="59" t="s">
        <v>573</v>
      </c>
      <c r="F985" s="59"/>
      <c r="G985" s="59" t="s">
        <v>1570</v>
      </c>
      <c r="H985" s="59" t="s">
        <v>1499</v>
      </c>
      <c r="I985" s="59">
        <v>50</v>
      </c>
      <c r="J985" s="59" t="s">
        <v>1506</v>
      </c>
      <c r="K985" s="59" t="s">
        <v>1595</v>
      </c>
      <c r="L985" s="59" t="s">
        <v>1330</v>
      </c>
      <c r="M985" s="59" t="s">
        <v>1505</v>
      </c>
      <c r="N985" s="59" t="s">
        <v>1429</v>
      </c>
      <c r="O985" s="46">
        <f>P985+Q985+R985+S985+T985+U985+V985+W985+X985+Y985+Z985+AA985+AB985+AC985+AD985+AE985+AF985+AG985+AH985+AI985+AJ985+AK985+AL985+AM985+AN985+AO985+AP985+AQ985+AR985+AS985+AT985+AU985+AV985+AW985+AX985+AY985+AZ985</f>
        <v>2400</v>
      </c>
      <c r="P985" s="46"/>
      <c r="Q985" s="46"/>
      <c r="R985" s="46"/>
      <c r="S985" s="46"/>
      <c r="T985" s="46"/>
      <c r="U985" s="46"/>
      <c r="V985" s="46"/>
      <c r="W985" s="46">
        <v>600</v>
      </c>
      <c r="X985" s="46">
        <v>600</v>
      </c>
      <c r="Y985" s="46">
        <v>600</v>
      </c>
      <c r="Z985" s="46">
        <v>600</v>
      </c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87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>
        <v>3125</v>
      </c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>
        <v>0</v>
      </c>
      <c r="DF985" s="46">
        <f>P986*BJ986</f>
        <v>0</v>
      </c>
      <c r="DG985" s="46">
        <f>BJ986*Q986</f>
        <v>0</v>
      </c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>
        <v>0</v>
      </c>
      <c r="FA985" s="59" t="s">
        <v>1704</v>
      </c>
      <c r="FB985" s="59">
        <v>2015</v>
      </c>
      <c r="FC985" s="59"/>
    </row>
    <row r="986" spans="1:159" s="49" customFormat="1" ht="25.5" customHeight="1" x14ac:dyDescent="0.25">
      <c r="A986" s="59" t="s">
        <v>883</v>
      </c>
      <c r="B986" s="59" t="s">
        <v>55</v>
      </c>
      <c r="C986" s="59" t="s">
        <v>571</v>
      </c>
      <c r="D986" s="59" t="s">
        <v>572</v>
      </c>
      <c r="E986" s="59" t="s">
        <v>573</v>
      </c>
      <c r="F986" s="59"/>
      <c r="G986" s="59" t="s">
        <v>1572</v>
      </c>
      <c r="H986" s="59" t="s">
        <v>1339</v>
      </c>
      <c r="I986" s="63">
        <v>50</v>
      </c>
      <c r="J986" s="63" t="s">
        <v>1506</v>
      </c>
      <c r="K986" s="63" t="s">
        <v>1595</v>
      </c>
      <c r="L986" s="59" t="s">
        <v>1330</v>
      </c>
      <c r="M986" s="59" t="s">
        <v>1505</v>
      </c>
      <c r="N986" s="63" t="s">
        <v>1429</v>
      </c>
      <c r="O986" s="46">
        <f>P986+Q986+R986+S986+T986+U986+V986+W986+X986+Y986+Z986+AA986</f>
        <v>600</v>
      </c>
      <c r="P986" s="46"/>
      <c r="Q986" s="46"/>
      <c r="R986" s="46"/>
      <c r="S986" s="46"/>
      <c r="T986" s="46"/>
      <c r="U986" s="46"/>
      <c r="V986" s="46"/>
      <c r="W986" s="46">
        <v>600</v>
      </c>
      <c r="X986" s="74"/>
      <c r="Y986" s="74"/>
      <c r="Z986" s="74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87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>
        <f>DE986/O986</f>
        <v>3125</v>
      </c>
      <c r="BK986" s="46"/>
      <c r="BL986" s="46"/>
      <c r="BM986" s="46"/>
      <c r="BN986" s="46"/>
      <c r="BO986" s="46"/>
      <c r="BP986" s="46"/>
      <c r="BQ986" s="46"/>
      <c r="BR986" s="46">
        <v>3125</v>
      </c>
      <c r="BS986" s="46"/>
      <c r="BT986" s="47"/>
      <c r="BU986" s="47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>
        <f>DF986+DG986+DH986+DI986+DJ986+DK986+DL986+DM986+DN986+DO986+DP986+DQ986</f>
        <v>1875000</v>
      </c>
      <c r="DF986" s="46"/>
      <c r="DG986" s="46"/>
      <c r="DH986" s="46"/>
      <c r="DI986" s="46"/>
      <c r="DJ986" s="46"/>
      <c r="DK986" s="46"/>
      <c r="DL986" s="46"/>
      <c r="DM986" s="46">
        <v>1875000</v>
      </c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>
        <f>DE986*1.12</f>
        <v>2100000</v>
      </c>
      <c r="FA986" s="59" t="s">
        <v>1704</v>
      </c>
      <c r="FB986" s="59">
        <v>2015</v>
      </c>
      <c r="FC986" s="59" t="s">
        <v>3283</v>
      </c>
    </row>
    <row r="987" spans="1:159" s="49" customFormat="1" ht="25.5" customHeight="1" x14ac:dyDescent="0.25">
      <c r="A987" s="59" t="s">
        <v>884</v>
      </c>
      <c r="B987" s="59" t="s">
        <v>55</v>
      </c>
      <c r="C987" s="59" t="s">
        <v>571</v>
      </c>
      <c r="D987" s="59" t="s">
        <v>572</v>
      </c>
      <c r="E987" s="59" t="s">
        <v>573</v>
      </c>
      <c r="F987" s="59"/>
      <c r="G987" s="59" t="s">
        <v>1570</v>
      </c>
      <c r="H987" s="59" t="s">
        <v>1499</v>
      </c>
      <c r="I987" s="59">
        <v>50</v>
      </c>
      <c r="J987" s="59" t="s">
        <v>1506</v>
      </c>
      <c r="K987" s="59" t="s">
        <v>1596</v>
      </c>
      <c r="L987" s="59" t="s">
        <v>1330</v>
      </c>
      <c r="M987" s="59" t="s">
        <v>1505</v>
      </c>
      <c r="N987" s="59" t="s">
        <v>1429</v>
      </c>
      <c r="O987" s="46">
        <f>P987+Q987+R987+S987+T987+U987+V987+W987+X987+Y987+Z987+AA987+AB987+AC987+AD987+AE987+AF987+AG987+AH987+AI987+AJ987+AK987+AL987+AM987+AN987+AO987+AP987+AQ987+AR987+AS987+AT987+AU987+AV987+AW987+AX987+AY987+AZ987</f>
        <v>1200</v>
      </c>
      <c r="P987" s="46"/>
      <c r="Q987" s="46"/>
      <c r="R987" s="46"/>
      <c r="S987" s="46"/>
      <c r="T987" s="46"/>
      <c r="U987" s="46"/>
      <c r="V987" s="46"/>
      <c r="W987" s="46">
        <v>300</v>
      </c>
      <c r="X987" s="46">
        <v>300</v>
      </c>
      <c r="Y987" s="46">
        <v>300</v>
      </c>
      <c r="Z987" s="46">
        <v>300</v>
      </c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87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>
        <v>3125</v>
      </c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>
        <v>0</v>
      </c>
      <c r="DF987" s="46">
        <f>P988*BJ988</f>
        <v>0</v>
      </c>
      <c r="DG987" s="46">
        <f>BJ988*Q988</f>
        <v>0</v>
      </c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>
        <v>0</v>
      </c>
      <c r="FA987" s="59" t="s">
        <v>1704</v>
      </c>
      <c r="FB987" s="59">
        <v>2015</v>
      </c>
      <c r="FC987" s="59"/>
    </row>
    <row r="988" spans="1:159" s="49" customFormat="1" ht="25.5" customHeight="1" x14ac:dyDescent="0.25">
      <c r="A988" s="59" t="s">
        <v>885</v>
      </c>
      <c r="B988" s="59" t="s">
        <v>55</v>
      </c>
      <c r="C988" s="59" t="s">
        <v>571</v>
      </c>
      <c r="D988" s="59" t="s">
        <v>572</v>
      </c>
      <c r="E988" s="59" t="s">
        <v>573</v>
      </c>
      <c r="F988" s="59"/>
      <c r="G988" s="59" t="s">
        <v>1572</v>
      </c>
      <c r="H988" s="59" t="s">
        <v>1339</v>
      </c>
      <c r="I988" s="63">
        <v>50</v>
      </c>
      <c r="J988" s="63" t="s">
        <v>1506</v>
      </c>
      <c r="K988" s="63" t="s">
        <v>1596</v>
      </c>
      <c r="L988" s="59" t="s">
        <v>1330</v>
      </c>
      <c r="M988" s="59" t="s">
        <v>1505</v>
      </c>
      <c r="N988" s="63" t="s">
        <v>1429</v>
      </c>
      <c r="O988" s="46">
        <f>P988+Q988+R988+S988+T988+U988+V988+W988+X988+Y988+Z988+AA988</f>
        <v>300</v>
      </c>
      <c r="P988" s="46"/>
      <c r="Q988" s="46"/>
      <c r="R988" s="46"/>
      <c r="S988" s="46"/>
      <c r="T988" s="46"/>
      <c r="U988" s="46"/>
      <c r="V988" s="46"/>
      <c r="W988" s="46">
        <v>300</v>
      </c>
      <c r="X988" s="74"/>
      <c r="Y988" s="74"/>
      <c r="Z988" s="74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87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>
        <f>DE988/O988</f>
        <v>3125</v>
      </c>
      <c r="BK988" s="46"/>
      <c r="BL988" s="46"/>
      <c r="BM988" s="46"/>
      <c r="BN988" s="46"/>
      <c r="BO988" s="46"/>
      <c r="BP988" s="46"/>
      <c r="BQ988" s="46"/>
      <c r="BR988" s="46">
        <v>3125</v>
      </c>
      <c r="BS988" s="46"/>
      <c r="BT988" s="47"/>
      <c r="BU988" s="47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>
        <f>DF988+DG988+DH988+DI988+DJ988+DK988+DL988+DM988+DN988+DO988+DP988+DQ988</f>
        <v>937500</v>
      </c>
      <c r="DF988" s="46"/>
      <c r="DG988" s="46"/>
      <c r="DH988" s="46"/>
      <c r="DI988" s="46"/>
      <c r="DJ988" s="46"/>
      <c r="DK988" s="46"/>
      <c r="DL988" s="46"/>
      <c r="DM988" s="46">
        <v>937500</v>
      </c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>
        <f>DE988*1.12</f>
        <v>1050000</v>
      </c>
      <c r="FA988" s="59" t="s">
        <v>1704</v>
      </c>
      <c r="FB988" s="59">
        <v>2015</v>
      </c>
      <c r="FC988" s="59" t="s">
        <v>3283</v>
      </c>
    </row>
    <row r="989" spans="1:159" s="49" customFormat="1" ht="25.5" customHeight="1" x14ac:dyDescent="0.25">
      <c r="A989" s="59" t="s">
        <v>886</v>
      </c>
      <c r="B989" s="59" t="s">
        <v>55</v>
      </c>
      <c r="C989" s="59" t="s">
        <v>571</v>
      </c>
      <c r="D989" s="59" t="s">
        <v>572</v>
      </c>
      <c r="E989" s="59" t="s">
        <v>573</v>
      </c>
      <c r="F989" s="59"/>
      <c r="G989" s="59" t="s">
        <v>1570</v>
      </c>
      <c r="H989" s="59" t="s">
        <v>1499</v>
      </c>
      <c r="I989" s="59">
        <v>50</v>
      </c>
      <c r="J989" s="59" t="s">
        <v>1506</v>
      </c>
      <c r="K989" s="59" t="s">
        <v>1591</v>
      </c>
      <c r="L989" s="59" t="s">
        <v>1330</v>
      </c>
      <c r="M989" s="59" t="s">
        <v>1505</v>
      </c>
      <c r="N989" s="59" t="s">
        <v>1429</v>
      </c>
      <c r="O989" s="46">
        <f>P989+Q989+R989+S989+T989+U989+V989+W989+X989+Y989+Z989+AA989+AB989+AC989+AD989+AE989+AF989+AG989+AH989+AI989+AJ989+AK989+AL989+AM989+AN989+AO989+AP989+AQ989+AR989+AS989+AT989+AU989+AV989+AW989+AX989+AY989+AZ989</f>
        <v>800</v>
      </c>
      <c r="P989" s="46"/>
      <c r="Q989" s="46"/>
      <c r="R989" s="46"/>
      <c r="S989" s="46"/>
      <c r="T989" s="46"/>
      <c r="U989" s="46"/>
      <c r="V989" s="46"/>
      <c r="W989" s="46">
        <v>200</v>
      </c>
      <c r="X989" s="46">
        <v>200</v>
      </c>
      <c r="Y989" s="46">
        <v>200</v>
      </c>
      <c r="Z989" s="46">
        <v>200</v>
      </c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87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>
        <v>3125</v>
      </c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>
        <v>0</v>
      </c>
      <c r="DF989" s="46">
        <f>P990*BJ990</f>
        <v>0</v>
      </c>
      <c r="DG989" s="46">
        <f>BJ990*Q990</f>
        <v>0</v>
      </c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>
        <v>0</v>
      </c>
      <c r="FA989" s="59" t="s">
        <v>1704</v>
      </c>
      <c r="FB989" s="59">
        <v>2015</v>
      </c>
      <c r="FC989" s="59"/>
    </row>
    <row r="990" spans="1:159" s="49" customFormat="1" ht="25.5" customHeight="1" x14ac:dyDescent="0.25">
      <c r="A990" s="59" t="s">
        <v>887</v>
      </c>
      <c r="B990" s="59" t="s">
        <v>55</v>
      </c>
      <c r="C990" s="59" t="s">
        <v>571</v>
      </c>
      <c r="D990" s="59" t="s">
        <v>572</v>
      </c>
      <c r="E990" s="59" t="s">
        <v>573</v>
      </c>
      <c r="F990" s="59"/>
      <c r="G990" s="59" t="s">
        <v>1572</v>
      </c>
      <c r="H990" s="59" t="s">
        <v>1339</v>
      </c>
      <c r="I990" s="63">
        <v>50</v>
      </c>
      <c r="J990" s="63" t="s">
        <v>1506</v>
      </c>
      <c r="K990" s="63" t="s">
        <v>1591</v>
      </c>
      <c r="L990" s="59" t="s">
        <v>1330</v>
      </c>
      <c r="M990" s="59" t="s">
        <v>1505</v>
      </c>
      <c r="N990" s="63" t="s">
        <v>1429</v>
      </c>
      <c r="O990" s="46">
        <f>P990+Q990+R990+S990+T990+U990+V990+W990+X990+Y990+Z990+AA990</f>
        <v>200</v>
      </c>
      <c r="P990" s="46"/>
      <c r="Q990" s="46"/>
      <c r="R990" s="46"/>
      <c r="S990" s="46"/>
      <c r="T990" s="46"/>
      <c r="U990" s="46"/>
      <c r="V990" s="46"/>
      <c r="W990" s="46">
        <v>200</v>
      </c>
      <c r="X990" s="74"/>
      <c r="Y990" s="74"/>
      <c r="Z990" s="74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87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>
        <f>DE990/O990</f>
        <v>3125</v>
      </c>
      <c r="BK990" s="46"/>
      <c r="BL990" s="46"/>
      <c r="BM990" s="46"/>
      <c r="BN990" s="46"/>
      <c r="BO990" s="46"/>
      <c r="BP990" s="46"/>
      <c r="BQ990" s="46"/>
      <c r="BR990" s="46">
        <v>3125</v>
      </c>
      <c r="BS990" s="46"/>
      <c r="BT990" s="47"/>
      <c r="BU990" s="47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>
        <f>DF990+DG990+DH990+DI990+DJ990+DK990+DL990+DM990+DN990+DO990+DP990+DQ990</f>
        <v>625000</v>
      </c>
      <c r="DF990" s="46"/>
      <c r="DG990" s="46"/>
      <c r="DH990" s="46"/>
      <c r="DI990" s="46"/>
      <c r="DJ990" s="46"/>
      <c r="DK990" s="46"/>
      <c r="DL990" s="46"/>
      <c r="DM990" s="46">
        <v>625000</v>
      </c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>
        <f>DE990*1.12</f>
        <v>700000.00000000012</v>
      </c>
      <c r="FA990" s="59" t="s">
        <v>1704</v>
      </c>
      <c r="FB990" s="59">
        <v>2015</v>
      </c>
      <c r="FC990" s="59" t="s">
        <v>3283</v>
      </c>
    </row>
    <row r="991" spans="1:159" s="49" customFormat="1" ht="25.5" customHeight="1" x14ac:dyDescent="0.25">
      <c r="A991" s="59" t="s">
        <v>888</v>
      </c>
      <c r="B991" s="59" t="s">
        <v>55</v>
      </c>
      <c r="C991" s="59" t="s">
        <v>571</v>
      </c>
      <c r="D991" s="59" t="s">
        <v>572</v>
      </c>
      <c r="E991" s="59" t="s">
        <v>573</v>
      </c>
      <c r="F991" s="59"/>
      <c r="G991" s="59" t="s">
        <v>1570</v>
      </c>
      <c r="H991" s="59" t="s">
        <v>1499</v>
      </c>
      <c r="I991" s="59">
        <v>50</v>
      </c>
      <c r="J991" s="59" t="s">
        <v>1506</v>
      </c>
      <c r="K991" s="59" t="s">
        <v>1592</v>
      </c>
      <c r="L991" s="59" t="s">
        <v>1330</v>
      </c>
      <c r="M991" s="59" t="s">
        <v>1505</v>
      </c>
      <c r="N991" s="59" t="s">
        <v>1429</v>
      </c>
      <c r="O991" s="46">
        <f>P991+Q991+R991+S991+T991+U991+V991+W991+X991+Y991+Z991+AA991+AB991+AC991+AD991+AE991+AF991+AG991+AH991+AI991+AJ991+AK991+AL991+AM991+AN991+AO991+AP991+AQ991+AR991+AS991+AT991+AU991+AV991+AW991+AX991+AY991+AZ991</f>
        <v>2400</v>
      </c>
      <c r="P991" s="46"/>
      <c r="Q991" s="46"/>
      <c r="R991" s="46"/>
      <c r="S991" s="46"/>
      <c r="T991" s="46"/>
      <c r="U991" s="46"/>
      <c r="V991" s="46"/>
      <c r="W991" s="46">
        <v>600</v>
      </c>
      <c r="X991" s="46">
        <v>600</v>
      </c>
      <c r="Y991" s="46">
        <v>600</v>
      </c>
      <c r="Z991" s="46">
        <v>600</v>
      </c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87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>
        <v>3125</v>
      </c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>
        <v>0</v>
      </c>
      <c r="DF991" s="46">
        <f>P992*BJ992</f>
        <v>0</v>
      </c>
      <c r="DG991" s="46">
        <f>BJ992*Q992</f>
        <v>0</v>
      </c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>
        <v>0</v>
      </c>
      <c r="FA991" s="59" t="s">
        <v>1704</v>
      </c>
      <c r="FB991" s="59">
        <v>2015</v>
      </c>
      <c r="FC991" s="59"/>
    </row>
    <row r="992" spans="1:159" s="49" customFormat="1" ht="25.5" customHeight="1" x14ac:dyDescent="0.25">
      <c r="A992" s="59" t="s">
        <v>889</v>
      </c>
      <c r="B992" s="59" t="s">
        <v>55</v>
      </c>
      <c r="C992" s="59" t="s">
        <v>571</v>
      </c>
      <c r="D992" s="59" t="s">
        <v>572</v>
      </c>
      <c r="E992" s="59" t="s">
        <v>573</v>
      </c>
      <c r="F992" s="59"/>
      <c r="G992" s="59" t="s">
        <v>1572</v>
      </c>
      <c r="H992" s="59" t="s">
        <v>1339</v>
      </c>
      <c r="I992" s="63">
        <v>50</v>
      </c>
      <c r="J992" s="63" t="s">
        <v>1506</v>
      </c>
      <c r="K992" s="63" t="s">
        <v>1592</v>
      </c>
      <c r="L992" s="59" t="s">
        <v>1330</v>
      </c>
      <c r="M992" s="59" t="s">
        <v>1505</v>
      </c>
      <c r="N992" s="63" t="s">
        <v>1429</v>
      </c>
      <c r="O992" s="46">
        <f>P992+Q992+R992+S992+T992+U992+V992+W992+X992+Y992+Z992+AA992</f>
        <v>600</v>
      </c>
      <c r="P992" s="46"/>
      <c r="Q992" s="46"/>
      <c r="R992" s="46"/>
      <c r="S992" s="46"/>
      <c r="T992" s="46"/>
      <c r="U992" s="46"/>
      <c r="V992" s="46"/>
      <c r="W992" s="46">
        <v>600</v>
      </c>
      <c r="X992" s="74"/>
      <c r="Y992" s="74"/>
      <c r="Z992" s="74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87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>
        <f>DE992/O992</f>
        <v>3125</v>
      </c>
      <c r="BK992" s="46"/>
      <c r="BL992" s="46"/>
      <c r="BM992" s="46"/>
      <c r="BN992" s="46"/>
      <c r="BO992" s="46"/>
      <c r="BP992" s="46"/>
      <c r="BQ992" s="46"/>
      <c r="BR992" s="46">
        <v>3125</v>
      </c>
      <c r="BS992" s="46"/>
      <c r="BT992" s="47"/>
      <c r="BU992" s="47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>
        <f>DF992+DG992+DH992+DI992+DJ992+DK992+DL992+DM992+DN992+DO992+DP992+DQ992</f>
        <v>1875000</v>
      </c>
      <c r="DF992" s="46"/>
      <c r="DG992" s="46"/>
      <c r="DH992" s="46"/>
      <c r="DI992" s="46"/>
      <c r="DJ992" s="46"/>
      <c r="DK992" s="46"/>
      <c r="DL992" s="46"/>
      <c r="DM992" s="46">
        <v>1875000</v>
      </c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>
        <f>DE992*1.12</f>
        <v>2100000</v>
      </c>
      <c r="FA992" s="59" t="s">
        <v>1704</v>
      </c>
      <c r="FB992" s="59">
        <v>2015</v>
      </c>
      <c r="FC992" s="59" t="s">
        <v>3283</v>
      </c>
    </row>
    <row r="993" spans="1:159" s="49" customFormat="1" ht="25.5" customHeight="1" x14ac:dyDescent="0.25">
      <c r="A993" s="59" t="s">
        <v>890</v>
      </c>
      <c r="B993" s="59" t="s">
        <v>55</v>
      </c>
      <c r="C993" s="59" t="s">
        <v>571</v>
      </c>
      <c r="D993" s="59" t="s">
        <v>572</v>
      </c>
      <c r="E993" s="59" t="s">
        <v>573</v>
      </c>
      <c r="F993" s="59"/>
      <c r="G993" s="59" t="s">
        <v>1570</v>
      </c>
      <c r="H993" s="59" t="s">
        <v>1499</v>
      </c>
      <c r="I993" s="59">
        <v>50</v>
      </c>
      <c r="J993" s="59" t="s">
        <v>1506</v>
      </c>
      <c r="K993" s="59" t="s">
        <v>1593</v>
      </c>
      <c r="L993" s="59" t="s">
        <v>1330</v>
      </c>
      <c r="M993" s="59" t="s">
        <v>1505</v>
      </c>
      <c r="N993" s="59" t="s">
        <v>1429</v>
      </c>
      <c r="O993" s="46">
        <f>P993+Q993+R993+S993+T993+U993+V993+W993+X993+Y993+Z993+AA993+AB993+AC993+AD993+AE993+AF993+AG993+AH993+AI993+AJ993+AK993+AL993+AM993+AN993+AO993+AP993+AQ993+AR993+AS993+AT993+AU993+AV993+AW993+AX993+AY993+AZ993</f>
        <v>1680</v>
      </c>
      <c r="P993" s="46"/>
      <c r="Q993" s="46"/>
      <c r="R993" s="46"/>
      <c r="S993" s="46"/>
      <c r="T993" s="46"/>
      <c r="U993" s="46"/>
      <c r="V993" s="46"/>
      <c r="W993" s="46">
        <v>420</v>
      </c>
      <c r="X993" s="46">
        <v>420</v>
      </c>
      <c r="Y993" s="46">
        <v>420</v>
      </c>
      <c r="Z993" s="46">
        <v>420</v>
      </c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87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>
        <v>3125</v>
      </c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>
        <v>0</v>
      </c>
      <c r="DF993" s="46">
        <f>P994*BJ994</f>
        <v>0</v>
      </c>
      <c r="DG993" s="46">
        <f>BJ994*Q994</f>
        <v>0</v>
      </c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>
        <v>0</v>
      </c>
      <c r="FA993" s="59" t="s">
        <v>1704</v>
      </c>
      <c r="FB993" s="59">
        <v>2015</v>
      </c>
      <c r="FC993" s="59"/>
    </row>
    <row r="994" spans="1:159" s="49" customFormat="1" ht="25.5" customHeight="1" x14ac:dyDescent="0.25">
      <c r="A994" s="59" t="s">
        <v>891</v>
      </c>
      <c r="B994" s="59" t="s">
        <v>55</v>
      </c>
      <c r="C994" s="59" t="s">
        <v>571</v>
      </c>
      <c r="D994" s="59" t="s">
        <v>572</v>
      </c>
      <c r="E994" s="59" t="s">
        <v>573</v>
      </c>
      <c r="F994" s="59"/>
      <c r="G994" s="59" t="s">
        <v>1572</v>
      </c>
      <c r="H994" s="59" t="s">
        <v>1339</v>
      </c>
      <c r="I994" s="63">
        <v>50</v>
      </c>
      <c r="J994" s="63" t="s">
        <v>1506</v>
      </c>
      <c r="K994" s="63" t="s">
        <v>1593</v>
      </c>
      <c r="L994" s="59" t="s">
        <v>1330</v>
      </c>
      <c r="M994" s="59" t="s">
        <v>1505</v>
      </c>
      <c r="N994" s="63" t="s">
        <v>1429</v>
      </c>
      <c r="O994" s="46">
        <f>P994+Q994+R994+S994+T994+U994+V994+W994+X994+Y994+Z994+AA994</f>
        <v>420</v>
      </c>
      <c r="P994" s="46"/>
      <c r="Q994" s="46"/>
      <c r="R994" s="46"/>
      <c r="S994" s="46"/>
      <c r="T994" s="46"/>
      <c r="U994" s="46"/>
      <c r="V994" s="46"/>
      <c r="W994" s="46">
        <v>420</v>
      </c>
      <c r="X994" s="74"/>
      <c r="Y994" s="74"/>
      <c r="Z994" s="74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87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>
        <f>DE994/O994</f>
        <v>3125</v>
      </c>
      <c r="BK994" s="46"/>
      <c r="BL994" s="46"/>
      <c r="BM994" s="46"/>
      <c r="BN994" s="46"/>
      <c r="BO994" s="46"/>
      <c r="BP994" s="46"/>
      <c r="BQ994" s="46"/>
      <c r="BR994" s="46">
        <v>3125</v>
      </c>
      <c r="BS994" s="46"/>
      <c r="BT994" s="47"/>
      <c r="BU994" s="47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>
        <f>DF994+DG994+DH994+DI994+DJ994+DK994+DL994+DM994+DN994+DO994+DP994+DQ994</f>
        <v>1312500</v>
      </c>
      <c r="DF994" s="46"/>
      <c r="DG994" s="46"/>
      <c r="DH994" s="46"/>
      <c r="DI994" s="46"/>
      <c r="DJ994" s="46"/>
      <c r="DK994" s="46"/>
      <c r="DL994" s="46"/>
      <c r="DM994" s="46">
        <v>1312500</v>
      </c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>
        <f>DE994*1.12</f>
        <v>1470000.0000000002</v>
      </c>
      <c r="FA994" s="59" t="s">
        <v>1704</v>
      </c>
      <c r="FB994" s="59">
        <v>2015</v>
      </c>
      <c r="FC994" s="59" t="s">
        <v>3283</v>
      </c>
    </row>
    <row r="995" spans="1:159" s="49" customFormat="1" ht="25.5" customHeight="1" x14ac:dyDescent="0.25">
      <c r="A995" s="59" t="s">
        <v>892</v>
      </c>
      <c r="B995" s="59" t="s">
        <v>55</v>
      </c>
      <c r="C995" s="59" t="s">
        <v>571</v>
      </c>
      <c r="D995" s="59" t="s">
        <v>572</v>
      </c>
      <c r="E995" s="59" t="s">
        <v>573</v>
      </c>
      <c r="F995" s="59"/>
      <c r="G995" s="59" t="s">
        <v>1570</v>
      </c>
      <c r="H995" s="59" t="s">
        <v>1499</v>
      </c>
      <c r="I995" s="59">
        <v>50</v>
      </c>
      <c r="J995" s="59" t="s">
        <v>1506</v>
      </c>
      <c r="K995" s="59" t="s">
        <v>1581</v>
      </c>
      <c r="L995" s="59" t="s">
        <v>1330</v>
      </c>
      <c r="M995" s="59" t="s">
        <v>1505</v>
      </c>
      <c r="N995" s="59" t="s">
        <v>1429</v>
      </c>
      <c r="O995" s="46">
        <f>P995+Q995+R995+S995+T995+U995+V995+W995+X995+Y995+Z995+AA995+AB995+AC995+AD995+AE995+AF995+AG995+AH995+AI995+AJ995+AK995+AL995+AM995+AN995+AO995+AP995+AQ995+AR995+AS995+AT995+AU995+AV995+AW995+AX995+AY995+AZ995</f>
        <v>5200</v>
      </c>
      <c r="P995" s="46"/>
      <c r="Q995" s="46"/>
      <c r="R995" s="46"/>
      <c r="S995" s="46"/>
      <c r="T995" s="46"/>
      <c r="U995" s="46"/>
      <c r="V995" s="46"/>
      <c r="W995" s="46">
        <v>1300</v>
      </c>
      <c r="X995" s="46">
        <v>1300</v>
      </c>
      <c r="Y995" s="46">
        <v>1300</v>
      </c>
      <c r="Z995" s="46">
        <v>1300</v>
      </c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87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>
        <v>3125</v>
      </c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>
        <v>0</v>
      </c>
      <c r="DF995" s="46">
        <f>P996*BJ996</f>
        <v>0</v>
      </c>
      <c r="DG995" s="46">
        <f>BJ996*Q996</f>
        <v>0</v>
      </c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>
        <v>0</v>
      </c>
      <c r="FA995" s="59" t="s">
        <v>1704</v>
      </c>
      <c r="FB995" s="59">
        <v>2015</v>
      </c>
      <c r="FC995" s="59"/>
    </row>
    <row r="996" spans="1:159" s="49" customFormat="1" ht="25.5" customHeight="1" x14ac:dyDescent="0.25">
      <c r="A996" s="59" t="s">
        <v>893</v>
      </c>
      <c r="B996" s="59" t="s">
        <v>55</v>
      </c>
      <c r="C996" s="59" t="s">
        <v>571</v>
      </c>
      <c r="D996" s="59" t="s">
        <v>572</v>
      </c>
      <c r="E996" s="59" t="s">
        <v>573</v>
      </c>
      <c r="F996" s="59"/>
      <c r="G996" s="59" t="s">
        <v>1572</v>
      </c>
      <c r="H996" s="59" t="s">
        <v>1339</v>
      </c>
      <c r="I996" s="63">
        <v>50</v>
      </c>
      <c r="J996" s="63" t="s">
        <v>1506</v>
      </c>
      <c r="K996" s="63" t="s">
        <v>1581</v>
      </c>
      <c r="L996" s="59" t="s">
        <v>1330</v>
      </c>
      <c r="M996" s="59" t="s">
        <v>1505</v>
      </c>
      <c r="N996" s="63" t="s">
        <v>1429</v>
      </c>
      <c r="O996" s="46">
        <f>P996+Q996+R996+S996+T996+U996+V996+W996+X996+Y996+Z996+AA996</f>
        <v>1300</v>
      </c>
      <c r="P996" s="46"/>
      <c r="Q996" s="46"/>
      <c r="R996" s="46"/>
      <c r="S996" s="46"/>
      <c r="T996" s="46"/>
      <c r="U996" s="46"/>
      <c r="V996" s="46"/>
      <c r="W996" s="46">
        <v>1300</v>
      </c>
      <c r="X996" s="74"/>
      <c r="Y996" s="74"/>
      <c r="Z996" s="74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87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>
        <f>DE996/O996</f>
        <v>3125</v>
      </c>
      <c r="BK996" s="46"/>
      <c r="BL996" s="46"/>
      <c r="BM996" s="46"/>
      <c r="BN996" s="46"/>
      <c r="BO996" s="46"/>
      <c r="BP996" s="46"/>
      <c r="BQ996" s="46"/>
      <c r="BR996" s="46">
        <v>3125</v>
      </c>
      <c r="BS996" s="46"/>
      <c r="BT996" s="47"/>
      <c r="BU996" s="47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>
        <f>DF996+DG996+DH996+DI996+DJ996+DK996+DL996+DM996+DN996+DO996+DP996+DQ996</f>
        <v>4062500</v>
      </c>
      <c r="DF996" s="46"/>
      <c r="DG996" s="46"/>
      <c r="DH996" s="46"/>
      <c r="DI996" s="46"/>
      <c r="DJ996" s="46"/>
      <c r="DK996" s="46"/>
      <c r="DL996" s="46"/>
      <c r="DM996" s="46">
        <v>4062500</v>
      </c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>
        <f>DE996*1.12</f>
        <v>4550000</v>
      </c>
      <c r="FA996" s="59" t="s">
        <v>1704</v>
      </c>
      <c r="FB996" s="59">
        <v>2015</v>
      </c>
      <c r="FC996" s="59" t="s">
        <v>3283</v>
      </c>
    </row>
    <row r="997" spans="1:159" s="49" customFormat="1" ht="25.5" customHeight="1" x14ac:dyDescent="0.25">
      <c r="A997" s="59" t="s">
        <v>894</v>
      </c>
      <c r="B997" s="59" t="s">
        <v>55</v>
      </c>
      <c r="C997" s="59" t="s">
        <v>571</v>
      </c>
      <c r="D997" s="59" t="s">
        <v>572</v>
      </c>
      <c r="E997" s="59" t="s">
        <v>573</v>
      </c>
      <c r="F997" s="59"/>
      <c r="G997" s="59" t="s">
        <v>1570</v>
      </c>
      <c r="H997" s="59" t="s">
        <v>1499</v>
      </c>
      <c r="I997" s="59">
        <v>50</v>
      </c>
      <c r="J997" s="59" t="s">
        <v>1506</v>
      </c>
      <c r="K997" s="59" t="s">
        <v>1594</v>
      </c>
      <c r="L997" s="59" t="s">
        <v>1330</v>
      </c>
      <c r="M997" s="59" t="s">
        <v>1505</v>
      </c>
      <c r="N997" s="59" t="s">
        <v>1429</v>
      </c>
      <c r="O997" s="46">
        <f>P997+Q997+R997+S997+T997+U997+V997+W997+X997+Y997+Z997+AA997+AB997+AC997+AD997+AE997+AF997+AG997+AH997+AI997+AJ997+AK997+AL997+AM997+AN997+AO997+AP997+AQ997+AR997+AS997+AT997+AU997+AV997+AW997+AX997+AY997+AZ997</f>
        <v>2160</v>
      </c>
      <c r="P997" s="46"/>
      <c r="Q997" s="46"/>
      <c r="R997" s="46"/>
      <c r="S997" s="46"/>
      <c r="T997" s="46"/>
      <c r="U997" s="46"/>
      <c r="V997" s="46"/>
      <c r="W997" s="46">
        <v>540</v>
      </c>
      <c r="X997" s="46">
        <v>540</v>
      </c>
      <c r="Y997" s="46">
        <v>540</v>
      </c>
      <c r="Z997" s="46">
        <v>540</v>
      </c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87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>
        <v>3125</v>
      </c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>
        <v>0</v>
      </c>
      <c r="DF997" s="46">
        <f>P998*BJ998</f>
        <v>0</v>
      </c>
      <c r="DG997" s="46">
        <f>BJ998*Q998</f>
        <v>0</v>
      </c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>
        <v>0</v>
      </c>
      <c r="FA997" s="59" t="s">
        <v>1704</v>
      </c>
      <c r="FB997" s="59">
        <v>2015</v>
      </c>
      <c r="FC997" s="59"/>
    </row>
    <row r="998" spans="1:159" s="49" customFormat="1" ht="25.5" customHeight="1" x14ac:dyDescent="0.25">
      <c r="A998" s="59" t="s">
        <v>895</v>
      </c>
      <c r="B998" s="59" t="s">
        <v>55</v>
      </c>
      <c r="C998" s="59" t="s">
        <v>571</v>
      </c>
      <c r="D998" s="59" t="s">
        <v>572</v>
      </c>
      <c r="E998" s="59" t="s">
        <v>573</v>
      </c>
      <c r="F998" s="59"/>
      <c r="G998" s="59" t="s">
        <v>1572</v>
      </c>
      <c r="H998" s="59" t="s">
        <v>1339</v>
      </c>
      <c r="I998" s="63">
        <v>50</v>
      </c>
      <c r="J998" s="63" t="s">
        <v>1506</v>
      </c>
      <c r="K998" s="63" t="s">
        <v>1594</v>
      </c>
      <c r="L998" s="59" t="s">
        <v>1330</v>
      </c>
      <c r="M998" s="59" t="s">
        <v>1505</v>
      </c>
      <c r="N998" s="63" t="s">
        <v>1429</v>
      </c>
      <c r="O998" s="46">
        <f>P998+Q998+R998+S998+T998+U998+V998+W998+X998+Y998+Z998+AA998</f>
        <v>540</v>
      </c>
      <c r="P998" s="46"/>
      <c r="Q998" s="46"/>
      <c r="R998" s="46"/>
      <c r="S998" s="46"/>
      <c r="T998" s="46"/>
      <c r="U998" s="46"/>
      <c r="V998" s="46"/>
      <c r="W998" s="46">
        <v>540</v>
      </c>
      <c r="X998" s="74"/>
      <c r="Y998" s="74"/>
      <c r="Z998" s="74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87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>
        <f>DE998/O998</f>
        <v>3125</v>
      </c>
      <c r="BK998" s="46"/>
      <c r="BL998" s="46"/>
      <c r="BM998" s="46"/>
      <c r="BN998" s="46"/>
      <c r="BO998" s="46"/>
      <c r="BP998" s="46"/>
      <c r="BQ998" s="46"/>
      <c r="BR998" s="46">
        <v>3125</v>
      </c>
      <c r="BS998" s="46"/>
      <c r="BT998" s="47"/>
      <c r="BU998" s="47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>
        <f>DF998+DG998+DH998+DI998+DJ998+DK998+DL998+DM998+DN998+DO998+DP998+DQ998</f>
        <v>1687500</v>
      </c>
      <c r="DF998" s="46"/>
      <c r="DG998" s="46"/>
      <c r="DH998" s="46"/>
      <c r="DI998" s="46"/>
      <c r="DJ998" s="46"/>
      <c r="DK998" s="46"/>
      <c r="DL998" s="46"/>
      <c r="DM998" s="46">
        <v>1687500</v>
      </c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>
        <f>DE998*1.12</f>
        <v>1890000.0000000002</v>
      </c>
      <c r="FA998" s="59" t="s">
        <v>1704</v>
      </c>
      <c r="FB998" s="59">
        <v>2015</v>
      </c>
      <c r="FC998" s="59" t="s">
        <v>3283</v>
      </c>
    </row>
    <row r="999" spans="1:159" s="49" customFormat="1" ht="25.5" customHeight="1" x14ac:dyDescent="0.25">
      <c r="A999" s="59" t="s">
        <v>896</v>
      </c>
      <c r="B999" s="59" t="s">
        <v>55</v>
      </c>
      <c r="C999" s="59" t="s">
        <v>577</v>
      </c>
      <c r="D999" s="59" t="s">
        <v>578</v>
      </c>
      <c r="E999" s="59" t="s">
        <v>579</v>
      </c>
      <c r="F999" s="59"/>
      <c r="G999" s="59" t="s">
        <v>579</v>
      </c>
      <c r="H999" s="59" t="s">
        <v>1499</v>
      </c>
      <c r="I999" s="59">
        <v>30</v>
      </c>
      <c r="J999" s="59" t="s">
        <v>1506</v>
      </c>
      <c r="K999" s="59" t="s">
        <v>1585</v>
      </c>
      <c r="L999" s="59" t="s">
        <v>1330</v>
      </c>
      <c r="M999" s="59" t="s">
        <v>1505</v>
      </c>
      <c r="N999" s="59" t="s">
        <v>1335</v>
      </c>
      <c r="O999" s="46">
        <f t="shared" ref="O999:O1084" si="640">P999+Q999+R999+S999+T999+U999+V999+W999+X999+Y999+Z999+AA999+AB999+AC999+AD999+AE999+AF999+AG999+AH999+AI999+AJ999+AK999+AL999+AM999+AN999+AO999+AP999+AQ999+AR999+AS999+AT999+AU999+AV999+AW999+AX999+AY999+AZ999</f>
        <v>200</v>
      </c>
      <c r="P999" s="46"/>
      <c r="Q999" s="46"/>
      <c r="R999" s="46"/>
      <c r="S999" s="46"/>
      <c r="T999" s="46"/>
      <c r="U999" s="46"/>
      <c r="V999" s="46"/>
      <c r="W999" s="46">
        <v>50</v>
      </c>
      <c r="X999" s="46">
        <v>50</v>
      </c>
      <c r="Y999" s="46">
        <v>50</v>
      </c>
      <c r="Z999" s="46">
        <v>50</v>
      </c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87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>
        <v>2121</v>
      </c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>
        <v>0</v>
      </c>
      <c r="DF999" s="46">
        <f t="shared" ref="DF999:DF1084" si="641">P1000*BJ1000</f>
        <v>0</v>
      </c>
      <c r="DG999" s="46">
        <f t="shared" ref="DG999:DG1084" si="642">BJ1000*Q1000</f>
        <v>0</v>
      </c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>
        <v>0</v>
      </c>
      <c r="FA999" s="59" t="s">
        <v>1704</v>
      </c>
      <c r="FB999" s="59">
        <v>2015</v>
      </c>
      <c r="FC999" s="59" t="s">
        <v>1719</v>
      </c>
    </row>
    <row r="1000" spans="1:159" s="49" customFormat="1" ht="25.5" customHeight="1" x14ac:dyDescent="0.25">
      <c r="A1000" s="59" t="s">
        <v>897</v>
      </c>
      <c r="B1000" s="59" t="s">
        <v>55</v>
      </c>
      <c r="C1000" s="59" t="s">
        <v>577</v>
      </c>
      <c r="D1000" s="59" t="s">
        <v>578</v>
      </c>
      <c r="E1000" s="59" t="s">
        <v>579</v>
      </c>
      <c r="F1000" s="59"/>
      <c r="G1000" s="59" t="s">
        <v>579</v>
      </c>
      <c r="H1000" s="59" t="s">
        <v>1499</v>
      </c>
      <c r="I1000" s="59">
        <v>30</v>
      </c>
      <c r="J1000" s="59" t="s">
        <v>1506</v>
      </c>
      <c r="K1000" s="59" t="s">
        <v>1586</v>
      </c>
      <c r="L1000" s="59" t="s">
        <v>1330</v>
      </c>
      <c r="M1000" s="59" t="s">
        <v>1505</v>
      </c>
      <c r="N1000" s="59" t="s">
        <v>1335</v>
      </c>
      <c r="O1000" s="46">
        <f t="shared" si="640"/>
        <v>600</v>
      </c>
      <c r="P1000" s="46"/>
      <c r="Q1000" s="46"/>
      <c r="R1000" s="46"/>
      <c r="S1000" s="46"/>
      <c r="T1000" s="46"/>
      <c r="U1000" s="46"/>
      <c r="V1000" s="46"/>
      <c r="W1000" s="46">
        <v>150</v>
      </c>
      <c r="X1000" s="46">
        <v>150</v>
      </c>
      <c r="Y1000" s="46">
        <v>150</v>
      </c>
      <c r="Z1000" s="46">
        <v>150</v>
      </c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87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>
        <v>2121</v>
      </c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>
        <v>0</v>
      </c>
      <c r="DF1000" s="46">
        <f t="shared" si="641"/>
        <v>0</v>
      </c>
      <c r="DG1000" s="46">
        <f t="shared" si="642"/>
        <v>0</v>
      </c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>
        <v>0</v>
      </c>
      <c r="FA1000" s="59" t="s">
        <v>1704</v>
      </c>
      <c r="FB1000" s="59">
        <v>2015</v>
      </c>
      <c r="FC1000" s="59" t="s">
        <v>1719</v>
      </c>
    </row>
    <row r="1001" spans="1:159" s="49" customFormat="1" ht="25.5" customHeight="1" x14ac:dyDescent="0.25">
      <c r="A1001" s="59" t="s">
        <v>898</v>
      </c>
      <c r="B1001" s="59" t="s">
        <v>55</v>
      </c>
      <c r="C1001" s="59" t="s">
        <v>577</v>
      </c>
      <c r="D1001" s="59" t="s">
        <v>578</v>
      </c>
      <c r="E1001" s="59" t="s">
        <v>579</v>
      </c>
      <c r="F1001" s="59"/>
      <c r="G1001" s="59" t="s">
        <v>579</v>
      </c>
      <c r="H1001" s="59" t="s">
        <v>1499</v>
      </c>
      <c r="I1001" s="59">
        <v>30</v>
      </c>
      <c r="J1001" s="59" t="s">
        <v>1506</v>
      </c>
      <c r="K1001" s="59" t="s">
        <v>1587</v>
      </c>
      <c r="L1001" s="59" t="s">
        <v>1330</v>
      </c>
      <c r="M1001" s="59" t="s">
        <v>1505</v>
      </c>
      <c r="N1001" s="59" t="s">
        <v>1335</v>
      </c>
      <c r="O1001" s="46">
        <f t="shared" si="640"/>
        <v>360</v>
      </c>
      <c r="P1001" s="46"/>
      <c r="Q1001" s="46"/>
      <c r="R1001" s="46"/>
      <c r="S1001" s="46"/>
      <c r="T1001" s="46"/>
      <c r="U1001" s="46"/>
      <c r="V1001" s="46"/>
      <c r="W1001" s="46">
        <v>90</v>
      </c>
      <c r="X1001" s="46">
        <v>90</v>
      </c>
      <c r="Y1001" s="46">
        <v>90</v>
      </c>
      <c r="Z1001" s="46">
        <v>90</v>
      </c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87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>
        <v>2121</v>
      </c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>
        <v>0</v>
      </c>
      <c r="DF1001" s="46">
        <f t="shared" si="641"/>
        <v>0</v>
      </c>
      <c r="DG1001" s="46">
        <f t="shared" si="642"/>
        <v>0</v>
      </c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>
        <v>0</v>
      </c>
      <c r="FA1001" s="59" t="s">
        <v>1704</v>
      </c>
      <c r="FB1001" s="59">
        <v>2015</v>
      </c>
      <c r="FC1001" s="59" t="s">
        <v>1719</v>
      </c>
    </row>
    <row r="1002" spans="1:159" s="49" customFormat="1" ht="25.5" customHeight="1" x14ac:dyDescent="0.25">
      <c r="A1002" s="59" t="s">
        <v>899</v>
      </c>
      <c r="B1002" s="59" t="s">
        <v>55</v>
      </c>
      <c r="C1002" s="59" t="s">
        <v>577</v>
      </c>
      <c r="D1002" s="59" t="s">
        <v>578</v>
      </c>
      <c r="E1002" s="59" t="s">
        <v>579</v>
      </c>
      <c r="F1002" s="59"/>
      <c r="G1002" s="59" t="s">
        <v>579</v>
      </c>
      <c r="H1002" s="59" t="s">
        <v>1499</v>
      </c>
      <c r="I1002" s="59">
        <v>30</v>
      </c>
      <c r="J1002" s="59" t="s">
        <v>1506</v>
      </c>
      <c r="K1002" s="59" t="s">
        <v>1588</v>
      </c>
      <c r="L1002" s="59" t="s">
        <v>1330</v>
      </c>
      <c r="M1002" s="59" t="s">
        <v>1505</v>
      </c>
      <c r="N1002" s="59" t="s">
        <v>1335</v>
      </c>
      <c r="O1002" s="46">
        <f t="shared" si="640"/>
        <v>800</v>
      </c>
      <c r="P1002" s="46"/>
      <c r="Q1002" s="46"/>
      <c r="R1002" s="46"/>
      <c r="S1002" s="46"/>
      <c r="T1002" s="46"/>
      <c r="U1002" s="46"/>
      <c r="V1002" s="46"/>
      <c r="W1002" s="46">
        <v>200</v>
      </c>
      <c r="X1002" s="46">
        <v>200</v>
      </c>
      <c r="Y1002" s="46">
        <v>200</v>
      </c>
      <c r="Z1002" s="46">
        <v>200</v>
      </c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87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>
        <v>2121</v>
      </c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>
        <v>0</v>
      </c>
      <c r="DF1002" s="46">
        <f t="shared" si="641"/>
        <v>0</v>
      </c>
      <c r="DG1002" s="46">
        <f t="shared" si="642"/>
        <v>0</v>
      </c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>
        <v>0</v>
      </c>
      <c r="FA1002" s="59" t="s">
        <v>1704</v>
      </c>
      <c r="FB1002" s="59">
        <v>2015</v>
      </c>
      <c r="FC1002" s="59" t="s">
        <v>1719</v>
      </c>
    </row>
    <row r="1003" spans="1:159" s="49" customFormat="1" ht="25.5" customHeight="1" x14ac:dyDescent="0.25">
      <c r="A1003" s="59" t="s">
        <v>900</v>
      </c>
      <c r="B1003" s="59" t="s">
        <v>55</v>
      </c>
      <c r="C1003" s="59" t="s">
        <v>577</v>
      </c>
      <c r="D1003" s="59" t="s">
        <v>578</v>
      </c>
      <c r="E1003" s="59" t="s">
        <v>579</v>
      </c>
      <c r="F1003" s="59"/>
      <c r="G1003" s="59" t="s">
        <v>579</v>
      </c>
      <c r="H1003" s="59" t="s">
        <v>1499</v>
      </c>
      <c r="I1003" s="59">
        <v>30</v>
      </c>
      <c r="J1003" s="59" t="s">
        <v>1506</v>
      </c>
      <c r="K1003" s="59" t="s">
        <v>1589</v>
      </c>
      <c r="L1003" s="59" t="s">
        <v>1330</v>
      </c>
      <c r="M1003" s="59" t="s">
        <v>1505</v>
      </c>
      <c r="N1003" s="59" t="s">
        <v>1335</v>
      </c>
      <c r="O1003" s="46">
        <f t="shared" si="640"/>
        <v>1352</v>
      </c>
      <c r="P1003" s="46"/>
      <c r="Q1003" s="46"/>
      <c r="R1003" s="46"/>
      <c r="S1003" s="46"/>
      <c r="T1003" s="46"/>
      <c r="U1003" s="46"/>
      <c r="V1003" s="46"/>
      <c r="W1003" s="46">
        <v>338</v>
      </c>
      <c r="X1003" s="46">
        <v>338</v>
      </c>
      <c r="Y1003" s="46">
        <v>338</v>
      </c>
      <c r="Z1003" s="46">
        <v>338</v>
      </c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87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>
        <v>2121</v>
      </c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>
        <v>0</v>
      </c>
      <c r="DF1003" s="46">
        <f t="shared" si="641"/>
        <v>0</v>
      </c>
      <c r="DG1003" s="46">
        <f t="shared" si="642"/>
        <v>0</v>
      </c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>
        <v>0</v>
      </c>
      <c r="FA1003" s="59" t="s">
        <v>1704</v>
      </c>
      <c r="FB1003" s="59">
        <v>2015</v>
      </c>
      <c r="FC1003" s="59" t="s">
        <v>1719</v>
      </c>
    </row>
    <row r="1004" spans="1:159" s="49" customFormat="1" ht="25.5" customHeight="1" x14ac:dyDescent="0.25">
      <c r="A1004" s="59" t="s">
        <v>901</v>
      </c>
      <c r="B1004" s="59" t="s">
        <v>55</v>
      </c>
      <c r="C1004" s="59" t="s">
        <v>577</v>
      </c>
      <c r="D1004" s="59" t="s">
        <v>578</v>
      </c>
      <c r="E1004" s="59" t="s">
        <v>579</v>
      </c>
      <c r="F1004" s="59"/>
      <c r="G1004" s="59" t="s">
        <v>579</v>
      </c>
      <c r="H1004" s="59" t="s">
        <v>1499</v>
      </c>
      <c r="I1004" s="59">
        <v>30</v>
      </c>
      <c r="J1004" s="59" t="s">
        <v>1506</v>
      </c>
      <c r="K1004" s="59" t="s">
        <v>1590</v>
      </c>
      <c r="L1004" s="59" t="s">
        <v>1330</v>
      </c>
      <c r="M1004" s="59" t="s">
        <v>1505</v>
      </c>
      <c r="N1004" s="59" t="s">
        <v>1335</v>
      </c>
      <c r="O1004" s="46">
        <f t="shared" si="640"/>
        <v>480</v>
      </c>
      <c r="P1004" s="46"/>
      <c r="Q1004" s="46"/>
      <c r="R1004" s="46"/>
      <c r="S1004" s="46"/>
      <c r="T1004" s="46"/>
      <c r="U1004" s="46"/>
      <c r="V1004" s="46"/>
      <c r="W1004" s="46">
        <v>120</v>
      </c>
      <c r="X1004" s="46">
        <v>120</v>
      </c>
      <c r="Y1004" s="46">
        <v>120</v>
      </c>
      <c r="Z1004" s="46">
        <v>120</v>
      </c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87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>
        <v>2121</v>
      </c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>
        <v>0</v>
      </c>
      <c r="DF1004" s="46">
        <f t="shared" si="641"/>
        <v>0</v>
      </c>
      <c r="DG1004" s="46">
        <f t="shared" si="642"/>
        <v>0</v>
      </c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>
        <v>0</v>
      </c>
      <c r="FA1004" s="59" t="s">
        <v>1704</v>
      </c>
      <c r="FB1004" s="59">
        <v>2015</v>
      </c>
      <c r="FC1004" s="59" t="s">
        <v>1719</v>
      </c>
    </row>
    <row r="1005" spans="1:159" s="49" customFormat="1" ht="25.5" customHeight="1" x14ac:dyDescent="0.25">
      <c r="A1005" s="59" t="s">
        <v>902</v>
      </c>
      <c r="B1005" s="59" t="s">
        <v>55</v>
      </c>
      <c r="C1005" s="59" t="s">
        <v>577</v>
      </c>
      <c r="D1005" s="59" t="s">
        <v>578</v>
      </c>
      <c r="E1005" s="59" t="s">
        <v>579</v>
      </c>
      <c r="F1005" s="59"/>
      <c r="G1005" s="59" t="s">
        <v>579</v>
      </c>
      <c r="H1005" s="59" t="s">
        <v>1499</v>
      </c>
      <c r="I1005" s="59">
        <v>30</v>
      </c>
      <c r="J1005" s="59" t="s">
        <v>1506</v>
      </c>
      <c r="K1005" s="59" t="s">
        <v>1591</v>
      </c>
      <c r="L1005" s="59" t="s">
        <v>1330</v>
      </c>
      <c r="M1005" s="59" t="s">
        <v>1505</v>
      </c>
      <c r="N1005" s="59" t="s">
        <v>1335</v>
      </c>
      <c r="O1005" s="46">
        <f t="shared" si="640"/>
        <v>560</v>
      </c>
      <c r="P1005" s="46"/>
      <c r="Q1005" s="46"/>
      <c r="R1005" s="46"/>
      <c r="S1005" s="46"/>
      <c r="T1005" s="46"/>
      <c r="U1005" s="46"/>
      <c r="V1005" s="46"/>
      <c r="W1005" s="46">
        <v>140</v>
      </c>
      <c r="X1005" s="46">
        <v>140</v>
      </c>
      <c r="Y1005" s="46">
        <v>140</v>
      </c>
      <c r="Z1005" s="46">
        <v>140</v>
      </c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87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2121</v>
      </c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>
        <v>0</v>
      </c>
      <c r="DF1005" s="46">
        <f t="shared" si="641"/>
        <v>0</v>
      </c>
      <c r="DG1005" s="46">
        <f t="shared" si="642"/>
        <v>0</v>
      </c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>
        <v>0</v>
      </c>
      <c r="FA1005" s="59" t="s">
        <v>1704</v>
      </c>
      <c r="FB1005" s="59">
        <v>2015</v>
      </c>
      <c r="FC1005" s="59" t="s">
        <v>1719</v>
      </c>
    </row>
    <row r="1006" spans="1:159" s="49" customFormat="1" ht="25.5" customHeight="1" x14ac:dyDescent="0.25">
      <c r="A1006" s="59" t="s">
        <v>903</v>
      </c>
      <c r="B1006" s="59" t="s">
        <v>55</v>
      </c>
      <c r="C1006" s="59" t="s">
        <v>577</v>
      </c>
      <c r="D1006" s="59" t="s">
        <v>578</v>
      </c>
      <c r="E1006" s="59" t="s">
        <v>579</v>
      </c>
      <c r="F1006" s="59"/>
      <c r="G1006" s="59" t="s">
        <v>579</v>
      </c>
      <c r="H1006" s="59" t="s">
        <v>1499</v>
      </c>
      <c r="I1006" s="59">
        <v>30</v>
      </c>
      <c r="J1006" s="59" t="s">
        <v>1506</v>
      </c>
      <c r="K1006" s="59" t="s">
        <v>1592</v>
      </c>
      <c r="L1006" s="59" t="s">
        <v>1330</v>
      </c>
      <c r="M1006" s="59" t="s">
        <v>1505</v>
      </c>
      <c r="N1006" s="59" t="s">
        <v>1335</v>
      </c>
      <c r="O1006" s="46">
        <f t="shared" si="640"/>
        <v>300</v>
      </c>
      <c r="P1006" s="46"/>
      <c r="Q1006" s="46"/>
      <c r="R1006" s="46"/>
      <c r="S1006" s="46"/>
      <c r="T1006" s="46"/>
      <c r="U1006" s="46"/>
      <c r="V1006" s="46"/>
      <c r="W1006" s="46">
        <v>75</v>
      </c>
      <c r="X1006" s="46">
        <v>75</v>
      </c>
      <c r="Y1006" s="46">
        <v>75</v>
      </c>
      <c r="Z1006" s="46">
        <v>75</v>
      </c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87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>
        <v>2121</v>
      </c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>
        <v>0</v>
      </c>
      <c r="DF1006" s="46">
        <f t="shared" si="641"/>
        <v>0</v>
      </c>
      <c r="DG1006" s="46">
        <f t="shared" si="642"/>
        <v>0</v>
      </c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>
        <v>0</v>
      </c>
      <c r="FA1006" s="59" t="s">
        <v>1704</v>
      </c>
      <c r="FB1006" s="59">
        <v>2015</v>
      </c>
      <c r="FC1006" s="59" t="s">
        <v>1719</v>
      </c>
    </row>
    <row r="1007" spans="1:159" s="49" customFormat="1" ht="25.5" customHeight="1" x14ac:dyDescent="0.25">
      <c r="A1007" s="59" t="s">
        <v>904</v>
      </c>
      <c r="B1007" s="59" t="s">
        <v>55</v>
      </c>
      <c r="C1007" s="59" t="s">
        <v>577</v>
      </c>
      <c r="D1007" s="59" t="s">
        <v>578</v>
      </c>
      <c r="E1007" s="59" t="s">
        <v>579</v>
      </c>
      <c r="F1007" s="59"/>
      <c r="G1007" s="59" t="s">
        <v>579</v>
      </c>
      <c r="H1007" s="59" t="s">
        <v>1499</v>
      </c>
      <c r="I1007" s="59">
        <v>30</v>
      </c>
      <c r="J1007" s="59" t="s">
        <v>1506</v>
      </c>
      <c r="K1007" s="59" t="s">
        <v>1593</v>
      </c>
      <c r="L1007" s="59" t="s">
        <v>1330</v>
      </c>
      <c r="M1007" s="59" t="s">
        <v>1505</v>
      </c>
      <c r="N1007" s="59" t="s">
        <v>1335</v>
      </c>
      <c r="O1007" s="46">
        <f t="shared" si="640"/>
        <v>640</v>
      </c>
      <c r="P1007" s="46"/>
      <c r="Q1007" s="46"/>
      <c r="R1007" s="46"/>
      <c r="S1007" s="46"/>
      <c r="T1007" s="46"/>
      <c r="U1007" s="46"/>
      <c r="V1007" s="46"/>
      <c r="W1007" s="46">
        <v>160</v>
      </c>
      <c r="X1007" s="46">
        <v>160</v>
      </c>
      <c r="Y1007" s="46">
        <v>160</v>
      </c>
      <c r="Z1007" s="46">
        <v>160</v>
      </c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87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>
        <v>2121</v>
      </c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>
        <v>0</v>
      </c>
      <c r="DF1007" s="46">
        <f t="shared" si="641"/>
        <v>0</v>
      </c>
      <c r="DG1007" s="46">
        <f t="shared" si="642"/>
        <v>0</v>
      </c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>
        <v>0</v>
      </c>
      <c r="FA1007" s="59" t="s">
        <v>1704</v>
      </c>
      <c r="FB1007" s="59">
        <v>2015</v>
      </c>
      <c r="FC1007" s="59" t="s">
        <v>1719</v>
      </c>
    </row>
    <row r="1008" spans="1:159" s="49" customFormat="1" ht="25.5" customHeight="1" x14ac:dyDescent="0.25">
      <c r="A1008" s="59" t="s">
        <v>905</v>
      </c>
      <c r="B1008" s="59" t="s">
        <v>55</v>
      </c>
      <c r="C1008" s="59" t="s">
        <v>577</v>
      </c>
      <c r="D1008" s="59" t="s">
        <v>578</v>
      </c>
      <c r="E1008" s="59" t="s">
        <v>579</v>
      </c>
      <c r="F1008" s="59"/>
      <c r="G1008" s="59" t="s">
        <v>579</v>
      </c>
      <c r="H1008" s="59" t="s">
        <v>1499</v>
      </c>
      <c r="I1008" s="59">
        <v>30</v>
      </c>
      <c r="J1008" s="59" t="s">
        <v>1506</v>
      </c>
      <c r="K1008" s="59" t="s">
        <v>1581</v>
      </c>
      <c r="L1008" s="59" t="s">
        <v>1330</v>
      </c>
      <c r="M1008" s="59" t="s">
        <v>1505</v>
      </c>
      <c r="N1008" s="59" t="s">
        <v>1335</v>
      </c>
      <c r="O1008" s="46">
        <f t="shared" si="640"/>
        <v>800</v>
      </c>
      <c r="P1008" s="46"/>
      <c r="Q1008" s="46"/>
      <c r="R1008" s="46"/>
      <c r="S1008" s="46"/>
      <c r="T1008" s="46"/>
      <c r="U1008" s="46"/>
      <c r="V1008" s="46"/>
      <c r="W1008" s="46">
        <v>200</v>
      </c>
      <c r="X1008" s="46">
        <v>200</v>
      </c>
      <c r="Y1008" s="46">
        <v>200</v>
      </c>
      <c r="Z1008" s="46">
        <v>200</v>
      </c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87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>
        <v>2121</v>
      </c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>
        <v>0</v>
      </c>
      <c r="DF1008" s="46">
        <f t="shared" si="641"/>
        <v>0</v>
      </c>
      <c r="DG1008" s="46">
        <f t="shared" si="642"/>
        <v>0</v>
      </c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>
        <v>0</v>
      </c>
      <c r="FA1008" s="59" t="s">
        <v>1704</v>
      </c>
      <c r="FB1008" s="59">
        <v>2015</v>
      </c>
      <c r="FC1008" s="59" t="s">
        <v>1719</v>
      </c>
    </row>
    <row r="1009" spans="1:159" s="49" customFormat="1" ht="25.5" customHeight="1" x14ac:dyDescent="0.25">
      <c r="A1009" s="59" t="s">
        <v>906</v>
      </c>
      <c r="B1009" s="59" t="s">
        <v>55</v>
      </c>
      <c r="C1009" s="59" t="s">
        <v>577</v>
      </c>
      <c r="D1009" s="59" t="s">
        <v>578</v>
      </c>
      <c r="E1009" s="59" t="s">
        <v>579</v>
      </c>
      <c r="F1009" s="59"/>
      <c r="G1009" s="59" t="s">
        <v>579</v>
      </c>
      <c r="H1009" s="59" t="s">
        <v>1499</v>
      </c>
      <c r="I1009" s="59">
        <v>30</v>
      </c>
      <c r="J1009" s="59" t="s">
        <v>1506</v>
      </c>
      <c r="K1009" s="59" t="s">
        <v>1594</v>
      </c>
      <c r="L1009" s="59" t="s">
        <v>1330</v>
      </c>
      <c r="M1009" s="59" t="s">
        <v>1505</v>
      </c>
      <c r="N1009" s="59" t="s">
        <v>1335</v>
      </c>
      <c r="O1009" s="46">
        <f t="shared" si="640"/>
        <v>800</v>
      </c>
      <c r="P1009" s="46"/>
      <c r="Q1009" s="46"/>
      <c r="R1009" s="46"/>
      <c r="S1009" s="46"/>
      <c r="T1009" s="46"/>
      <c r="U1009" s="46"/>
      <c r="V1009" s="46"/>
      <c r="W1009" s="46">
        <v>200</v>
      </c>
      <c r="X1009" s="46">
        <v>200</v>
      </c>
      <c r="Y1009" s="46">
        <v>200</v>
      </c>
      <c r="Z1009" s="46">
        <v>200</v>
      </c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87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>
        <v>2121</v>
      </c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>
        <v>0</v>
      </c>
      <c r="DF1009" s="46">
        <f t="shared" si="641"/>
        <v>0</v>
      </c>
      <c r="DG1009" s="46">
        <f t="shared" si="642"/>
        <v>0</v>
      </c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>
        <v>0</v>
      </c>
      <c r="FA1009" s="59" t="s">
        <v>1704</v>
      </c>
      <c r="FB1009" s="59">
        <v>2015</v>
      </c>
      <c r="FC1009" s="59" t="s">
        <v>1719</v>
      </c>
    </row>
    <row r="1010" spans="1:159" s="49" customFormat="1" ht="25.5" customHeight="1" x14ac:dyDescent="0.25">
      <c r="A1010" s="59" t="s">
        <v>907</v>
      </c>
      <c r="B1010" s="59" t="s">
        <v>55</v>
      </c>
      <c r="C1010" s="59" t="s">
        <v>582</v>
      </c>
      <c r="D1010" s="59" t="s">
        <v>583</v>
      </c>
      <c r="E1010" s="59" t="s">
        <v>584</v>
      </c>
      <c r="F1010" s="59"/>
      <c r="G1010" s="59" t="s">
        <v>584</v>
      </c>
      <c r="H1010" s="59" t="s">
        <v>1499</v>
      </c>
      <c r="I1010" s="59">
        <v>45</v>
      </c>
      <c r="J1010" s="59" t="s">
        <v>1506</v>
      </c>
      <c r="K1010" s="59" t="s">
        <v>1585</v>
      </c>
      <c r="L1010" s="59" t="s">
        <v>1330</v>
      </c>
      <c r="M1010" s="59" t="s">
        <v>1505</v>
      </c>
      <c r="N1010" s="59" t="s">
        <v>1335</v>
      </c>
      <c r="O1010" s="46">
        <f t="shared" si="640"/>
        <v>160000</v>
      </c>
      <c r="P1010" s="46"/>
      <c r="Q1010" s="46"/>
      <c r="R1010" s="46"/>
      <c r="S1010" s="46"/>
      <c r="T1010" s="46"/>
      <c r="U1010" s="46"/>
      <c r="V1010" s="46"/>
      <c r="W1010" s="46">
        <v>40000</v>
      </c>
      <c r="X1010" s="46">
        <v>40000</v>
      </c>
      <c r="Y1010" s="46">
        <v>40000</v>
      </c>
      <c r="Z1010" s="46">
        <v>40000</v>
      </c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87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>
        <v>5.4</v>
      </c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>
        <v>0</v>
      </c>
      <c r="DF1010" s="46">
        <f t="shared" si="641"/>
        <v>0</v>
      </c>
      <c r="DG1010" s="46">
        <f t="shared" si="642"/>
        <v>0</v>
      </c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>
        <v>0</v>
      </c>
      <c r="FA1010" s="59" t="s">
        <v>1739</v>
      </c>
      <c r="FB1010" s="59">
        <v>2015</v>
      </c>
      <c r="FC1010" s="59"/>
    </row>
    <row r="1011" spans="1:159" s="49" customFormat="1" ht="25.5" customHeight="1" x14ac:dyDescent="0.25">
      <c r="A1011" s="59" t="s">
        <v>908</v>
      </c>
      <c r="B1011" s="59" t="s">
        <v>55</v>
      </c>
      <c r="C1011" s="59" t="s">
        <v>582</v>
      </c>
      <c r="D1011" s="59" t="s">
        <v>583</v>
      </c>
      <c r="E1011" s="59" t="s">
        <v>584</v>
      </c>
      <c r="F1011" s="59"/>
      <c r="G1011" s="59" t="s">
        <v>584</v>
      </c>
      <c r="H1011" s="59" t="s">
        <v>1339</v>
      </c>
      <c r="I1011" s="59">
        <v>45</v>
      </c>
      <c r="J1011" s="59" t="s">
        <v>1506</v>
      </c>
      <c r="K1011" s="59" t="s">
        <v>1585</v>
      </c>
      <c r="L1011" s="59" t="s">
        <v>1330</v>
      </c>
      <c r="M1011" s="59" t="s">
        <v>1505</v>
      </c>
      <c r="N1011" s="59" t="s">
        <v>1335</v>
      </c>
      <c r="O1011" s="46">
        <f t="shared" si="640"/>
        <v>160000</v>
      </c>
      <c r="P1011" s="46"/>
      <c r="Q1011" s="46"/>
      <c r="R1011" s="46"/>
      <c r="S1011" s="46"/>
      <c r="T1011" s="46"/>
      <c r="U1011" s="46"/>
      <c r="V1011" s="46"/>
      <c r="W1011" s="46">
        <v>40000</v>
      </c>
      <c r="X1011" s="46">
        <v>40000</v>
      </c>
      <c r="Y1011" s="46">
        <v>40000</v>
      </c>
      <c r="Z1011" s="46">
        <v>40000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87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>
        <v>5.4</v>
      </c>
      <c r="BK1011" s="46"/>
      <c r="BL1011" s="46"/>
      <c r="BM1011" s="46"/>
      <c r="BN1011" s="46"/>
      <c r="BO1011" s="46"/>
      <c r="BP1011" s="46"/>
      <c r="BQ1011" s="46"/>
      <c r="BR1011" s="46">
        <v>5.4</v>
      </c>
      <c r="BS1011" s="46">
        <v>5.4</v>
      </c>
      <c r="BT1011" s="46">
        <v>5.4</v>
      </c>
      <c r="BU1011" s="46">
        <v>5.4</v>
      </c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>
        <v>0</v>
      </c>
      <c r="DF1011" s="46">
        <f>P1013*BJ1013</f>
        <v>0</v>
      </c>
      <c r="DG1011" s="46">
        <f>BJ1013*Q1013</f>
        <v>0</v>
      </c>
      <c r="DH1011" s="46">
        <f>R1011*BM1011</f>
        <v>0</v>
      </c>
      <c r="DI1011" s="46">
        <f t="shared" ref="DI1011:DQ1011" si="643">BN1011*S1011</f>
        <v>0</v>
      </c>
      <c r="DJ1011" s="46">
        <f t="shared" si="643"/>
        <v>0</v>
      </c>
      <c r="DK1011" s="46">
        <f t="shared" si="643"/>
        <v>0</v>
      </c>
      <c r="DL1011" s="46">
        <f t="shared" si="643"/>
        <v>0</v>
      </c>
      <c r="DM1011" s="46">
        <f t="shared" si="643"/>
        <v>216000</v>
      </c>
      <c r="DN1011" s="46">
        <f t="shared" si="643"/>
        <v>216000</v>
      </c>
      <c r="DO1011" s="46">
        <f t="shared" si="643"/>
        <v>216000</v>
      </c>
      <c r="DP1011" s="46">
        <f t="shared" si="643"/>
        <v>216000</v>
      </c>
      <c r="DQ1011" s="46">
        <f t="shared" si="643"/>
        <v>0</v>
      </c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>
        <v>0</v>
      </c>
      <c r="FA1011" s="59" t="s">
        <v>1739</v>
      </c>
      <c r="FB1011" s="59">
        <v>2015</v>
      </c>
      <c r="FC1011" s="59">
        <v>7</v>
      </c>
    </row>
    <row r="1012" spans="1:159" s="49" customFormat="1" ht="25.5" customHeight="1" x14ac:dyDescent="0.25">
      <c r="A1012" s="59" t="s">
        <v>3736</v>
      </c>
      <c r="B1012" s="59" t="s">
        <v>55</v>
      </c>
      <c r="C1012" s="59" t="s">
        <v>582</v>
      </c>
      <c r="D1012" s="59" t="s">
        <v>583</v>
      </c>
      <c r="E1012" s="59" t="s">
        <v>584</v>
      </c>
      <c r="F1012" s="59"/>
      <c r="G1012" s="59" t="s">
        <v>584</v>
      </c>
      <c r="H1012" s="59" t="s">
        <v>1339</v>
      </c>
      <c r="I1012" s="59">
        <v>45</v>
      </c>
      <c r="J1012" s="59" t="s">
        <v>3734</v>
      </c>
      <c r="K1012" s="59" t="s">
        <v>1585</v>
      </c>
      <c r="L1012" s="59" t="s">
        <v>1330</v>
      </c>
      <c r="M1012" s="59" t="s">
        <v>1505</v>
      </c>
      <c r="N1012" s="59" t="s">
        <v>1335</v>
      </c>
      <c r="O1012" s="46">
        <f t="shared" ref="O1012" si="644">P1012+Q1012+R1012+S1012+T1012+U1012+V1012+W1012+X1012+Y1012+Z1012+AA1012+AB1012+AC1012+AD1012+AE1012+AF1012+AG1012+AH1012+AI1012+AJ1012+AK1012+AL1012+AM1012+AN1012+AO1012+AP1012+AQ1012+AR1012+AS1012+AT1012+AU1012+AV1012+AW1012+AX1012+AY1012+AZ1012</f>
        <v>136000</v>
      </c>
      <c r="P1012" s="46"/>
      <c r="Q1012" s="46"/>
      <c r="R1012" s="46"/>
      <c r="S1012" s="46"/>
      <c r="T1012" s="46"/>
      <c r="U1012" s="46"/>
      <c r="V1012" s="46"/>
      <c r="W1012" s="46">
        <v>40000</v>
      </c>
      <c r="X1012" s="46">
        <v>40000</v>
      </c>
      <c r="Y1012" s="46">
        <v>28000</v>
      </c>
      <c r="Z1012" s="46">
        <v>28000</v>
      </c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87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>
        <f>DE1012/O1012</f>
        <v>5.828235294117647</v>
      </c>
      <c r="BK1012" s="46"/>
      <c r="BL1012" s="46"/>
      <c r="BM1012" s="46"/>
      <c r="BN1012" s="46"/>
      <c r="BO1012" s="46"/>
      <c r="BP1012" s="46"/>
      <c r="BQ1012" s="46"/>
      <c r="BR1012" s="46">
        <v>5.4</v>
      </c>
      <c r="BS1012" s="46">
        <v>5.4</v>
      </c>
      <c r="BT1012" s="46">
        <v>6.44</v>
      </c>
      <c r="BU1012" s="46">
        <v>6.44</v>
      </c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>
        <f>DM1012+DN1012+DO1012+DP1012</f>
        <v>792640</v>
      </c>
      <c r="DF1012" s="46">
        <f>P1014*BJ1014</f>
        <v>0</v>
      </c>
      <c r="DG1012" s="46">
        <f>BJ1014*Q1014</f>
        <v>0</v>
      </c>
      <c r="DH1012" s="46">
        <f>R1012*BM1012</f>
        <v>0</v>
      </c>
      <c r="DI1012" s="46">
        <f t="shared" ref="DI1012" si="645">BN1012*S1012</f>
        <v>0</v>
      </c>
      <c r="DJ1012" s="46">
        <f t="shared" ref="DJ1012" si="646">BO1012*T1012</f>
        <v>0</v>
      </c>
      <c r="DK1012" s="46">
        <f t="shared" ref="DK1012" si="647">BP1012*U1012</f>
        <v>0</v>
      </c>
      <c r="DL1012" s="46">
        <f t="shared" ref="DL1012" si="648">BQ1012*V1012</f>
        <v>0</v>
      </c>
      <c r="DM1012" s="46">
        <f t="shared" ref="DM1012" si="649">BR1012*W1012</f>
        <v>216000</v>
      </c>
      <c r="DN1012" s="46">
        <f t="shared" ref="DN1012" si="650">BS1012*X1012</f>
        <v>216000</v>
      </c>
      <c r="DO1012" s="46">
        <f t="shared" ref="DO1012" si="651">BT1012*Y1012</f>
        <v>180320</v>
      </c>
      <c r="DP1012" s="46">
        <f t="shared" ref="DP1012" si="652">BU1012*Z1012</f>
        <v>180320</v>
      </c>
      <c r="DQ1012" s="46">
        <f t="shared" ref="DQ1012" si="653">BV1012*AA1012</f>
        <v>0</v>
      </c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>
        <f>DE1012*1.12</f>
        <v>887756.80000000005</v>
      </c>
      <c r="FA1012" s="59" t="s">
        <v>1739</v>
      </c>
      <c r="FB1012" s="59" t="s">
        <v>3635</v>
      </c>
      <c r="FC1012" s="59" t="s">
        <v>1703</v>
      </c>
    </row>
    <row r="1013" spans="1:159" s="49" customFormat="1" ht="25.5" customHeight="1" x14ac:dyDescent="0.25">
      <c r="A1013" s="59" t="s">
        <v>909</v>
      </c>
      <c r="B1013" s="59" t="s">
        <v>55</v>
      </c>
      <c r="C1013" s="59" t="s">
        <v>582</v>
      </c>
      <c r="D1013" s="59" t="s">
        <v>583</v>
      </c>
      <c r="E1013" s="59" t="s">
        <v>584</v>
      </c>
      <c r="F1013" s="59"/>
      <c r="G1013" s="59" t="s">
        <v>584</v>
      </c>
      <c r="H1013" s="59" t="s">
        <v>1499</v>
      </c>
      <c r="I1013" s="59">
        <v>45</v>
      </c>
      <c r="J1013" s="59" t="s">
        <v>1506</v>
      </c>
      <c r="K1013" s="59" t="s">
        <v>1586</v>
      </c>
      <c r="L1013" s="59" t="s">
        <v>1330</v>
      </c>
      <c r="M1013" s="59" t="s">
        <v>1505</v>
      </c>
      <c r="N1013" s="59" t="s">
        <v>1335</v>
      </c>
      <c r="O1013" s="46">
        <f t="shared" si="640"/>
        <v>720000</v>
      </c>
      <c r="P1013" s="46"/>
      <c r="Q1013" s="46"/>
      <c r="R1013" s="46"/>
      <c r="S1013" s="46"/>
      <c r="T1013" s="46"/>
      <c r="U1013" s="46"/>
      <c r="V1013" s="46"/>
      <c r="W1013" s="46">
        <v>180000</v>
      </c>
      <c r="X1013" s="46">
        <v>180000</v>
      </c>
      <c r="Y1013" s="46">
        <v>180000</v>
      </c>
      <c r="Z1013" s="46">
        <v>180000</v>
      </c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87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>
        <v>5.4</v>
      </c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>
        <v>0</v>
      </c>
      <c r="DF1013" s="46">
        <f t="shared" si="641"/>
        <v>0</v>
      </c>
      <c r="DG1013" s="46">
        <f t="shared" si="642"/>
        <v>0</v>
      </c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>
        <v>0</v>
      </c>
      <c r="FA1013" s="59" t="s">
        <v>1739</v>
      </c>
      <c r="FB1013" s="59">
        <v>2015</v>
      </c>
      <c r="FC1013" s="59"/>
    </row>
    <row r="1014" spans="1:159" s="49" customFormat="1" ht="25.5" customHeight="1" x14ac:dyDescent="0.25">
      <c r="A1014" s="59" t="s">
        <v>910</v>
      </c>
      <c r="B1014" s="59" t="s">
        <v>55</v>
      </c>
      <c r="C1014" s="59" t="s">
        <v>582</v>
      </c>
      <c r="D1014" s="59" t="s">
        <v>583</v>
      </c>
      <c r="E1014" s="59" t="s">
        <v>584</v>
      </c>
      <c r="F1014" s="59"/>
      <c r="G1014" s="59" t="s">
        <v>584</v>
      </c>
      <c r="H1014" s="59" t="s">
        <v>1339</v>
      </c>
      <c r="I1014" s="59">
        <v>45</v>
      </c>
      <c r="J1014" s="59" t="s">
        <v>1506</v>
      </c>
      <c r="K1014" s="59" t="s">
        <v>1586</v>
      </c>
      <c r="L1014" s="59" t="s">
        <v>1330</v>
      </c>
      <c r="M1014" s="59" t="s">
        <v>1505</v>
      </c>
      <c r="N1014" s="59" t="s">
        <v>1335</v>
      </c>
      <c r="O1014" s="46">
        <f t="shared" si="640"/>
        <v>720000</v>
      </c>
      <c r="P1014" s="46"/>
      <c r="Q1014" s="46"/>
      <c r="R1014" s="46"/>
      <c r="S1014" s="46"/>
      <c r="T1014" s="46"/>
      <c r="U1014" s="46"/>
      <c r="V1014" s="46"/>
      <c r="W1014" s="46">
        <v>180000</v>
      </c>
      <c r="X1014" s="46">
        <v>180000</v>
      </c>
      <c r="Y1014" s="46">
        <v>180000</v>
      </c>
      <c r="Z1014" s="46">
        <v>180000</v>
      </c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87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>
        <v>5.4</v>
      </c>
      <c r="BK1014" s="46"/>
      <c r="BL1014" s="46"/>
      <c r="BM1014" s="46"/>
      <c r="BN1014" s="46"/>
      <c r="BO1014" s="46"/>
      <c r="BP1014" s="46"/>
      <c r="BQ1014" s="46"/>
      <c r="BR1014" s="46">
        <v>5.4</v>
      </c>
      <c r="BS1014" s="46">
        <v>5.4</v>
      </c>
      <c r="BT1014" s="46">
        <v>5.4</v>
      </c>
      <c r="BU1014" s="46">
        <v>5.4</v>
      </c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>
        <v>0</v>
      </c>
      <c r="DF1014" s="46">
        <f>P1016*BJ1016</f>
        <v>0</v>
      </c>
      <c r="DG1014" s="46">
        <f>BJ1016*Q1016</f>
        <v>0</v>
      </c>
      <c r="DH1014" s="46">
        <f>R1014*BM1014</f>
        <v>0</v>
      </c>
      <c r="DI1014" s="46">
        <f t="shared" ref="DI1014:DQ1014" si="654">BN1014*S1014</f>
        <v>0</v>
      </c>
      <c r="DJ1014" s="46">
        <f t="shared" si="654"/>
        <v>0</v>
      </c>
      <c r="DK1014" s="46">
        <f t="shared" si="654"/>
        <v>0</v>
      </c>
      <c r="DL1014" s="46">
        <f t="shared" si="654"/>
        <v>0</v>
      </c>
      <c r="DM1014" s="46">
        <f t="shared" si="654"/>
        <v>972000.00000000012</v>
      </c>
      <c r="DN1014" s="46">
        <f t="shared" si="654"/>
        <v>972000.00000000012</v>
      </c>
      <c r="DO1014" s="46">
        <f t="shared" si="654"/>
        <v>972000.00000000012</v>
      </c>
      <c r="DP1014" s="46">
        <f t="shared" si="654"/>
        <v>972000.00000000012</v>
      </c>
      <c r="DQ1014" s="46">
        <f t="shared" si="654"/>
        <v>0</v>
      </c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>
        <v>0</v>
      </c>
      <c r="FA1014" s="59" t="s">
        <v>1739</v>
      </c>
      <c r="FB1014" s="59">
        <v>2015</v>
      </c>
      <c r="FC1014" s="59">
        <v>7</v>
      </c>
    </row>
    <row r="1015" spans="1:159" s="49" customFormat="1" ht="25.5" customHeight="1" x14ac:dyDescent="0.25">
      <c r="A1015" s="59" t="s">
        <v>3737</v>
      </c>
      <c r="B1015" s="59" t="s">
        <v>55</v>
      </c>
      <c r="C1015" s="59" t="s">
        <v>582</v>
      </c>
      <c r="D1015" s="59" t="s">
        <v>583</v>
      </c>
      <c r="E1015" s="59" t="s">
        <v>584</v>
      </c>
      <c r="F1015" s="59"/>
      <c r="G1015" s="59" t="s">
        <v>584</v>
      </c>
      <c r="H1015" s="59" t="s">
        <v>1339</v>
      </c>
      <c r="I1015" s="59">
        <v>45</v>
      </c>
      <c r="J1015" s="59" t="s">
        <v>3734</v>
      </c>
      <c r="K1015" s="59" t="s">
        <v>1586</v>
      </c>
      <c r="L1015" s="59" t="s">
        <v>1330</v>
      </c>
      <c r="M1015" s="59" t="s">
        <v>1505</v>
      </c>
      <c r="N1015" s="59" t="s">
        <v>1335</v>
      </c>
      <c r="O1015" s="46">
        <f t="shared" ref="O1015" si="655">P1015+Q1015+R1015+S1015+T1015+U1015+V1015+W1015+X1015+Y1015+Z1015+AA1015+AB1015+AC1015+AD1015+AE1015+AF1015+AG1015+AH1015+AI1015+AJ1015+AK1015+AL1015+AM1015+AN1015+AO1015+AP1015+AQ1015+AR1015+AS1015+AT1015+AU1015+AV1015+AW1015+AX1015+AY1015+AZ1015</f>
        <v>612000</v>
      </c>
      <c r="P1015" s="46"/>
      <c r="Q1015" s="46"/>
      <c r="R1015" s="46"/>
      <c r="S1015" s="46"/>
      <c r="T1015" s="46"/>
      <c r="U1015" s="46"/>
      <c r="V1015" s="46"/>
      <c r="W1015" s="46">
        <v>180000</v>
      </c>
      <c r="X1015" s="46">
        <v>180000</v>
      </c>
      <c r="Y1015" s="46">
        <v>126000</v>
      </c>
      <c r="Z1015" s="46">
        <v>126000</v>
      </c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87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>
        <f>DE1015/O1015</f>
        <v>5.828235294117647</v>
      </c>
      <c r="BK1015" s="46"/>
      <c r="BL1015" s="46"/>
      <c r="BM1015" s="46"/>
      <c r="BN1015" s="46"/>
      <c r="BO1015" s="46"/>
      <c r="BP1015" s="46"/>
      <c r="BQ1015" s="46"/>
      <c r="BR1015" s="46">
        <v>5.4</v>
      </c>
      <c r="BS1015" s="46">
        <v>5.4</v>
      </c>
      <c r="BT1015" s="46">
        <v>6.44</v>
      </c>
      <c r="BU1015" s="46">
        <v>6.44</v>
      </c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>
        <f>DM1015+DN1015+DO1015+DP1015</f>
        <v>3566880</v>
      </c>
      <c r="DF1015" s="46">
        <f>P1017*BJ1017</f>
        <v>0</v>
      </c>
      <c r="DG1015" s="46">
        <f>BJ1017*Q1017</f>
        <v>0</v>
      </c>
      <c r="DH1015" s="46">
        <f>R1015*BM1015</f>
        <v>0</v>
      </c>
      <c r="DI1015" s="46">
        <f t="shared" ref="DI1015" si="656">BN1015*S1015</f>
        <v>0</v>
      </c>
      <c r="DJ1015" s="46">
        <f t="shared" ref="DJ1015" si="657">BO1015*T1015</f>
        <v>0</v>
      </c>
      <c r="DK1015" s="46">
        <f t="shared" ref="DK1015" si="658">BP1015*U1015</f>
        <v>0</v>
      </c>
      <c r="DL1015" s="46">
        <f t="shared" ref="DL1015" si="659">BQ1015*V1015</f>
        <v>0</v>
      </c>
      <c r="DM1015" s="46">
        <f t="shared" ref="DM1015" si="660">BR1015*W1015</f>
        <v>972000.00000000012</v>
      </c>
      <c r="DN1015" s="46">
        <f t="shared" ref="DN1015" si="661">BS1015*X1015</f>
        <v>972000.00000000012</v>
      </c>
      <c r="DO1015" s="46">
        <f t="shared" ref="DO1015" si="662">BT1015*Y1015</f>
        <v>811440</v>
      </c>
      <c r="DP1015" s="46">
        <f t="shared" ref="DP1015" si="663">BU1015*Z1015</f>
        <v>811440</v>
      </c>
      <c r="DQ1015" s="46">
        <f t="shared" ref="DQ1015" si="664">BV1015*AA1015</f>
        <v>0</v>
      </c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>
        <f>DE1015*1.12</f>
        <v>3994905.6000000006</v>
      </c>
      <c r="FA1015" s="59" t="s">
        <v>1739</v>
      </c>
      <c r="FB1015" s="59" t="s">
        <v>3635</v>
      </c>
      <c r="FC1015" s="59" t="s">
        <v>1703</v>
      </c>
    </row>
    <row r="1016" spans="1:159" s="49" customFormat="1" ht="25.5" customHeight="1" x14ac:dyDescent="0.25">
      <c r="A1016" s="59" t="s">
        <v>911</v>
      </c>
      <c r="B1016" s="59" t="s">
        <v>55</v>
      </c>
      <c r="C1016" s="59" t="s">
        <v>582</v>
      </c>
      <c r="D1016" s="59" t="s">
        <v>583</v>
      </c>
      <c r="E1016" s="59" t="s">
        <v>584</v>
      </c>
      <c r="F1016" s="59"/>
      <c r="G1016" s="59" t="s">
        <v>584</v>
      </c>
      <c r="H1016" s="59" t="s">
        <v>1499</v>
      </c>
      <c r="I1016" s="59">
        <v>45</v>
      </c>
      <c r="J1016" s="59" t="s">
        <v>1506</v>
      </c>
      <c r="K1016" s="59" t="s">
        <v>1587</v>
      </c>
      <c r="L1016" s="59" t="s">
        <v>1330</v>
      </c>
      <c r="M1016" s="59" t="s">
        <v>1505</v>
      </c>
      <c r="N1016" s="59" t="s">
        <v>1335</v>
      </c>
      <c r="O1016" s="46">
        <f t="shared" si="640"/>
        <v>400000</v>
      </c>
      <c r="P1016" s="46"/>
      <c r="Q1016" s="46"/>
      <c r="R1016" s="46"/>
      <c r="S1016" s="46"/>
      <c r="T1016" s="46"/>
      <c r="U1016" s="46"/>
      <c r="V1016" s="46"/>
      <c r="W1016" s="46">
        <v>100000</v>
      </c>
      <c r="X1016" s="46">
        <v>100000</v>
      </c>
      <c r="Y1016" s="46">
        <v>100000</v>
      </c>
      <c r="Z1016" s="46">
        <v>100000</v>
      </c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87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>
        <v>5.4</v>
      </c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>
        <v>0</v>
      </c>
      <c r="DF1016" s="46">
        <f t="shared" si="641"/>
        <v>0</v>
      </c>
      <c r="DG1016" s="46">
        <f t="shared" si="642"/>
        <v>0</v>
      </c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>
        <v>0</v>
      </c>
      <c r="FA1016" s="59" t="s">
        <v>1739</v>
      </c>
      <c r="FB1016" s="59">
        <v>2015</v>
      </c>
      <c r="FC1016" s="59"/>
    </row>
    <row r="1017" spans="1:159" s="49" customFormat="1" ht="25.5" customHeight="1" x14ac:dyDescent="0.25">
      <c r="A1017" s="59" t="s">
        <v>912</v>
      </c>
      <c r="B1017" s="59" t="s">
        <v>55</v>
      </c>
      <c r="C1017" s="59" t="s">
        <v>582</v>
      </c>
      <c r="D1017" s="59" t="s">
        <v>583</v>
      </c>
      <c r="E1017" s="59" t="s">
        <v>584</v>
      </c>
      <c r="F1017" s="59"/>
      <c r="G1017" s="59" t="s">
        <v>584</v>
      </c>
      <c r="H1017" s="59" t="s">
        <v>1339</v>
      </c>
      <c r="I1017" s="59">
        <v>45</v>
      </c>
      <c r="J1017" s="59" t="s">
        <v>1506</v>
      </c>
      <c r="K1017" s="59" t="s">
        <v>1587</v>
      </c>
      <c r="L1017" s="59" t="s">
        <v>1330</v>
      </c>
      <c r="M1017" s="59" t="s">
        <v>1505</v>
      </c>
      <c r="N1017" s="59" t="s">
        <v>1335</v>
      </c>
      <c r="O1017" s="46">
        <f t="shared" si="640"/>
        <v>400000</v>
      </c>
      <c r="P1017" s="46"/>
      <c r="Q1017" s="46"/>
      <c r="R1017" s="46"/>
      <c r="S1017" s="46"/>
      <c r="T1017" s="46"/>
      <c r="U1017" s="46"/>
      <c r="V1017" s="46"/>
      <c r="W1017" s="46">
        <v>100000</v>
      </c>
      <c r="X1017" s="46">
        <v>100000</v>
      </c>
      <c r="Y1017" s="46">
        <v>100000</v>
      </c>
      <c r="Z1017" s="46">
        <v>100000</v>
      </c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87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>
        <v>5.4</v>
      </c>
      <c r="BK1017" s="46"/>
      <c r="BL1017" s="46"/>
      <c r="BM1017" s="46"/>
      <c r="BN1017" s="46"/>
      <c r="BO1017" s="46"/>
      <c r="BP1017" s="46"/>
      <c r="BQ1017" s="46"/>
      <c r="BR1017" s="46">
        <v>5.4</v>
      </c>
      <c r="BS1017" s="46">
        <v>5.4</v>
      </c>
      <c r="BT1017" s="46">
        <v>5.4</v>
      </c>
      <c r="BU1017" s="46">
        <v>5.4</v>
      </c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>
        <v>0</v>
      </c>
      <c r="DF1017" s="46">
        <f>P1019*BJ1019</f>
        <v>0</v>
      </c>
      <c r="DG1017" s="46">
        <f>BJ1019*Q1019</f>
        <v>0</v>
      </c>
      <c r="DH1017" s="46">
        <f>R1017*BM1017</f>
        <v>0</v>
      </c>
      <c r="DI1017" s="46">
        <f t="shared" ref="DI1017:DQ1017" si="665">BN1017*S1017</f>
        <v>0</v>
      </c>
      <c r="DJ1017" s="46">
        <f t="shared" si="665"/>
        <v>0</v>
      </c>
      <c r="DK1017" s="46">
        <f t="shared" si="665"/>
        <v>0</v>
      </c>
      <c r="DL1017" s="46">
        <f t="shared" si="665"/>
        <v>0</v>
      </c>
      <c r="DM1017" s="46">
        <f t="shared" si="665"/>
        <v>540000</v>
      </c>
      <c r="DN1017" s="46">
        <f t="shared" si="665"/>
        <v>540000</v>
      </c>
      <c r="DO1017" s="46">
        <f t="shared" si="665"/>
        <v>540000</v>
      </c>
      <c r="DP1017" s="46">
        <f t="shared" si="665"/>
        <v>540000</v>
      </c>
      <c r="DQ1017" s="46">
        <f t="shared" si="665"/>
        <v>0</v>
      </c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>
        <v>0</v>
      </c>
      <c r="FA1017" s="59" t="s">
        <v>1739</v>
      </c>
      <c r="FB1017" s="59">
        <v>2015</v>
      </c>
      <c r="FC1017" s="59">
        <v>7</v>
      </c>
    </row>
    <row r="1018" spans="1:159" s="49" customFormat="1" ht="25.5" customHeight="1" x14ac:dyDescent="0.25">
      <c r="A1018" s="59" t="s">
        <v>3739</v>
      </c>
      <c r="B1018" s="59" t="s">
        <v>55</v>
      </c>
      <c r="C1018" s="59" t="s">
        <v>582</v>
      </c>
      <c r="D1018" s="59" t="s">
        <v>583</v>
      </c>
      <c r="E1018" s="59" t="s">
        <v>584</v>
      </c>
      <c r="F1018" s="59"/>
      <c r="G1018" s="59" t="s">
        <v>584</v>
      </c>
      <c r="H1018" s="59" t="s">
        <v>1339</v>
      </c>
      <c r="I1018" s="59">
        <v>45</v>
      </c>
      <c r="J1018" s="59" t="s">
        <v>3734</v>
      </c>
      <c r="K1018" s="59" t="s">
        <v>1587</v>
      </c>
      <c r="L1018" s="59" t="s">
        <v>1330</v>
      </c>
      <c r="M1018" s="59" t="s">
        <v>1505</v>
      </c>
      <c r="N1018" s="59" t="s">
        <v>1335</v>
      </c>
      <c r="O1018" s="46">
        <f t="shared" ref="O1018" si="666">P1018+Q1018+R1018+S1018+T1018+U1018+V1018+W1018+X1018+Y1018+Z1018+AA1018+AB1018+AC1018+AD1018+AE1018+AF1018+AG1018+AH1018+AI1018+AJ1018+AK1018+AL1018+AM1018+AN1018+AO1018+AP1018+AQ1018+AR1018+AS1018+AT1018+AU1018+AV1018+AW1018+AX1018+AY1018+AZ1018</f>
        <v>340000</v>
      </c>
      <c r="P1018" s="46"/>
      <c r="Q1018" s="46"/>
      <c r="R1018" s="46"/>
      <c r="S1018" s="46"/>
      <c r="T1018" s="46"/>
      <c r="U1018" s="46"/>
      <c r="V1018" s="46"/>
      <c r="W1018" s="46">
        <v>100000</v>
      </c>
      <c r="X1018" s="46">
        <v>100000</v>
      </c>
      <c r="Y1018" s="46">
        <v>70000</v>
      </c>
      <c r="Z1018" s="46">
        <v>70000</v>
      </c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87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>
        <f>DE1018/O1018</f>
        <v>5.828235294117647</v>
      </c>
      <c r="BK1018" s="46"/>
      <c r="BL1018" s="46"/>
      <c r="BM1018" s="46"/>
      <c r="BN1018" s="46"/>
      <c r="BO1018" s="46"/>
      <c r="BP1018" s="46"/>
      <c r="BQ1018" s="46"/>
      <c r="BR1018" s="46">
        <v>5.4</v>
      </c>
      <c r="BS1018" s="46">
        <v>5.4</v>
      </c>
      <c r="BT1018" s="46">
        <v>6.44</v>
      </c>
      <c r="BU1018" s="46">
        <v>6.44</v>
      </c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>
        <f>DM1018+DN1018+DO1018+DP1018</f>
        <v>1981600</v>
      </c>
      <c r="DF1018" s="46">
        <f>P1020*BJ1020</f>
        <v>0</v>
      </c>
      <c r="DG1018" s="46">
        <f>BJ1020*Q1020</f>
        <v>0</v>
      </c>
      <c r="DH1018" s="46">
        <f>R1018*BM1018</f>
        <v>0</v>
      </c>
      <c r="DI1018" s="46">
        <f t="shared" ref="DI1018" si="667">BN1018*S1018</f>
        <v>0</v>
      </c>
      <c r="DJ1018" s="46">
        <f t="shared" ref="DJ1018" si="668">BO1018*T1018</f>
        <v>0</v>
      </c>
      <c r="DK1018" s="46">
        <f t="shared" ref="DK1018" si="669">BP1018*U1018</f>
        <v>0</v>
      </c>
      <c r="DL1018" s="46">
        <f t="shared" ref="DL1018" si="670">BQ1018*V1018</f>
        <v>0</v>
      </c>
      <c r="DM1018" s="46">
        <f t="shared" ref="DM1018" si="671">BR1018*W1018</f>
        <v>540000</v>
      </c>
      <c r="DN1018" s="46">
        <f t="shared" ref="DN1018" si="672">BS1018*X1018</f>
        <v>540000</v>
      </c>
      <c r="DO1018" s="46">
        <f t="shared" ref="DO1018" si="673">BT1018*Y1018</f>
        <v>450800</v>
      </c>
      <c r="DP1018" s="46">
        <f t="shared" ref="DP1018" si="674">BU1018*Z1018</f>
        <v>450800</v>
      </c>
      <c r="DQ1018" s="46">
        <f t="shared" ref="DQ1018" si="675">BV1018*AA1018</f>
        <v>0</v>
      </c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>
        <f>DE1018*1.12</f>
        <v>2219392</v>
      </c>
      <c r="FA1018" s="59" t="s">
        <v>1739</v>
      </c>
      <c r="FB1018" s="59" t="s">
        <v>3635</v>
      </c>
      <c r="FC1018" s="59" t="s">
        <v>1703</v>
      </c>
    </row>
    <row r="1019" spans="1:159" s="49" customFormat="1" ht="25.5" customHeight="1" x14ac:dyDescent="0.25">
      <c r="A1019" s="59" t="s">
        <v>913</v>
      </c>
      <c r="B1019" s="59" t="s">
        <v>55</v>
      </c>
      <c r="C1019" s="59" t="s">
        <v>582</v>
      </c>
      <c r="D1019" s="59" t="s">
        <v>583</v>
      </c>
      <c r="E1019" s="59" t="s">
        <v>584</v>
      </c>
      <c r="F1019" s="59"/>
      <c r="G1019" s="59" t="s">
        <v>584</v>
      </c>
      <c r="H1019" s="59" t="s">
        <v>1499</v>
      </c>
      <c r="I1019" s="59">
        <v>45</v>
      </c>
      <c r="J1019" s="59" t="s">
        <v>1506</v>
      </c>
      <c r="K1019" s="59" t="s">
        <v>1588</v>
      </c>
      <c r="L1019" s="59" t="s">
        <v>1330</v>
      </c>
      <c r="M1019" s="59" t="s">
        <v>1505</v>
      </c>
      <c r="N1019" s="59" t="s">
        <v>1335</v>
      </c>
      <c r="O1019" s="46">
        <f t="shared" si="640"/>
        <v>1080000</v>
      </c>
      <c r="P1019" s="46"/>
      <c r="Q1019" s="46"/>
      <c r="R1019" s="46"/>
      <c r="S1019" s="46"/>
      <c r="T1019" s="46"/>
      <c r="U1019" s="46"/>
      <c r="V1019" s="46"/>
      <c r="W1019" s="46">
        <v>270000</v>
      </c>
      <c r="X1019" s="46">
        <v>270000</v>
      </c>
      <c r="Y1019" s="46">
        <v>270000</v>
      </c>
      <c r="Z1019" s="46">
        <v>270000</v>
      </c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87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>
        <v>5.4</v>
      </c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>
        <v>0</v>
      </c>
      <c r="DF1019" s="46">
        <f t="shared" si="641"/>
        <v>0</v>
      </c>
      <c r="DG1019" s="46">
        <f t="shared" si="642"/>
        <v>0</v>
      </c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>
        <v>0</v>
      </c>
      <c r="FA1019" s="59" t="s">
        <v>1739</v>
      </c>
      <c r="FB1019" s="59">
        <v>2015</v>
      </c>
      <c r="FC1019" s="59"/>
    </row>
    <row r="1020" spans="1:159" s="49" customFormat="1" ht="25.5" customHeight="1" x14ac:dyDescent="0.25">
      <c r="A1020" s="59" t="s">
        <v>914</v>
      </c>
      <c r="B1020" s="59" t="s">
        <v>55</v>
      </c>
      <c r="C1020" s="59" t="s">
        <v>582</v>
      </c>
      <c r="D1020" s="59" t="s">
        <v>583</v>
      </c>
      <c r="E1020" s="59" t="s">
        <v>584</v>
      </c>
      <c r="F1020" s="59"/>
      <c r="G1020" s="59" t="s">
        <v>584</v>
      </c>
      <c r="H1020" s="59" t="s">
        <v>1339</v>
      </c>
      <c r="I1020" s="59">
        <v>45</v>
      </c>
      <c r="J1020" s="59" t="s">
        <v>1506</v>
      </c>
      <c r="K1020" s="59" t="s">
        <v>1588</v>
      </c>
      <c r="L1020" s="59" t="s">
        <v>1330</v>
      </c>
      <c r="M1020" s="59" t="s">
        <v>1505</v>
      </c>
      <c r="N1020" s="59" t="s">
        <v>1335</v>
      </c>
      <c r="O1020" s="46">
        <f t="shared" si="640"/>
        <v>1080000</v>
      </c>
      <c r="P1020" s="46"/>
      <c r="Q1020" s="46"/>
      <c r="R1020" s="46"/>
      <c r="S1020" s="46"/>
      <c r="T1020" s="46"/>
      <c r="U1020" s="46"/>
      <c r="V1020" s="46"/>
      <c r="W1020" s="46">
        <v>270000</v>
      </c>
      <c r="X1020" s="46">
        <v>270000</v>
      </c>
      <c r="Y1020" s="46">
        <v>270000</v>
      </c>
      <c r="Z1020" s="46">
        <v>270000</v>
      </c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87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>
        <v>5.4</v>
      </c>
      <c r="BK1020" s="46"/>
      <c r="BL1020" s="46"/>
      <c r="BM1020" s="46"/>
      <c r="BN1020" s="46"/>
      <c r="BO1020" s="46"/>
      <c r="BP1020" s="46"/>
      <c r="BQ1020" s="46"/>
      <c r="BR1020" s="46">
        <v>5.4</v>
      </c>
      <c r="BS1020" s="46">
        <v>5.4</v>
      </c>
      <c r="BT1020" s="46">
        <v>5.4</v>
      </c>
      <c r="BU1020" s="46">
        <v>5.4</v>
      </c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>
        <v>0</v>
      </c>
      <c r="DF1020" s="46">
        <f>P1022*BJ1022</f>
        <v>0</v>
      </c>
      <c r="DG1020" s="46">
        <f>BJ1022*Q1022</f>
        <v>0</v>
      </c>
      <c r="DH1020" s="46">
        <f>R1020*BM1020</f>
        <v>0</v>
      </c>
      <c r="DI1020" s="46">
        <f t="shared" ref="DI1020:DQ1020" si="676">BN1020*S1020</f>
        <v>0</v>
      </c>
      <c r="DJ1020" s="46">
        <f t="shared" si="676"/>
        <v>0</v>
      </c>
      <c r="DK1020" s="46">
        <f t="shared" si="676"/>
        <v>0</v>
      </c>
      <c r="DL1020" s="46">
        <f t="shared" si="676"/>
        <v>0</v>
      </c>
      <c r="DM1020" s="46">
        <f t="shared" si="676"/>
        <v>1458000</v>
      </c>
      <c r="DN1020" s="46">
        <f t="shared" si="676"/>
        <v>1458000</v>
      </c>
      <c r="DO1020" s="46">
        <f t="shared" si="676"/>
        <v>1458000</v>
      </c>
      <c r="DP1020" s="46">
        <f t="shared" si="676"/>
        <v>1458000</v>
      </c>
      <c r="DQ1020" s="46">
        <f t="shared" si="676"/>
        <v>0</v>
      </c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>
        <v>0</v>
      </c>
      <c r="FA1020" s="59" t="s">
        <v>1739</v>
      </c>
      <c r="FB1020" s="59">
        <v>2015</v>
      </c>
      <c r="FC1020" s="59">
        <v>7</v>
      </c>
    </row>
    <row r="1021" spans="1:159" s="49" customFormat="1" ht="25.5" customHeight="1" x14ac:dyDescent="0.25">
      <c r="A1021" s="59" t="s">
        <v>3738</v>
      </c>
      <c r="B1021" s="59" t="s">
        <v>55</v>
      </c>
      <c r="C1021" s="59" t="s">
        <v>582</v>
      </c>
      <c r="D1021" s="59" t="s">
        <v>583</v>
      </c>
      <c r="E1021" s="59" t="s">
        <v>584</v>
      </c>
      <c r="F1021" s="59"/>
      <c r="G1021" s="59" t="s">
        <v>584</v>
      </c>
      <c r="H1021" s="59" t="s">
        <v>1339</v>
      </c>
      <c r="I1021" s="59">
        <v>45</v>
      </c>
      <c r="J1021" s="59" t="s">
        <v>3734</v>
      </c>
      <c r="K1021" s="59" t="s">
        <v>1588</v>
      </c>
      <c r="L1021" s="59" t="s">
        <v>1330</v>
      </c>
      <c r="M1021" s="59" t="s">
        <v>1505</v>
      </c>
      <c r="N1021" s="59" t="s">
        <v>1335</v>
      </c>
      <c r="O1021" s="46">
        <f t="shared" ref="O1021" si="677">P1021+Q1021+R1021+S1021+T1021+U1021+V1021+W1021+X1021+Y1021+Z1021+AA1021+AB1021+AC1021+AD1021+AE1021+AF1021+AG1021+AH1021+AI1021+AJ1021+AK1021+AL1021+AM1021+AN1021+AO1021+AP1021+AQ1021+AR1021+AS1021+AT1021+AU1021+AV1021+AW1021+AX1021+AY1021+AZ1021</f>
        <v>918000</v>
      </c>
      <c r="P1021" s="46"/>
      <c r="Q1021" s="46"/>
      <c r="R1021" s="46"/>
      <c r="S1021" s="46"/>
      <c r="T1021" s="46"/>
      <c r="U1021" s="46"/>
      <c r="V1021" s="46"/>
      <c r="W1021" s="46">
        <v>270000</v>
      </c>
      <c r="X1021" s="46">
        <v>270000</v>
      </c>
      <c r="Y1021" s="46">
        <v>189000</v>
      </c>
      <c r="Z1021" s="46">
        <v>189000</v>
      </c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87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>
        <f>DE1021/O1021</f>
        <v>5.828235294117647</v>
      </c>
      <c r="BK1021" s="46"/>
      <c r="BL1021" s="46"/>
      <c r="BM1021" s="46"/>
      <c r="BN1021" s="46"/>
      <c r="BO1021" s="46"/>
      <c r="BP1021" s="46"/>
      <c r="BQ1021" s="46"/>
      <c r="BR1021" s="46">
        <v>5.4</v>
      </c>
      <c r="BS1021" s="46">
        <v>5.4</v>
      </c>
      <c r="BT1021" s="46">
        <v>6.44</v>
      </c>
      <c r="BU1021" s="46">
        <v>6.44</v>
      </c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>
        <f>DM1021+DN1021+DO1021+DP1021</f>
        <v>5350320</v>
      </c>
      <c r="DF1021" s="46">
        <f>P1023*BJ1023</f>
        <v>0</v>
      </c>
      <c r="DG1021" s="46">
        <f>BJ1023*Q1023</f>
        <v>0</v>
      </c>
      <c r="DH1021" s="46">
        <f>R1021*BM1021</f>
        <v>0</v>
      </c>
      <c r="DI1021" s="46">
        <f t="shared" ref="DI1021" si="678">BN1021*S1021</f>
        <v>0</v>
      </c>
      <c r="DJ1021" s="46">
        <f t="shared" ref="DJ1021" si="679">BO1021*T1021</f>
        <v>0</v>
      </c>
      <c r="DK1021" s="46">
        <f t="shared" ref="DK1021" si="680">BP1021*U1021</f>
        <v>0</v>
      </c>
      <c r="DL1021" s="46">
        <f t="shared" ref="DL1021" si="681">BQ1021*V1021</f>
        <v>0</v>
      </c>
      <c r="DM1021" s="46">
        <f t="shared" ref="DM1021" si="682">BR1021*W1021</f>
        <v>1458000</v>
      </c>
      <c r="DN1021" s="46">
        <f t="shared" ref="DN1021" si="683">BS1021*X1021</f>
        <v>1458000</v>
      </c>
      <c r="DO1021" s="46">
        <f t="shared" ref="DO1021" si="684">BT1021*Y1021</f>
        <v>1217160</v>
      </c>
      <c r="DP1021" s="46">
        <f t="shared" ref="DP1021" si="685">BU1021*Z1021</f>
        <v>1217160</v>
      </c>
      <c r="DQ1021" s="46">
        <f t="shared" ref="DQ1021" si="686">BV1021*AA1021</f>
        <v>0</v>
      </c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>
        <f>DE1021*1.12</f>
        <v>5992358.4000000004</v>
      </c>
      <c r="FA1021" s="59" t="s">
        <v>1739</v>
      </c>
      <c r="FB1021" s="59" t="s">
        <v>3635</v>
      </c>
      <c r="FC1021" s="59" t="s">
        <v>1703</v>
      </c>
    </row>
    <row r="1022" spans="1:159" s="49" customFormat="1" ht="25.5" customHeight="1" x14ac:dyDescent="0.25">
      <c r="A1022" s="59" t="s">
        <v>915</v>
      </c>
      <c r="B1022" s="59" t="s">
        <v>55</v>
      </c>
      <c r="C1022" s="59" t="s">
        <v>582</v>
      </c>
      <c r="D1022" s="59" t="s">
        <v>583</v>
      </c>
      <c r="E1022" s="59" t="s">
        <v>584</v>
      </c>
      <c r="F1022" s="59"/>
      <c r="G1022" s="59" t="s">
        <v>584</v>
      </c>
      <c r="H1022" s="59" t="s">
        <v>1499</v>
      </c>
      <c r="I1022" s="59">
        <v>45</v>
      </c>
      <c r="J1022" s="59" t="s">
        <v>1506</v>
      </c>
      <c r="K1022" s="59" t="s">
        <v>1589</v>
      </c>
      <c r="L1022" s="59" t="s">
        <v>1330</v>
      </c>
      <c r="M1022" s="59" t="s">
        <v>1505</v>
      </c>
      <c r="N1022" s="59" t="s">
        <v>1335</v>
      </c>
      <c r="O1022" s="46">
        <f t="shared" si="640"/>
        <v>2640000</v>
      </c>
      <c r="P1022" s="46"/>
      <c r="Q1022" s="46"/>
      <c r="R1022" s="46"/>
      <c r="S1022" s="46"/>
      <c r="T1022" s="46"/>
      <c r="U1022" s="46"/>
      <c r="V1022" s="46"/>
      <c r="W1022" s="46">
        <v>660000</v>
      </c>
      <c r="X1022" s="46">
        <v>660000</v>
      </c>
      <c r="Y1022" s="46">
        <v>660000</v>
      </c>
      <c r="Z1022" s="46">
        <v>660000</v>
      </c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87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>
        <v>5.4</v>
      </c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>
        <v>0</v>
      </c>
      <c r="DF1022" s="46">
        <f t="shared" si="641"/>
        <v>0</v>
      </c>
      <c r="DG1022" s="46">
        <f t="shared" si="642"/>
        <v>0</v>
      </c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>
        <v>0</v>
      </c>
      <c r="FA1022" s="59" t="s">
        <v>1739</v>
      </c>
      <c r="FB1022" s="59">
        <v>2015</v>
      </c>
      <c r="FC1022" s="59"/>
    </row>
    <row r="1023" spans="1:159" s="49" customFormat="1" ht="25.5" customHeight="1" x14ac:dyDescent="0.25">
      <c r="A1023" s="59" t="s">
        <v>916</v>
      </c>
      <c r="B1023" s="59" t="s">
        <v>55</v>
      </c>
      <c r="C1023" s="59" t="s">
        <v>582</v>
      </c>
      <c r="D1023" s="59" t="s">
        <v>583</v>
      </c>
      <c r="E1023" s="59" t="s">
        <v>584</v>
      </c>
      <c r="F1023" s="59"/>
      <c r="G1023" s="59" t="s">
        <v>584</v>
      </c>
      <c r="H1023" s="59" t="s">
        <v>1339</v>
      </c>
      <c r="I1023" s="59">
        <v>45</v>
      </c>
      <c r="J1023" s="59" t="s">
        <v>1506</v>
      </c>
      <c r="K1023" s="59" t="s">
        <v>1589</v>
      </c>
      <c r="L1023" s="59" t="s">
        <v>1330</v>
      </c>
      <c r="M1023" s="59" t="s">
        <v>1505</v>
      </c>
      <c r="N1023" s="59" t="s">
        <v>1335</v>
      </c>
      <c r="O1023" s="46">
        <f t="shared" si="640"/>
        <v>2640000</v>
      </c>
      <c r="P1023" s="46"/>
      <c r="Q1023" s="46"/>
      <c r="R1023" s="46"/>
      <c r="S1023" s="46"/>
      <c r="T1023" s="46"/>
      <c r="U1023" s="46"/>
      <c r="V1023" s="46"/>
      <c r="W1023" s="46">
        <v>660000</v>
      </c>
      <c r="X1023" s="46">
        <v>660000</v>
      </c>
      <c r="Y1023" s="46">
        <v>660000</v>
      </c>
      <c r="Z1023" s="46">
        <v>660000</v>
      </c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87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>
        <v>5.4</v>
      </c>
      <c r="BK1023" s="46"/>
      <c r="BL1023" s="46"/>
      <c r="BM1023" s="46"/>
      <c r="BN1023" s="46"/>
      <c r="BO1023" s="46"/>
      <c r="BP1023" s="46"/>
      <c r="BQ1023" s="46"/>
      <c r="BR1023" s="46">
        <v>5.4</v>
      </c>
      <c r="BS1023" s="46">
        <v>5.4</v>
      </c>
      <c r="BT1023" s="46">
        <v>5.4</v>
      </c>
      <c r="BU1023" s="46">
        <v>5.4</v>
      </c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>
        <v>0</v>
      </c>
      <c r="DF1023" s="46">
        <f>P1025*BJ1025</f>
        <v>0</v>
      </c>
      <c r="DG1023" s="46">
        <f>BJ1025*Q1025</f>
        <v>0</v>
      </c>
      <c r="DH1023" s="46">
        <f>R1023*BM1023</f>
        <v>0</v>
      </c>
      <c r="DI1023" s="46">
        <f t="shared" ref="DI1023:DQ1023" si="687">BN1023*S1023</f>
        <v>0</v>
      </c>
      <c r="DJ1023" s="46">
        <f t="shared" si="687"/>
        <v>0</v>
      </c>
      <c r="DK1023" s="46">
        <f t="shared" si="687"/>
        <v>0</v>
      </c>
      <c r="DL1023" s="46">
        <f t="shared" si="687"/>
        <v>0</v>
      </c>
      <c r="DM1023" s="46">
        <f t="shared" si="687"/>
        <v>3564000.0000000005</v>
      </c>
      <c r="DN1023" s="46">
        <f t="shared" si="687"/>
        <v>3564000.0000000005</v>
      </c>
      <c r="DO1023" s="46">
        <f t="shared" si="687"/>
        <v>3564000.0000000005</v>
      </c>
      <c r="DP1023" s="46">
        <f t="shared" si="687"/>
        <v>3564000.0000000005</v>
      </c>
      <c r="DQ1023" s="46">
        <f t="shared" si="687"/>
        <v>0</v>
      </c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>
        <v>0</v>
      </c>
      <c r="FA1023" s="59" t="s">
        <v>1739</v>
      </c>
      <c r="FB1023" s="59">
        <v>2015</v>
      </c>
      <c r="FC1023" s="59">
        <v>7</v>
      </c>
    </row>
    <row r="1024" spans="1:159" s="49" customFormat="1" ht="25.5" customHeight="1" x14ac:dyDescent="0.25">
      <c r="A1024" s="59" t="s">
        <v>3740</v>
      </c>
      <c r="B1024" s="59" t="s">
        <v>55</v>
      </c>
      <c r="C1024" s="59" t="s">
        <v>582</v>
      </c>
      <c r="D1024" s="59" t="s">
        <v>583</v>
      </c>
      <c r="E1024" s="59" t="s">
        <v>584</v>
      </c>
      <c r="F1024" s="59"/>
      <c r="G1024" s="59" t="s">
        <v>584</v>
      </c>
      <c r="H1024" s="59" t="s">
        <v>1339</v>
      </c>
      <c r="I1024" s="59">
        <v>45</v>
      </c>
      <c r="J1024" s="59" t="s">
        <v>3734</v>
      </c>
      <c r="K1024" s="59" t="s">
        <v>1589</v>
      </c>
      <c r="L1024" s="59" t="s">
        <v>1330</v>
      </c>
      <c r="M1024" s="59" t="s">
        <v>1505</v>
      </c>
      <c r="N1024" s="59" t="s">
        <v>1335</v>
      </c>
      <c r="O1024" s="46">
        <f t="shared" ref="O1024" si="688">P1024+Q1024+R1024+S1024+T1024+U1024+V1024+W1024+X1024+Y1024+Z1024+AA1024+AB1024+AC1024+AD1024+AE1024+AF1024+AG1024+AH1024+AI1024+AJ1024+AK1024+AL1024+AM1024+AN1024+AO1024+AP1024+AQ1024+AR1024+AS1024+AT1024+AU1024+AV1024+AW1024+AX1024+AY1024+AZ1024</f>
        <v>2244000</v>
      </c>
      <c r="P1024" s="46"/>
      <c r="Q1024" s="46"/>
      <c r="R1024" s="46"/>
      <c r="S1024" s="46"/>
      <c r="T1024" s="46"/>
      <c r="U1024" s="46"/>
      <c r="V1024" s="46"/>
      <c r="W1024" s="46">
        <v>660000</v>
      </c>
      <c r="X1024" s="46">
        <v>660000</v>
      </c>
      <c r="Y1024" s="46">
        <v>462000</v>
      </c>
      <c r="Z1024" s="46">
        <v>462000</v>
      </c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87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>
        <f>DE1024/O1024</f>
        <v>5.828235294117647</v>
      </c>
      <c r="BK1024" s="46"/>
      <c r="BL1024" s="46"/>
      <c r="BM1024" s="46"/>
      <c r="BN1024" s="46"/>
      <c r="BO1024" s="46"/>
      <c r="BP1024" s="46"/>
      <c r="BQ1024" s="46"/>
      <c r="BR1024" s="46">
        <v>5.4</v>
      </c>
      <c r="BS1024" s="46">
        <v>5.4</v>
      </c>
      <c r="BT1024" s="46">
        <v>6.44</v>
      </c>
      <c r="BU1024" s="46">
        <v>6.44</v>
      </c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>
        <f>DM1024+DN1024+DO1024+DP1024</f>
        <v>13078560</v>
      </c>
      <c r="DF1024" s="46">
        <f>P1026*BJ1026</f>
        <v>0</v>
      </c>
      <c r="DG1024" s="46">
        <f>BJ1026*Q1026</f>
        <v>0</v>
      </c>
      <c r="DH1024" s="46">
        <f>R1024*BM1024</f>
        <v>0</v>
      </c>
      <c r="DI1024" s="46">
        <f t="shared" ref="DI1024" si="689">BN1024*S1024</f>
        <v>0</v>
      </c>
      <c r="DJ1024" s="46">
        <f t="shared" ref="DJ1024" si="690">BO1024*T1024</f>
        <v>0</v>
      </c>
      <c r="DK1024" s="46">
        <f t="shared" ref="DK1024" si="691">BP1024*U1024</f>
        <v>0</v>
      </c>
      <c r="DL1024" s="46">
        <f t="shared" ref="DL1024" si="692">BQ1024*V1024</f>
        <v>0</v>
      </c>
      <c r="DM1024" s="46">
        <f t="shared" ref="DM1024" si="693">BR1024*W1024</f>
        <v>3564000.0000000005</v>
      </c>
      <c r="DN1024" s="46">
        <f t="shared" ref="DN1024" si="694">BS1024*X1024</f>
        <v>3564000.0000000005</v>
      </c>
      <c r="DO1024" s="46">
        <f t="shared" ref="DO1024" si="695">BT1024*Y1024</f>
        <v>2975280</v>
      </c>
      <c r="DP1024" s="46">
        <f t="shared" ref="DP1024" si="696">BU1024*Z1024</f>
        <v>2975280</v>
      </c>
      <c r="DQ1024" s="46">
        <f t="shared" ref="DQ1024" si="697">BV1024*AA1024</f>
        <v>0</v>
      </c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>
        <f>DE1024*1.12</f>
        <v>14647987.200000001</v>
      </c>
      <c r="FA1024" s="59" t="s">
        <v>1739</v>
      </c>
      <c r="FB1024" s="59" t="s">
        <v>3635</v>
      </c>
      <c r="FC1024" s="59" t="s">
        <v>1703</v>
      </c>
    </row>
    <row r="1025" spans="1:159" s="49" customFormat="1" ht="25.5" customHeight="1" x14ac:dyDescent="0.25">
      <c r="A1025" s="59" t="s">
        <v>917</v>
      </c>
      <c r="B1025" s="59" t="s">
        <v>55</v>
      </c>
      <c r="C1025" s="59" t="s">
        <v>582</v>
      </c>
      <c r="D1025" s="59" t="s">
        <v>583</v>
      </c>
      <c r="E1025" s="59" t="s">
        <v>584</v>
      </c>
      <c r="F1025" s="59"/>
      <c r="G1025" s="59" t="s">
        <v>584</v>
      </c>
      <c r="H1025" s="59" t="s">
        <v>1499</v>
      </c>
      <c r="I1025" s="59">
        <v>45</v>
      </c>
      <c r="J1025" s="59" t="s">
        <v>1506</v>
      </c>
      <c r="K1025" s="59" t="s">
        <v>1590</v>
      </c>
      <c r="L1025" s="59" t="s">
        <v>1330</v>
      </c>
      <c r="M1025" s="59" t="s">
        <v>1505</v>
      </c>
      <c r="N1025" s="59" t="s">
        <v>1335</v>
      </c>
      <c r="O1025" s="46">
        <f t="shared" si="640"/>
        <v>1000000</v>
      </c>
      <c r="P1025" s="46"/>
      <c r="Q1025" s="46"/>
      <c r="R1025" s="46"/>
      <c r="S1025" s="46"/>
      <c r="T1025" s="46"/>
      <c r="U1025" s="46"/>
      <c r="V1025" s="46"/>
      <c r="W1025" s="46">
        <v>250000</v>
      </c>
      <c r="X1025" s="46">
        <v>250000</v>
      </c>
      <c r="Y1025" s="46">
        <v>250000</v>
      </c>
      <c r="Z1025" s="46">
        <v>250000</v>
      </c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87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>
        <v>5.4</v>
      </c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>
        <v>0</v>
      </c>
      <c r="DF1025" s="46">
        <f t="shared" si="641"/>
        <v>0</v>
      </c>
      <c r="DG1025" s="46">
        <f t="shared" si="642"/>
        <v>0</v>
      </c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>
        <v>0</v>
      </c>
      <c r="FA1025" s="59" t="s">
        <v>1739</v>
      </c>
      <c r="FB1025" s="59">
        <v>2015</v>
      </c>
      <c r="FC1025" s="59"/>
    </row>
    <row r="1026" spans="1:159" s="49" customFormat="1" ht="25.5" customHeight="1" x14ac:dyDescent="0.25">
      <c r="A1026" s="59" t="s">
        <v>918</v>
      </c>
      <c r="B1026" s="59" t="s">
        <v>55</v>
      </c>
      <c r="C1026" s="59" t="s">
        <v>582</v>
      </c>
      <c r="D1026" s="59" t="s">
        <v>583</v>
      </c>
      <c r="E1026" s="59" t="s">
        <v>584</v>
      </c>
      <c r="F1026" s="59"/>
      <c r="G1026" s="59" t="s">
        <v>584</v>
      </c>
      <c r="H1026" s="59" t="s">
        <v>1339</v>
      </c>
      <c r="I1026" s="59">
        <v>45</v>
      </c>
      <c r="J1026" s="59" t="s">
        <v>1506</v>
      </c>
      <c r="K1026" s="59" t="s">
        <v>1590</v>
      </c>
      <c r="L1026" s="59" t="s">
        <v>1330</v>
      </c>
      <c r="M1026" s="59" t="s">
        <v>1505</v>
      </c>
      <c r="N1026" s="59" t="s">
        <v>1335</v>
      </c>
      <c r="O1026" s="46">
        <f t="shared" si="640"/>
        <v>1000000</v>
      </c>
      <c r="P1026" s="46"/>
      <c r="Q1026" s="46"/>
      <c r="R1026" s="46"/>
      <c r="S1026" s="46"/>
      <c r="T1026" s="46"/>
      <c r="U1026" s="46"/>
      <c r="V1026" s="46"/>
      <c r="W1026" s="46">
        <v>250000</v>
      </c>
      <c r="X1026" s="46">
        <v>250000</v>
      </c>
      <c r="Y1026" s="46">
        <v>250000</v>
      </c>
      <c r="Z1026" s="46">
        <v>250000</v>
      </c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87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>
        <v>5.4</v>
      </c>
      <c r="BK1026" s="46"/>
      <c r="BL1026" s="46"/>
      <c r="BM1026" s="46"/>
      <c r="BN1026" s="46"/>
      <c r="BO1026" s="46"/>
      <c r="BP1026" s="46"/>
      <c r="BQ1026" s="46"/>
      <c r="BR1026" s="46">
        <v>5.4</v>
      </c>
      <c r="BS1026" s="46">
        <v>5.4</v>
      </c>
      <c r="BT1026" s="46">
        <v>5.4</v>
      </c>
      <c r="BU1026" s="46">
        <v>5.4</v>
      </c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>
        <v>0</v>
      </c>
      <c r="DF1026" s="46">
        <f>P1028*BJ1028</f>
        <v>0</v>
      </c>
      <c r="DG1026" s="46">
        <f>BJ1028*Q1028</f>
        <v>0</v>
      </c>
      <c r="DH1026" s="46">
        <f>R1026*BM1026</f>
        <v>0</v>
      </c>
      <c r="DI1026" s="46">
        <f t="shared" ref="DI1026:DQ1026" si="698">BN1026*S1026</f>
        <v>0</v>
      </c>
      <c r="DJ1026" s="46">
        <f t="shared" si="698"/>
        <v>0</v>
      </c>
      <c r="DK1026" s="46">
        <f t="shared" si="698"/>
        <v>0</v>
      </c>
      <c r="DL1026" s="46">
        <f t="shared" si="698"/>
        <v>0</v>
      </c>
      <c r="DM1026" s="46">
        <f t="shared" si="698"/>
        <v>1350000</v>
      </c>
      <c r="DN1026" s="46">
        <f t="shared" si="698"/>
        <v>1350000</v>
      </c>
      <c r="DO1026" s="46">
        <f t="shared" si="698"/>
        <v>1350000</v>
      </c>
      <c r="DP1026" s="46">
        <f t="shared" si="698"/>
        <v>1350000</v>
      </c>
      <c r="DQ1026" s="46">
        <f t="shared" si="698"/>
        <v>0</v>
      </c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>
        <v>0</v>
      </c>
      <c r="FA1026" s="59" t="s">
        <v>1739</v>
      </c>
      <c r="FB1026" s="59">
        <v>2015</v>
      </c>
      <c r="FC1026" s="59">
        <v>7</v>
      </c>
    </row>
    <row r="1027" spans="1:159" s="49" customFormat="1" ht="25.5" customHeight="1" x14ac:dyDescent="0.25">
      <c r="A1027" s="59" t="s">
        <v>3741</v>
      </c>
      <c r="B1027" s="59" t="s">
        <v>55</v>
      </c>
      <c r="C1027" s="59" t="s">
        <v>582</v>
      </c>
      <c r="D1027" s="59" t="s">
        <v>583</v>
      </c>
      <c r="E1027" s="59" t="s">
        <v>584</v>
      </c>
      <c r="F1027" s="59"/>
      <c r="G1027" s="59" t="s">
        <v>584</v>
      </c>
      <c r="H1027" s="59" t="s">
        <v>1339</v>
      </c>
      <c r="I1027" s="59">
        <v>45</v>
      </c>
      <c r="J1027" s="59" t="s">
        <v>3734</v>
      </c>
      <c r="K1027" s="59" t="s">
        <v>1590</v>
      </c>
      <c r="L1027" s="59" t="s">
        <v>1330</v>
      </c>
      <c r="M1027" s="59" t="s">
        <v>1505</v>
      </c>
      <c r="N1027" s="59" t="s">
        <v>1335</v>
      </c>
      <c r="O1027" s="46">
        <f t="shared" ref="O1027" si="699">P1027+Q1027+R1027+S1027+T1027+U1027+V1027+W1027+X1027+Y1027+Z1027+AA1027+AB1027+AC1027+AD1027+AE1027+AF1027+AG1027+AH1027+AI1027+AJ1027+AK1027+AL1027+AM1027+AN1027+AO1027+AP1027+AQ1027+AR1027+AS1027+AT1027+AU1027+AV1027+AW1027+AX1027+AY1027+AZ1027</f>
        <v>850000</v>
      </c>
      <c r="P1027" s="46"/>
      <c r="Q1027" s="46"/>
      <c r="R1027" s="46"/>
      <c r="S1027" s="46"/>
      <c r="T1027" s="46"/>
      <c r="U1027" s="46"/>
      <c r="V1027" s="46"/>
      <c r="W1027" s="46">
        <v>250000</v>
      </c>
      <c r="X1027" s="46">
        <v>250000</v>
      </c>
      <c r="Y1027" s="46">
        <v>175000</v>
      </c>
      <c r="Z1027" s="46">
        <v>175000</v>
      </c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87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>
        <f>DE1027/O1027</f>
        <v>5.828235294117647</v>
      </c>
      <c r="BK1027" s="46"/>
      <c r="BL1027" s="46"/>
      <c r="BM1027" s="46"/>
      <c r="BN1027" s="46"/>
      <c r="BO1027" s="46"/>
      <c r="BP1027" s="46"/>
      <c r="BQ1027" s="46"/>
      <c r="BR1027" s="46">
        <v>5.4</v>
      </c>
      <c r="BS1027" s="46">
        <v>5.4</v>
      </c>
      <c r="BT1027" s="46">
        <v>6.44</v>
      </c>
      <c r="BU1027" s="46">
        <v>6.44</v>
      </c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>
        <f>DM1027+DN1027+DO1027+DP1027</f>
        <v>4954000</v>
      </c>
      <c r="DF1027" s="46">
        <f>P1029*BJ1029</f>
        <v>0</v>
      </c>
      <c r="DG1027" s="46">
        <f>BJ1029*Q1029</f>
        <v>0</v>
      </c>
      <c r="DH1027" s="46">
        <f>R1027*BM1027</f>
        <v>0</v>
      </c>
      <c r="DI1027" s="46">
        <f t="shared" ref="DI1027" si="700">BN1027*S1027</f>
        <v>0</v>
      </c>
      <c r="DJ1027" s="46">
        <f t="shared" ref="DJ1027" si="701">BO1027*T1027</f>
        <v>0</v>
      </c>
      <c r="DK1027" s="46">
        <f t="shared" ref="DK1027" si="702">BP1027*U1027</f>
        <v>0</v>
      </c>
      <c r="DL1027" s="46">
        <f t="shared" ref="DL1027" si="703">BQ1027*V1027</f>
        <v>0</v>
      </c>
      <c r="DM1027" s="46">
        <f t="shared" ref="DM1027" si="704">BR1027*W1027</f>
        <v>1350000</v>
      </c>
      <c r="DN1027" s="46">
        <f t="shared" ref="DN1027" si="705">BS1027*X1027</f>
        <v>1350000</v>
      </c>
      <c r="DO1027" s="46">
        <f t="shared" ref="DO1027" si="706">BT1027*Y1027</f>
        <v>1127000</v>
      </c>
      <c r="DP1027" s="46">
        <f t="shared" ref="DP1027" si="707">BU1027*Z1027</f>
        <v>1127000</v>
      </c>
      <c r="DQ1027" s="46">
        <f t="shared" ref="DQ1027" si="708">BV1027*AA1027</f>
        <v>0</v>
      </c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>
        <f>DE1027*1.12</f>
        <v>5548480.0000000009</v>
      </c>
      <c r="FA1027" s="59" t="s">
        <v>1739</v>
      </c>
      <c r="FB1027" s="59" t="s">
        <v>3635</v>
      </c>
      <c r="FC1027" s="59" t="s">
        <v>1703</v>
      </c>
    </row>
    <row r="1028" spans="1:159" s="49" customFormat="1" ht="25.5" customHeight="1" x14ac:dyDescent="0.25">
      <c r="A1028" s="59" t="s">
        <v>919</v>
      </c>
      <c r="B1028" s="59" t="s">
        <v>55</v>
      </c>
      <c r="C1028" s="59" t="s">
        <v>582</v>
      </c>
      <c r="D1028" s="59" t="s">
        <v>583</v>
      </c>
      <c r="E1028" s="59" t="s">
        <v>584</v>
      </c>
      <c r="F1028" s="59"/>
      <c r="G1028" s="59" t="s">
        <v>584</v>
      </c>
      <c r="H1028" s="59" t="s">
        <v>1499</v>
      </c>
      <c r="I1028" s="59">
        <v>45</v>
      </c>
      <c r="J1028" s="59" t="s">
        <v>1506</v>
      </c>
      <c r="K1028" s="59" t="s">
        <v>1591</v>
      </c>
      <c r="L1028" s="59" t="s">
        <v>1330</v>
      </c>
      <c r="M1028" s="59" t="s">
        <v>1505</v>
      </c>
      <c r="N1028" s="59" t="s">
        <v>1335</v>
      </c>
      <c r="O1028" s="46">
        <f t="shared" si="640"/>
        <v>880000</v>
      </c>
      <c r="P1028" s="46"/>
      <c r="Q1028" s="46"/>
      <c r="R1028" s="46"/>
      <c r="S1028" s="46"/>
      <c r="T1028" s="46"/>
      <c r="U1028" s="46"/>
      <c r="V1028" s="46"/>
      <c r="W1028" s="46">
        <v>220000</v>
      </c>
      <c r="X1028" s="46">
        <v>220000</v>
      </c>
      <c r="Y1028" s="46">
        <v>220000</v>
      </c>
      <c r="Z1028" s="46">
        <v>220000</v>
      </c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87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>
        <v>5.4</v>
      </c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>
        <v>0</v>
      </c>
      <c r="DF1028" s="46">
        <f t="shared" si="641"/>
        <v>0</v>
      </c>
      <c r="DG1028" s="46">
        <f t="shared" si="642"/>
        <v>0</v>
      </c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>
        <v>0</v>
      </c>
      <c r="FA1028" s="59" t="s">
        <v>1739</v>
      </c>
      <c r="FB1028" s="59">
        <v>2015</v>
      </c>
      <c r="FC1028" s="59"/>
    </row>
    <row r="1029" spans="1:159" s="49" customFormat="1" ht="25.5" customHeight="1" x14ac:dyDescent="0.25">
      <c r="A1029" s="59" t="s">
        <v>920</v>
      </c>
      <c r="B1029" s="59" t="s">
        <v>55</v>
      </c>
      <c r="C1029" s="59" t="s">
        <v>582</v>
      </c>
      <c r="D1029" s="59" t="s">
        <v>583</v>
      </c>
      <c r="E1029" s="59" t="s">
        <v>584</v>
      </c>
      <c r="F1029" s="59"/>
      <c r="G1029" s="59" t="s">
        <v>584</v>
      </c>
      <c r="H1029" s="59" t="s">
        <v>1339</v>
      </c>
      <c r="I1029" s="59">
        <v>45</v>
      </c>
      <c r="J1029" s="59" t="s">
        <v>1506</v>
      </c>
      <c r="K1029" s="59" t="s">
        <v>1591</v>
      </c>
      <c r="L1029" s="59" t="s">
        <v>1330</v>
      </c>
      <c r="M1029" s="59" t="s">
        <v>1505</v>
      </c>
      <c r="N1029" s="59" t="s">
        <v>1335</v>
      </c>
      <c r="O1029" s="46">
        <f t="shared" si="640"/>
        <v>880000</v>
      </c>
      <c r="P1029" s="46"/>
      <c r="Q1029" s="46"/>
      <c r="R1029" s="46"/>
      <c r="S1029" s="46"/>
      <c r="T1029" s="46"/>
      <c r="U1029" s="46"/>
      <c r="V1029" s="46"/>
      <c r="W1029" s="46">
        <v>220000</v>
      </c>
      <c r="X1029" s="46">
        <v>220000</v>
      </c>
      <c r="Y1029" s="46">
        <v>220000</v>
      </c>
      <c r="Z1029" s="46">
        <v>220000</v>
      </c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87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>
        <v>5.4</v>
      </c>
      <c r="BK1029" s="46"/>
      <c r="BL1029" s="46"/>
      <c r="BM1029" s="46"/>
      <c r="BN1029" s="46"/>
      <c r="BO1029" s="46"/>
      <c r="BP1029" s="46"/>
      <c r="BQ1029" s="46"/>
      <c r="BR1029" s="46">
        <v>5.4</v>
      </c>
      <c r="BS1029" s="46">
        <v>5.4</v>
      </c>
      <c r="BT1029" s="46">
        <v>5.4</v>
      </c>
      <c r="BU1029" s="46">
        <v>5.4</v>
      </c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>
        <v>0</v>
      </c>
      <c r="DF1029" s="46">
        <f>P1031*BJ1031</f>
        <v>0</v>
      </c>
      <c r="DG1029" s="46">
        <f>BJ1031*Q1031</f>
        <v>0</v>
      </c>
      <c r="DH1029" s="46">
        <f>R1029*BM1029</f>
        <v>0</v>
      </c>
      <c r="DI1029" s="46">
        <f t="shared" ref="DI1029:DQ1029" si="709">BN1029*S1029</f>
        <v>0</v>
      </c>
      <c r="DJ1029" s="46">
        <f t="shared" si="709"/>
        <v>0</v>
      </c>
      <c r="DK1029" s="46">
        <f t="shared" si="709"/>
        <v>0</v>
      </c>
      <c r="DL1029" s="46">
        <f t="shared" si="709"/>
        <v>0</v>
      </c>
      <c r="DM1029" s="46">
        <f t="shared" si="709"/>
        <v>1188000</v>
      </c>
      <c r="DN1029" s="46">
        <f t="shared" si="709"/>
        <v>1188000</v>
      </c>
      <c r="DO1029" s="46">
        <f t="shared" si="709"/>
        <v>1188000</v>
      </c>
      <c r="DP1029" s="46">
        <f t="shared" si="709"/>
        <v>1188000</v>
      </c>
      <c r="DQ1029" s="46">
        <f t="shared" si="709"/>
        <v>0</v>
      </c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>
        <v>0</v>
      </c>
      <c r="FA1029" s="59" t="s">
        <v>1739</v>
      </c>
      <c r="FB1029" s="59">
        <v>2015</v>
      </c>
      <c r="FC1029" s="59">
        <v>7</v>
      </c>
    </row>
    <row r="1030" spans="1:159" s="49" customFormat="1" ht="25.5" customHeight="1" x14ac:dyDescent="0.25">
      <c r="A1030" s="59" t="s">
        <v>3742</v>
      </c>
      <c r="B1030" s="59" t="s">
        <v>55</v>
      </c>
      <c r="C1030" s="59" t="s">
        <v>582</v>
      </c>
      <c r="D1030" s="59" t="s">
        <v>583</v>
      </c>
      <c r="E1030" s="59" t="s">
        <v>584</v>
      </c>
      <c r="F1030" s="59"/>
      <c r="G1030" s="59" t="s">
        <v>584</v>
      </c>
      <c r="H1030" s="59" t="s">
        <v>1339</v>
      </c>
      <c r="I1030" s="59">
        <v>45</v>
      </c>
      <c r="J1030" s="59" t="s">
        <v>3734</v>
      </c>
      <c r="K1030" s="59" t="s">
        <v>1591</v>
      </c>
      <c r="L1030" s="59" t="s">
        <v>1330</v>
      </c>
      <c r="M1030" s="59" t="s">
        <v>1505</v>
      </c>
      <c r="N1030" s="59" t="s">
        <v>1335</v>
      </c>
      <c r="O1030" s="46">
        <f t="shared" ref="O1030" si="710">P1030+Q1030+R1030+S1030+T1030+U1030+V1030+W1030+X1030+Y1030+Z1030+AA1030+AB1030+AC1030+AD1030+AE1030+AF1030+AG1030+AH1030+AI1030+AJ1030+AK1030+AL1030+AM1030+AN1030+AO1030+AP1030+AQ1030+AR1030+AS1030+AT1030+AU1030+AV1030+AW1030+AX1030+AY1030+AZ1030</f>
        <v>748000</v>
      </c>
      <c r="P1030" s="46"/>
      <c r="Q1030" s="46"/>
      <c r="R1030" s="46"/>
      <c r="S1030" s="46"/>
      <c r="T1030" s="46"/>
      <c r="U1030" s="46"/>
      <c r="V1030" s="46"/>
      <c r="W1030" s="46">
        <v>220000</v>
      </c>
      <c r="X1030" s="46">
        <v>220000</v>
      </c>
      <c r="Y1030" s="46">
        <v>154000</v>
      </c>
      <c r="Z1030" s="46">
        <v>154000</v>
      </c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87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>
        <f>DE1030/O1030</f>
        <v>5.828235294117647</v>
      </c>
      <c r="BK1030" s="46"/>
      <c r="BL1030" s="46"/>
      <c r="BM1030" s="46"/>
      <c r="BN1030" s="46"/>
      <c r="BO1030" s="46"/>
      <c r="BP1030" s="46"/>
      <c r="BQ1030" s="46"/>
      <c r="BR1030" s="46">
        <v>5.4</v>
      </c>
      <c r="BS1030" s="46">
        <v>5.4</v>
      </c>
      <c r="BT1030" s="46">
        <v>6.44</v>
      </c>
      <c r="BU1030" s="46">
        <v>6.44</v>
      </c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>
        <f>DM1030+DN1030+DO1030+DP1030</f>
        <v>4359520</v>
      </c>
      <c r="DF1030" s="46">
        <f>P1032*BJ1032</f>
        <v>0</v>
      </c>
      <c r="DG1030" s="46">
        <f>BJ1032*Q1032</f>
        <v>0</v>
      </c>
      <c r="DH1030" s="46">
        <f>R1030*BM1030</f>
        <v>0</v>
      </c>
      <c r="DI1030" s="46">
        <f t="shared" ref="DI1030" si="711">BN1030*S1030</f>
        <v>0</v>
      </c>
      <c r="DJ1030" s="46">
        <f t="shared" ref="DJ1030" si="712">BO1030*T1030</f>
        <v>0</v>
      </c>
      <c r="DK1030" s="46">
        <f t="shared" ref="DK1030" si="713">BP1030*U1030</f>
        <v>0</v>
      </c>
      <c r="DL1030" s="46">
        <f t="shared" ref="DL1030" si="714">BQ1030*V1030</f>
        <v>0</v>
      </c>
      <c r="DM1030" s="46">
        <f t="shared" ref="DM1030" si="715">BR1030*W1030</f>
        <v>1188000</v>
      </c>
      <c r="DN1030" s="46">
        <f t="shared" ref="DN1030" si="716">BS1030*X1030</f>
        <v>1188000</v>
      </c>
      <c r="DO1030" s="46">
        <f t="shared" ref="DO1030" si="717">BT1030*Y1030</f>
        <v>991760.00000000012</v>
      </c>
      <c r="DP1030" s="46">
        <f t="shared" ref="DP1030" si="718">BU1030*Z1030</f>
        <v>991760.00000000012</v>
      </c>
      <c r="DQ1030" s="46">
        <f t="shared" ref="DQ1030" si="719">BV1030*AA1030</f>
        <v>0</v>
      </c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>
        <f>DE1030*1.12</f>
        <v>4882662.4000000004</v>
      </c>
      <c r="FA1030" s="59" t="s">
        <v>1739</v>
      </c>
      <c r="FB1030" s="59" t="s">
        <v>3635</v>
      </c>
      <c r="FC1030" s="59" t="s">
        <v>1703</v>
      </c>
    </row>
    <row r="1031" spans="1:159" s="49" customFormat="1" ht="25.5" customHeight="1" x14ac:dyDescent="0.25">
      <c r="A1031" s="59" t="s">
        <v>921</v>
      </c>
      <c r="B1031" s="59" t="s">
        <v>55</v>
      </c>
      <c r="C1031" s="59" t="s">
        <v>582</v>
      </c>
      <c r="D1031" s="59" t="s">
        <v>583</v>
      </c>
      <c r="E1031" s="59" t="s">
        <v>584</v>
      </c>
      <c r="F1031" s="59"/>
      <c r="G1031" s="59" t="s">
        <v>584</v>
      </c>
      <c r="H1031" s="59" t="s">
        <v>1499</v>
      </c>
      <c r="I1031" s="59">
        <v>45</v>
      </c>
      <c r="J1031" s="59" t="s">
        <v>1506</v>
      </c>
      <c r="K1031" s="59" t="s">
        <v>1592</v>
      </c>
      <c r="L1031" s="59" t="s">
        <v>1330</v>
      </c>
      <c r="M1031" s="59" t="s">
        <v>1505</v>
      </c>
      <c r="N1031" s="59" t="s">
        <v>1335</v>
      </c>
      <c r="O1031" s="46">
        <f t="shared" si="640"/>
        <v>760000</v>
      </c>
      <c r="P1031" s="46"/>
      <c r="Q1031" s="46"/>
      <c r="R1031" s="46"/>
      <c r="S1031" s="46"/>
      <c r="T1031" s="46"/>
      <c r="U1031" s="46"/>
      <c r="V1031" s="46"/>
      <c r="W1031" s="46">
        <v>190000</v>
      </c>
      <c r="X1031" s="46">
        <v>190000</v>
      </c>
      <c r="Y1031" s="46">
        <v>190000</v>
      </c>
      <c r="Z1031" s="46">
        <v>190000</v>
      </c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87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>
        <v>5.4</v>
      </c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>
        <v>0</v>
      </c>
      <c r="DF1031" s="46">
        <f t="shared" si="641"/>
        <v>0</v>
      </c>
      <c r="DG1031" s="46">
        <f t="shared" si="642"/>
        <v>0</v>
      </c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>
        <v>0</v>
      </c>
      <c r="FA1031" s="59" t="s">
        <v>1739</v>
      </c>
      <c r="FB1031" s="59">
        <v>2015</v>
      </c>
      <c r="FC1031" s="59"/>
    </row>
    <row r="1032" spans="1:159" s="49" customFormat="1" ht="25.5" customHeight="1" x14ac:dyDescent="0.25">
      <c r="A1032" s="59" t="s">
        <v>922</v>
      </c>
      <c r="B1032" s="59" t="s">
        <v>55</v>
      </c>
      <c r="C1032" s="59" t="s">
        <v>582</v>
      </c>
      <c r="D1032" s="59" t="s">
        <v>583</v>
      </c>
      <c r="E1032" s="59" t="s">
        <v>584</v>
      </c>
      <c r="F1032" s="59"/>
      <c r="G1032" s="59" t="s">
        <v>584</v>
      </c>
      <c r="H1032" s="59" t="s">
        <v>1339</v>
      </c>
      <c r="I1032" s="59">
        <v>45</v>
      </c>
      <c r="J1032" s="59" t="s">
        <v>1506</v>
      </c>
      <c r="K1032" s="59" t="s">
        <v>1592</v>
      </c>
      <c r="L1032" s="59" t="s">
        <v>1330</v>
      </c>
      <c r="M1032" s="59" t="s">
        <v>1505</v>
      </c>
      <c r="N1032" s="59" t="s">
        <v>1335</v>
      </c>
      <c r="O1032" s="46">
        <f t="shared" si="640"/>
        <v>760000</v>
      </c>
      <c r="P1032" s="46"/>
      <c r="Q1032" s="46"/>
      <c r="R1032" s="46"/>
      <c r="S1032" s="46"/>
      <c r="T1032" s="46"/>
      <c r="U1032" s="46"/>
      <c r="V1032" s="46"/>
      <c r="W1032" s="46">
        <v>190000</v>
      </c>
      <c r="X1032" s="46">
        <v>190000</v>
      </c>
      <c r="Y1032" s="46">
        <v>190000</v>
      </c>
      <c r="Z1032" s="46">
        <v>190000</v>
      </c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87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>
        <v>5.4</v>
      </c>
      <c r="BK1032" s="46"/>
      <c r="BL1032" s="46"/>
      <c r="BM1032" s="46"/>
      <c r="BN1032" s="46"/>
      <c r="BO1032" s="46"/>
      <c r="BP1032" s="46"/>
      <c r="BQ1032" s="46"/>
      <c r="BR1032" s="46">
        <v>5.4</v>
      </c>
      <c r="BS1032" s="46">
        <v>5.4</v>
      </c>
      <c r="BT1032" s="46">
        <v>5.4</v>
      </c>
      <c r="BU1032" s="46">
        <v>5.4</v>
      </c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>
        <v>0</v>
      </c>
      <c r="DF1032" s="46">
        <f>P1034*BJ1034</f>
        <v>0</v>
      </c>
      <c r="DG1032" s="46">
        <f>BJ1034*Q1034</f>
        <v>0</v>
      </c>
      <c r="DH1032" s="46">
        <f>R1032*BM1032</f>
        <v>0</v>
      </c>
      <c r="DI1032" s="46">
        <f t="shared" ref="DI1032:DQ1032" si="720">BN1032*S1032</f>
        <v>0</v>
      </c>
      <c r="DJ1032" s="46">
        <f t="shared" si="720"/>
        <v>0</v>
      </c>
      <c r="DK1032" s="46">
        <f t="shared" si="720"/>
        <v>0</v>
      </c>
      <c r="DL1032" s="46">
        <f t="shared" si="720"/>
        <v>0</v>
      </c>
      <c r="DM1032" s="46">
        <f t="shared" si="720"/>
        <v>1026000.0000000001</v>
      </c>
      <c r="DN1032" s="46">
        <f t="shared" si="720"/>
        <v>1026000.0000000001</v>
      </c>
      <c r="DO1032" s="46">
        <f t="shared" si="720"/>
        <v>1026000.0000000001</v>
      </c>
      <c r="DP1032" s="46">
        <f t="shared" si="720"/>
        <v>1026000.0000000001</v>
      </c>
      <c r="DQ1032" s="46">
        <f t="shared" si="720"/>
        <v>0</v>
      </c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>
        <v>0</v>
      </c>
      <c r="FA1032" s="59" t="s">
        <v>1739</v>
      </c>
      <c r="FB1032" s="59">
        <v>2015</v>
      </c>
      <c r="FC1032" s="59">
        <v>7</v>
      </c>
    </row>
    <row r="1033" spans="1:159" s="49" customFormat="1" ht="25.5" customHeight="1" x14ac:dyDescent="0.25">
      <c r="A1033" s="59" t="s">
        <v>3743</v>
      </c>
      <c r="B1033" s="59" t="s">
        <v>55</v>
      </c>
      <c r="C1033" s="59" t="s">
        <v>582</v>
      </c>
      <c r="D1033" s="59" t="s">
        <v>583</v>
      </c>
      <c r="E1033" s="59" t="s">
        <v>584</v>
      </c>
      <c r="F1033" s="59"/>
      <c r="G1033" s="59" t="s">
        <v>584</v>
      </c>
      <c r="H1033" s="59" t="s">
        <v>1339</v>
      </c>
      <c r="I1033" s="59">
        <v>45</v>
      </c>
      <c r="J1033" s="59" t="s">
        <v>3734</v>
      </c>
      <c r="K1033" s="59" t="s">
        <v>1592</v>
      </c>
      <c r="L1033" s="59" t="s">
        <v>1330</v>
      </c>
      <c r="M1033" s="59" t="s">
        <v>1505</v>
      </c>
      <c r="N1033" s="59" t="s">
        <v>1335</v>
      </c>
      <c r="O1033" s="46">
        <f t="shared" ref="O1033" si="721">P1033+Q1033+R1033+S1033+T1033+U1033+V1033+W1033+X1033+Y1033+Z1033+AA1033+AB1033+AC1033+AD1033+AE1033+AF1033+AG1033+AH1033+AI1033+AJ1033+AK1033+AL1033+AM1033+AN1033+AO1033+AP1033+AQ1033+AR1033+AS1033+AT1033+AU1033+AV1033+AW1033+AX1033+AY1033+AZ1033</f>
        <v>646000</v>
      </c>
      <c r="P1033" s="46"/>
      <c r="Q1033" s="46"/>
      <c r="R1033" s="46"/>
      <c r="S1033" s="46"/>
      <c r="T1033" s="46"/>
      <c r="U1033" s="46"/>
      <c r="V1033" s="46"/>
      <c r="W1033" s="46">
        <v>190000</v>
      </c>
      <c r="X1033" s="46">
        <v>190000</v>
      </c>
      <c r="Y1033" s="46">
        <v>133000</v>
      </c>
      <c r="Z1033" s="46">
        <v>133000</v>
      </c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87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>
        <f>DE1033/O1033</f>
        <v>5.828235294117647</v>
      </c>
      <c r="BK1033" s="46"/>
      <c r="BL1033" s="46"/>
      <c r="BM1033" s="46"/>
      <c r="BN1033" s="46"/>
      <c r="BO1033" s="46"/>
      <c r="BP1033" s="46"/>
      <c r="BQ1033" s="46"/>
      <c r="BR1033" s="46">
        <v>5.4</v>
      </c>
      <c r="BS1033" s="46">
        <v>5.4</v>
      </c>
      <c r="BT1033" s="46">
        <v>6.44</v>
      </c>
      <c r="BU1033" s="46">
        <v>6.44</v>
      </c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>
        <f>DM1033+DN1033+DO1033+DP1033</f>
        <v>3765040</v>
      </c>
      <c r="DF1033" s="46">
        <f>P1035*BJ1035</f>
        <v>0</v>
      </c>
      <c r="DG1033" s="46">
        <f>BJ1035*Q1035</f>
        <v>0</v>
      </c>
      <c r="DH1033" s="46">
        <f>R1033*BM1033</f>
        <v>0</v>
      </c>
      <c r="DI1033" s="46">
        <f t="shared" ref="DI1033" si="722">BN1033*S1033</f>
        <v>0</v>
      </c>
      <c r="DJ1033" s="46">
        <f t="shared" ref="DJ1033" si="723">BO1033*T1033</f>
        <v>0</v>
      </c>
      <c r="DK1033" s="46">
        <f t="shared" ref="DK1033" si="724">BP1033*U1033</f>
        <v>0</v>
      </c>
      <c r="DL1033" s="46">
        <f t="shared" ref="DL1033" si="725">BQ1033*V1033</f>
        <v>0</v>
      </c>
      <c r="DM1033" s="46">
        <f t="shared" ref="DM1033" si="726">BR1033*W1033</f>
        <v>1026000.0000000001</v>
      </c>
      <c r="DN1033" s="46">
        <f t="shared" ref="DN1033" si="727">BS1033*X1033</f>
        <v>1026000.0000000001</v>
      </c>
      <c r="DO1033" s="46">
        <f t="shared" ref="DO1033" si="728">BT1033*Y1033</f>
        <v>856520</v>
      </c>
      <c r="DP1033" s="46">
        <f t="shared" ref="DP1033" si="729">BU1033*Z1033</f>
        <v>856520</v>
      </c>
      <c r="DQ1033" s="46">
        <f t="shared" ref="DQ1033" si="730">BV1033*AA1033</f>
        <v>0</v>
      </c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>
        <f>DE1033*1.12</f>
        <v>4216844.8000000007</v>
      </c>
      <c r="FA1033" s="59" t="s">
        <v>1739</v>
      </c>
      <c r="FB1033" s="59" t="s">
        <v>3635</v>
      </c>
      <c r="FC1033" s="59" t="s">
        <v>1703</v>
      </c>
    </row>
    <row r="1034" spans="1:159" s="49" customFormat="1" ht="25.5" customHeight="1" x14ac:dyDescent="0.25">
      <c r="A1034" s="59" t="s">
        <v>923</v>
      </c>
      <c r="B1034" s="59" t="s">
        <v>55</v>
      </c>
      <c r="C1034" s="59" t="s">
        <v>582</v>
      </c>
      <c r="D1034" s="59" t="s">
        <v>583</v>
      </c>
      <c r="E1034" s="59" t="s">
        <v>584</v>
      </c>
      <c r="F1034" s="59"/>
      <c r="G1034" s="59" t="s">
        <v>584</v>
      </c>
      <c r="H1034" s="59" t="s">
        <v>1499</v>
      </c>
      <c r="I1034" s="59">
        <v>45</v>
      </c>
      <c r="J1034" s="59" t="s">
        <v>1506</v>
      </c>
      <c r="K1034" s="59" t="s">
        <v>1593</v>
      </c>
      <c r="L1034" s="59" t="s">
        <v>1330</v>
      </c>
      <c r="M1034" s="59" t="s">
        <v>1505</v>
      </c>
      <c r="N1034" s="59" t="s">
        <v>1335</v>
      </c>
      <c r="O1034" s="46">
        <f t="shared" si="640"/>
        <v>500000</v>
      </c>
      <c r="P1034" s="46"/>
      <c r="Q1034" s="46"/>
      <c r="R1034" s="46"/>
      <c r="S1034" s="46"/>
      <c r="T1034" s="46"/>
      <c r="U1034" s="46"/>
      <c r="V1034" s="46"/>
      <c r="W1034" s="46">
        <v>125000</v>
      </c>
      <c r="X1034" s="46">
        <v>125000</v>
      </c>
      <c r="Y1034" s="46">
        <v>125000</v>
      </c>
      <c r="Z1034" s="46">
        <v>125000</v>
      </c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87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>
        <v>5.4</v>
      </c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>
        <v>0</v>
      </c>
      <c r="DF1034" s="46">
        <f t="shared" si="641"/>
        <v>0</v>
      </c>
      <c r="DG1034" s="46">
        <f t="shared" si="642"/>
        <v>0</v>
      </c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>
        <v>0</v>
      </c>
      <c r="FA1034" s="59" t="s">
        <v>1739</v>
      </c>
      <c r="FB1034" s="59">
        <v>2015</v>
      </c>
      <c r="FC1034" s="59"/>
    </row>
    <row r="1035" spans="1:159" s="49" customFormat="1" ht="25.5" customHeight="1" x14ac:dyDescent="0.25">
      <c r="A1035" s="59" t="s">
        <v>924</v>
      </c>
      <c r="B1035" s="59" t="s">
        <v>55</v>
      </c>
      <c r="C1035" s="59" t="s">
        <v>582</v>
      </c>
      <c r="D1035" s="59" t="s">
        <v>583</v>
      </c>
      <c r="E1035" s="59" t="s">
        <v>584</v>
      </c>
      <c r="F1035" s="59"/>
      <c r="G1035" s="59" t="s">
        <v>584</v>
      </c>
      <c r="H1035" s="59" t="s">
        <v>1339</v>
      </c>
      <c r="I1035" s="59">
        <v>45</v>
      </c>
      <c r="J1035" s="59" t="s">
        <v>1506</v>
      </c>
      <c r="K1035" s="59" t="s">
        <v>1593</v>
      </c>
      <c r="L1035" s="59" t="s">
        <v>1330</v>
      </c>
      <c r="M1035" s="59" t="s">
        <v>1505</v>
      </c>
      <c r="N1035" s="59" t="s">
        <v>1335</v>
      </c>
      <c r="O1035" s="46">
        <f t="shared" si="640"/>
        <v>500000</v>
      </c>
      <c r="P1035" s="46"/>
      <c r="Q1035" s="46"/>
      <c r="R1035" s="46"/>
      <c r="S1035" s="46"/>
      <c r="T1035" s="46"/>
      <c r="U1035" s="46"/>
      <c r="V1035" s="46"/>
      <c r="W1035" s="46">
        <v>125000</v>
      </c>
      <c r="X1035" s="46">
        <v>125000</v>
      </c>
      <c r="Y1035" s="46">
        <v>125000</v>
      </c>
      <c r="Z1035" s="46">
        <v>125000</v>
      </c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87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>
        <v>5.4</v>
      </c>
      <c r="BK1035" s="46"/>
      <c r="BL1035" s="46"/>
      <c r="BM1035" s="46"/>
      <c r="BN1035" s="46"/>
      <c r="BO1035" s="46"/>
      <c r="BP1035" s="46"/>
      <c r="BQ1035" s="46"/>
      <c r="BR1035" s="46">
        <v>5.4</v>
      </c>
      <c r="BS1035" s="46">
        <v>5.4</v>
      </c>
      <c r="BT1035" s="46">
        <v>5.4</v>
      </c>
      <c r="BU1035" s="46">
        <v>5.4</v>
      </c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>
        <v>0</v>
      </c>
      <c r="DF1035" s="46">
        <f>P1037*BJ1037</f>
        <v>0</v>
      </c>
      <c r="DG1035" s="46">
        <f>BJ1037*Q1037</f>
        <v>0</v>
      </c>
      <c r="DH1035" s="46">
        <f>R1035*BM1035</f>
        <v>0</v>
      </c>
      <c r="DI1035" s="46">
        <f t="shared" ref="DI1035:DQ1035" si="731">BN1035*S1035</f>
        <v>0</v>
      </c>
      <c r="DJ1035" s="46">
        <f t="shared" si="731"/>
        <v>0</v>
      </c>
      <c r="DK1035" s="46">
        <f t="shared" si="731"/>
        <v>0</v>
      </c>
      <c r="DL1035" s="46">
        <f t="shared" si="731"/>
        <v>0</v>
      </c>
      <c r="DM1035" s="46">
        <f t="shared" si="731"/>
        <v>675000</v>
      </c>
      <c r="DN1035" s="46">
        <f t="shared" si="731"/>
        <v>675000</v>
      </c>
      <c r="DO1035" s="46">
        <f t="shared" si="731"/>
        <v>675000</v>
      </c>
      <c r="DP1035" s="46">
        <f t="shared" si="731"/>
        <v>675000</v>
      </c>
      <c r="DQ1035" s="46">
        <f t="shared" si="731"/>
        <v>0</v>
      </c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>
        <v>0</v>
      </c>
      <c r="FA1035" s="59" t="s">
        <v>1739</v>
      </c>
      <c r="FB1035" s="59">
        <v>2015</v>
      </c>
      <c r="FC1035" s="59">
        <v>7</v>
      </c>
    </row>
    <row r="1036" spans="1:159" s="49" customFormat="1" ht="25.5" customHeight="1" x14ac:dyDescent="0.25">
      <c r="A1036" s="59" t="s">
        <v>3744</v>
      </c>
      <c r="B1036" s="59" t="s">
        <v>55</v>
      </c>
      <c r="C1036" s="59" t="s">
        <v>582</v>
      </c>
      <c r="D1036" s="59" t="s">
        <v>583</v>
      </c>
      <c r="E1036" s="59" t="s">
        <v>584</v>
      </c>
      <c r="F1036" s="59"/>
      <c r="G1036" s="59" t="s">
        <v>584</v>
      </c>
      <c r="H1036" s="59" t="s">
        <v>1339</v>
      </c>
      <c r="I1036" s="59">
        <v>45</v>
      </c>
      <c r="J1036" s="59" t="s">
        <v>3734</v>
      </c>
      <c r="K1036" s="59" t="s">
        <v>1593</v>
      </c>
      <c r="L1036" s="59" t="s">
        <v>1330</v>
      </c>
      <c r="M1036" s="59" t="s">
        <v>1505</v>
      </c>
      <c r="N1036" s="59" t="s">
        <v>1335</v>
      </c>
      <c r="O1036" s="46">
        <f t="shared" ref="O1036" si="732">P1036+Q1036+R1036+S1036+T1036+U1036+V1036+W1036+X1036+Y1036+Z1036+AA1036+AB1036+AC1036+AD1036+AE1036+AF1036+AG1036+AH1036+AI1036+AJ1036+AK1036+AL1036+AM1036+AN1036+AO1036+AP1036+AQ1036+AR1036+AS1036+AT1036+AU1036+AV1036+AW1036+AX1036+AY1036+AZ1036</f>
        <v>425000</v>
      </c>
      <c r="P1036" s="46"/>
      <c r="Q1036" s="46"/>
      <c r="R1036" s="46"/>
      <c r="S1036" s="46"/>
      <c r="T1036" s="46"/>
      <c r="U1036" s="46"/>
      <c r="V1036" s="46"/>
      <c r="W1036" s="46">
        <v>125000</v>
      </c>
      <c r="X1036" s="46">
        <v>125000</v>
      </c>
      <c r="Y1036" s="46">
        <v>87500</v>
      </c>
      <c r="Z1036" s="46">
        <v>87500</v>
      </c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87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>
        <f>DE1036/O1036</f>
        <v>5.828235294117647</v>
      </c>
      <c r="BK1036" s="46"/>
      <c r="BL1036" s="46"/>
      <c r="BM1036" s="46"/>
      <c r="BN1036" s="46"/>
      <c r="BO1036" s="46"/>
      <c r="BP1036" s="46"/>
      <c r="BQ1036" s="46"/>
      <c r="BR1036" s="46">
        <v>5.4</v>
      </c>
      <c r="BS1036" s="46">
        <v>5.4</v>
      </c>
      <c r="BT1036" s="46">
        <v>6.44</v>
      </c>
      <c r="BU1036" s="46">
        <v>6.44</v>
      </c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>
        <f>DM1036+DN1036+DO1036+DP1036</f>
        <v>2477000</v>
      </c>
      <c r="DF1036" s="46">
        <f>P1038*BJ1038</f>
        <v>0</v>
      </c>
      <c r="DG1036" s="46">
        <f>BJ1038*Q1038</f>
        <v>0</v>
      </c>
      <c r="DH1036" s="46">
        <f>R1036*BM1036</f>
        <v>0</v>
      </c>
      <c r="DI1036" s="46">
        <f t="shared" ref="DI1036" si="733">BN1036*S1036</f>
        <v>0</v>
      </c>
      <c r="DJ1036" s="46">
        <f t="shared" ref="DJ1036" si="734">BO1036*T1036</f>
        <v>0</v>
      </c>
      <c r="DK1036" s="46">
        <f t="shared" ref="DK1036" si="735">BP1036*U1036</f>
        <v>0</v>
      </c>
      <c r="DL1036" s="46">
        <f t="shared" ref="DL1036" si="736">BQ1036*V1036</f>
        <v>0</v>
      </c>
      <c r="DM1036" s="46">
        <f t="shared" ref="DM1036" si="737">BR1036*W1036</f>
        <v>675000</v>
      </c>
      <c r="DN1036" s="46">
        <f t="shared" ref="DN1036" si="738">BS1036*X1036</f>
        <v>675000</v>
      </c>
      <c r="DO1036" s="46">
        <f t="shared" ref="DO1036" si="739">BT1036*Y1036</f>
        <v>563500</v>
      </c>
      <c r="DP1036" s="46">
        <f t="shared" ref="DP1036" si="740">BU1036*Z1036</f>
        <v>563500</v>
      </c>
      <c r="DQ1036" s="46">
        <f t="shared" ref="DQ1036" si="741">BV1036*AA1036</f>
        <v>0</v>
      </c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>
        <f>DE1036*1.12</f>
        <v>2774240.0000000005</v>
      </c>
      <c r="FA1036" s="59" t="s">
        <v>1739</v>
      </c>
      <c r="FB1036" s="59" t="s">
        <v>3635</v>
      </c>
      <c r="FC1036" s="59" t="s">
        <v>1703</v>
      </c>
    </row>
    <row r="1037" spans="1:159" s="49" customFormat="1" ht="25.5" customHeight="1" x14ac:dyDescent="0.25">
      <c r="A1037" s="59" t="s">
        <v>925</v>
      </c>
      <c r="B1037" s="59" t="s">
        <v>55</v>
      </c>
      <c r="C1037" s="59" t="s">
        <v>582</v>
      </c>
      <c r="D1037" s="59" t="s">
        <v>583</v>
      </c>
      <c r="E1037" s="59" t="s">
        <v>584</v>
      </c>
      <c r="F1037" s="59"/>
      <c r="G1037" s="59" t="s">
        <v>584</v>
      </c>
      <c r="H1037" s="59" t="s">
        <v>1499</v>
      </c>
      <c r="I1037" s="59">
        <v>45</v>
      </c>
      <c r="J1037" s="59" t="s">
        <v>1506</v>
      </c>
      <c r="K1037" s="59" t="s">
        <v>1581</v>
      </c>
      <c r="L1037" s="59" t="s">
        <v>1330</v>
      </c>
      <c r="M1037" s="59" t="s">
        <v>1505</v>
      </c>
      <c r="N1037" s="59" t="s">
        <v>1335</v>
      </c>
      <c r="O1037" s="46">
        <f t="shared" si="640"/>
        <v>920000</v>
      </c>
      <c r="P1037" s="46"/>
      <c r="Q1037" s="46"/>
      <c r="R1037" s="46"/>
      <c r="S1037" s="46"/>
      <c r="T1037" s="46"/>
      <c r="U1037" s="46"/>
      <c r="V1037" s="46"/>
      <c r="W1037" s="46">
        <v>230000</v>
      </c>
      <c r="X1037" s="46">
        <v>230000</v>
      </c>
      <c r="Y1037" s="46">
        <v>230000</v>
      </c>
      <c r="Z1037" s="46">
        <v>230000</v>
      </c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87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>
        <v>5.4</v>
      </c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>
        <v>0</v>
      </c>
      <c r="DF1037" s="46">
        <f t="shared" si="641"/>
        <v>0</v>
      </c>
      <c r="DG1037" s="46">
        <f t="shared" si="642"/>
        <v>0</v>
      </c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>
        <v>0</v>
      </c>
      <c r="FA1037" s="59" t="s">
        <v>1739</v>
      </c>
      <c r="FB1037" s="59">
        <v>2015</v>
      </c>
      <c r="FC1037" s="59"/>
    </row>
    <row r="1038" spans="1:159" s="49" customFormat="1" ht="25.5" customHeight="1" x14ac:dyDescent="0.25">
      <c r="A1038" s="59" t="s">
        <v>926</v>
      </c>
      <c r="B1038" s="59" t="s">
        <v>55</v>
      </c>
      <c r="C1038" s="59" t="s">
        <v>582</v>
      </c>
      <c r="D1038" s="59" t="s">
        <v>583</v>
      </c>
      <c r="E1038" s="59" t="s">
        <v>584</v>
      </c>
      <c r="F1038" s="59"/>
      <c r="G1038" s="59" t="s">
        <v>584</v>
      </c>
      <c r="H1038" s="59" t="s">
        <v>1339</v>
      </c>
      <c r="I1038" s="59">
        <v>45</v>
      </c>
      <c r="J1038" s="59" t="s">
        <v>1506</v>
      </c>
      <c r="K1038" s="59" t="s">
        <v>1581</v>
      </c>
      <c r="L1038" s="59" t="s">
        <v>1330</v>
      </c>
      <c r="M1038" s="59" t="s">
        <v>1505</v>
      </c>
      <c r="N1038" s="59" t="s">
        <v>1335</v>
      </c>
      <c r="O1038" s="46">
        <f t="shared" si="640"/>
        <v>920000</v>
      </c>
      <c r="P1038" s="46"/>
      <c r="Q1038" s="46"/>
      <c r="R1038" s="46"/>
      <c r="S1038" s="46"/>
      <c r="T1038" s="46"/>
      <c r="U1038" s="46"/>
      <c r="V1038" s="46"/>
      <c r="W1038" s="46">
        <v>230000</v>
      </c>
      <c r="X1038" s="46">
        <v>230000</v>
      </c>
      <c r="Y1038" s="46">
        <v>230000</v>
      </c>
      <c r="Z1038" s="46">
        <v>230000</v>
      </c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87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>
        <v>5.4</v>
      </c>
      <c r="BK1038" s="46"/>
      <c r="BL1038" s="46"/>
      <c r="BM1038" s="46"/>
      <c r="BN1038" s="46"/>
      <c r="BO1038" s="46"/>
      <c r="BP1038" s="46"/>
      <c r="BQ1038" s="46"/>
      <c r="BR1038" s="46">
        <v>5.4</v>
      </c>
      <c r="BS1038" s="46">
        <v>5.4</v>
      </c>
      <c r="BT1038" s="46">
        <v>5.4</v>
      </c>
      <c r="BU1038" s="46">
        <v>5.4</v>
      </c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>
        <v>0</v>
      </c>
      <c r="DF1038" s="46">
        <f>P1040*BJ1040</f>
        <v>0</v>
      </c>
      <c r="DG1038" s="46">
        <f>BJ1040*Q1040</f>
        <v>0</v>
      </c>
      <c r="DH1038" s="46">
        <f>R1038*BM1038</f>
        <v>0</v>
      </c>
      <c r="DI1038" s="46">
        <f t="shared" ref="DI1038:DQ1038" si="742">BN1038*S1038</f>
        <v>0</v>
      </c>
      <c r="DJ1038" s="46">
        <f t="shared" si="742"/>
        <v>0</v>
      </c>
      <c r="DK1038" s="46">
        <f t="shared" si="742"/>
        <v>0</v>
      </c>
      <c r="DL1038" s="46">
        <f t="shared" si="742"/>
        <v>0</v>
      </c>
      <c r="DM1038" s="46">
        <f t="shared" si="742"/>
        <v>1242000</v>
      </c>
      <c r="DN1038" s="46">
        <f t="shared" si="742"/>
        <v>1242000</v>
      </c>
      <c r="DO1038" s="46">
        <f t="shared" si="742"/>
        <v>1242000</v>
      </c>
      <c r="DP1038" s="46">
        <f t="shared" si="742"/>
        <v>1242000</v>
      </c>
      <c r="DQ1038" s="46">
        <f t="shared" si="742"/>
        <v>0</v>
      </c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>
        <v>0</v>
      </c>
      <c r="FA1038" s="59" t="s">
        <v>1739</v>
      </c>
      <c r="FB1038" s="59">
        <v>2015</v>
      </c>
      <c r="FC1038" s="59">
        <v>7</v>
      </c>
    </row>
    <row r="1039" spans="1:159" s="49" customFormat="1" ht="25.5" customHeight="1" x14ac:dyDescent="0.25">
      <c r="A1039" s="59" t="s">
        <v>3745</v>
      </c>
      <c r="B1039" s="59" t="s">
        <v>55</v>
      </c>
      <c r="C1039" s="59" t="s">
        <v>582</v>
      </c>
      <c r="D1039" s="59" t="s">
        <v>583</v>
      </c>
      <c r="E1039" s="59" t="s">
        <v>584</v>
      </c>
      <c r="F1039" s="59"/>
      <c r="G1039" s="59" t="s">
        <v>584</v>
      </c>
      <c r="H1039" s="59" t="s">
        <v>1339</v>
      </c>
      <c r="I1039" s="59">
        <v>45</v>
      </c>
      <c r="J1039" s="59" t="s">
        <v>3734</v>
      </c>
      <c r="K1039" s="59" t="s">
        <v>1581</v>
      </c>
      <c r="L1039" s="59" t="s">
        <v>1330</v>
      </c>
      <c r="M1039" s="59" t="s">
        <v>1505</v>
      </c>
      <c r="N1039" s="59" t="s">
        <v>1335</v>
      </c>
      <c r="O1039" s="46">
        <f t="shared" ref="O1039" si="743">P1039+Q1039+R1039+S1039+T1039+U1039+V1039+W1039+X1039+Y1039+Z1039+AA1039+AB1039+AC1039+AD1039+AE1039+AF1039+AG1039+AH1039+AI1039+AJ1039+AK1039+AL1039+AM1039+AN1039+AO1039+AP1039+AQ1039+AR1039+AS1039+AT1039+AU1039+AV1039+AW1039+AX1039+AY1039+AZ1039</f>
        <v>782000</v>
      </c>
      <c r="P1039" s="46"/>
      <c r="Q1039" s="46"/>
      <c r="R1039" s="46"/>
      <c r="S1039" s="46"/>
      <c r="T1039" s="46"/>
      <c r="U1039" s="46"/>
      <c r="V1039" s="46"/>
      <c r="W1039" s="46">
        <v>230000</v>
      </c>
      <c r="X1039" s="46">
        <v>230000</v>
      </c>
      <c r="Y1039" s="46">
        <v>161000</v>
      </c>
      <c r="Z1039" s="46">
        <v>161000</v>
      </c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87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>
        <f>DE1039/O1039</f>
        <v>5.828235294117647</v>
      </c>
      <c r="BK1039" s="46"/>
      <c r="BL1039" s="46"/>
      <c r="BM1039" s="46"/>
      <c r="BN1039" s="46"/>
      <c r="BO1039" s="46"/>
      <c r="BP1039" s="46"/>
      <c r="BQ1039" s="46"/>
      <c r="BR1039" s="46">
        <v>5.4</v>
      </c>
      <c r="BS1039" s="46">
        <v>5.4</v>
      </c>
      <c r="BT1039" s="46">
        <v>6.44</v>
      </c>
      <c r="BU1039" s="46">
        <v>6.44</v>
      </c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>
        <f>DM1039+DN1039+DO1039+DP1039</f>
        <v>4557680</v>
      </c>
      <c r="DF1039" s="46">
        <f>P1041*BJ1041</f>
        <v>0</v>
      </c>
      <c r="DG1039" s="46">
        <f>BJ1041*Q1041</f>
        <v>0</v>
      </c>
      <c r="DH1039" s="46">
        <f>R1039*BM1039</f>
        <v>0</v>
      </c>
      <c r="DI1039" s="46">
        <f t="shared" ref="DI1039" si="744">BN1039*S1039</f>
        <v>0</v>
      </c>
      <c r="DJ1039" s="46">
        <f t="shared" ref="DJ1039" si="745">BO1039*T1039</f>
        <v>0</v>
      </c>
      <c r="DK1039" s="46">
        <f t="shared" ref="DK1039" si="746">BP1039*U1039</f>
        <v>0</v>
      </c>
      <c r="DL1039" s="46">
        <f t="shared" ref="DL1039" si="747">BQ1039*V1039</f>
        <v>0</v>
      </c>
      <c r="DM1039" s="46">
        <f t="shared" ref="DM1039" si="748">BR1039*W1039</f>
        <v>1242000</v>
      </c>
      <c r="DN1039" s="46">
        <f t="shared" ref="DN1039" si="749">BS1039*X1039</f>
        <v>1242000</v>
      </c>
      <c r="DO1039" s="46">
        <f t="shared" ref="DO1039" si="750">BT1039*Y1039</f>
        <v>1036840.0000000001</v>
      </c>
      <c r="DP1039" s="46">
        <f t="shared" ref="DP1039" si="751">BU1039*Z1039</f>
        <v>1036840.0000000001</v>
      </c>
      <c r="DQ1039" s="46">
        <f t="shared" ref="DQ1039" si="752">BV1039*AA1039</f>
        <v>0</v>
      </c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>
        <f>DE1039*1.12</f>
        <v>5104601.6000000006</v>
      </c>
      <c r="FA1039" s="59" t="s">
        <v>1739</v>
      </c>
      <c r="FB1039" s="59" t="s">
        <v>3635</v>
      </c>
      <c r="FC1039" s="59" t="s">
        <v>1703</v>
      </c>
    </row>
    <row r="1040" spans="1:159" s="49" customFormat="1" ht="25.5" customHeight="1" x14ac:dyDescent="0.25">
      <c r="A1040" s="59" t="s">
        <v>927</v>
      </c>
      <c r="B1040" s="59" t="s">
        <v>55</v>
      </c>
      <c r="C1040" s="59" t="s">
        <v>582</v>
      </c>
      <c r="D1040" s="59" t="s">
        <v>583</v>
      </c>
      <c r="E1040" s="59" t="s">
        <v>584</v>
      </c>
      <c r="F1040" s="59"/>
      <c r="G1040" s="59" t="s">
        <v>584</v>
      </c>
      <c r="H1040" s="59" t="s">
        <v>1499</v>
      </c>
      <c r="I1040" s="59">
        <v>45</v>
      </c>
      <c r="J1040" s="59" t="s">
        <v>1506</v>
      </c>
      <c r="K1040" s="59" t="s">
        <v>1594</v>
      </c>
      <c r="L1040" s="59" t="s">
        <v>1330</v>
      </c>
      <c r="M1040" s="59" t="s">
        <v>1505</v>
      </c>
      <c r="N1040" s="59" t="s">
        <v>1335</v>
      </c>
      <c r="O1040" s="46">
        <f t="shared" si="640"/>
        <v>1120000</v>
      </c>
      <c r="P1040" s="46"/>
      <c r="Q1040" s="46"/>
      <c r="R1040" s="46"/>
      <c r="S1040" s="46"/>
      <c r="T1040" s="46"/>
      <c r="U1040" s="46"/>
      <c r="V1040" s="46"/>
      <c r="W1040" s="46">
        <v>280000</v>
      </c>
      <c r="X1040" s="46">
        <v>280000</v>
      </c>
      <c r="Y1040" s="46">
        <v>280000</v>
      </c>
      <c r="Z1040" s="46">
        <v>280000</v>
      </c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87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>
        <v>5.4</v>
      </c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>
        <v>0</v>
      </c>
      <c r="DF1040" s="46">
        <f t="shared" si="641"/>
        <v>0</v>
      </c>
      <c r="DG1040" s="46">
        <f t="shared" si="642"/>
        <v>0</v>
      </c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>
        <v>0</v>
      </c>
      <c r="FA1040" s="59" t="s">
        <v>1739</v>
      </c>
      <c r="FB1040" s="59">
        <v>2015</v>
      </c>
      <c r="FC1040" s="59"/>
    </row>
    <row r="1041" spans="1:159" s="49" customFormat="1" ht="25.5" customHeight="1" x14ac:dyDescent="0.25">
      <c r="A1041" s="59" t="s">
        <v>928</v>
      </c>
      <c r="B1041" s="59" t="s">
        <v>55</v>
      </c>
      <c r="C1041" s="59" t="s">
        <v>582</v>
      </c>
      <c r="D1041" s="59" t="s">
        <v>583</v>
      </c>
      <c r="E1041" s="59" t="s">
        <v>584</v>
      </c>
      <c r="F1041" s="59"/>
      <c r="G1041" s="59" t="s">
        <v>584</v>
      </c>
      <c r="H1041" s="59" t="s">
        <v>1339</v>
      </c>
      <c r="I1041" s="59">
        <v>45</v>
      </c>
      <c r="J1041" s="59" t="s">
        <v>1506</v>
      </c>
      <c r="K1041" s="59" t="s">
        <v>1594</v>
      </c>
      <c r="L1041" s="59" t="s">
        <v>1330</v>
      </c>
      <c r="M1041" s="59" t="s">
        <v>1505</v>
      </c>
      <c r="N1041" s="59" t="s">
        <v>1335</v>
      </c>
      <c r="O1041" s="46">
        <f t="shared" si="640"/>
        <v>1120000</v>
      </c>
      <c r="P1041" s="46"/>
      <c r="Q1041" s="46"/>
      <c r="R1041" s="46"/>
      <c r="S1041" s="46"/>
      <c r="T1041" s="46"/>
      <c r="U1041" s="46"/>
      <c r="V1041" s="46"/>
      <c r="W1041" s="46">
        <v>280000</v>
      </c>
      <c r="X1041" s="46">
        <v>280000</v>
      </c>
      <c r="Y1041" s="46">
        <v>280000</v>
      </c>
      <c r="Z1041" s="46">
        <v>280000</v>
      </c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87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>
        <v>5.4</v>
      </c>
      <c r="BK1041" s="46"/>
      <c r="BL1041" s="46"/>
      <c r="BM1041" s="46"/>
      <c r="BN1041" s="46"/>
      <c r="BO1041" s="46"/>
      <c r="BP1041" s="46"/>
      <c r="BQ1041" s="46"/>
      <c r="BR1041" s="46">
        <v>5.4</v>
      </c>
      <c r="BS1041" s="46">
        <v>5.4</v>
      </c>
      <c r="BT1041" s="46">
        <v>5.4</v>
      </c>
      <c r="BU1041" s="46">
        <v>5.4</v>
      </c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>
        <v>0</v>
      </c>
      <c r="DF1041" s="46">
        <f>P1043*BJ1043</f>
        <v>0</v>
      </c>
      <c r="DG1041" s="46">
        <f>BJ1043*Q1043</f>
        <v>0</v>
      </c>
      <c r="DH1041" s="46">
        <f>R1041*BM1041</f>
        <v>0</v>
      </c>
      <c r="DI1041" s="46">
        <f t="shared" ref="DI1041:DQ1041" si="753">BN1041*S1041</f>
        <v>0</v>
      </c>
      <c r="DJ1041" s="46">
        <f t="shared" si="753"/>
        <v>0</v>
      </c>
      <c r="DK1041" s="46">
        <f t="shared" si="753"/>
        <v>0</v>
      </c>
      <c r="DL1041" s="46">
        <f t="shared" si="753"/>
        <v>0</v>
      </c>
      <c r="DM1041" s="46">
        <f t="shared" si="753"/>
        <v>1512000</v>
      </c>
      <c r="DN1041" s="46">
        <f t="shared" si="753"/>
        <v>1512000</v>
      </c>
      <c r="DO1041" s="46">
        <f t="shared" si="753"/>
        <v>1512000</v>
      </c>
      <c r="DP1041" s="46">
        <f t="shared" si="753"/>
        <v>1512000</v>
      </c>
      <c r="DQ1041" s="46">
        <f t="shared" si="753"/>
        <v>0</v>
      </c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>
        <v>0</v>
      </c>
      <c r="FA1041" s="59" t="s">
        <v>1739</v>
      </c>
      <c r="FB1041" s="59">
        <v>2015</v>
      </c>
      <c r="FC1041" s="59">
        <v>7</v>
      </c>
    </row>
    <row r="1042" spans="1:159" s="49" customFormat="1" ht="25.5" customHeight="1" x14ac:dyDescent="0.25">
      <c r="A1042" s="59" t="s">
        <v>3746</v>
      </c>
      <c r="B1042" s="59" t="s">
        <v>55</v>
      </c>
      <c r="C1042" s="59" t="s">
        <v>582</v>
      </c>
      <c r="D1042" s="59" t="s">
        <v>583</v>
      </c>
      <c r="E1042" s="59" t="s">
        <v>584</v>
      </c>
      <c r="F1042" s="59"/>
      <c r="G1042" s="59" t="s">
        <v>584</v>
      </c>
      <c r="H1042" s="59" t="s">
        <v>1339</v>
      </c>
      <c r="I1042" s="59">
        <v>45</v>
      </c>
      <c r="J1042" s="59" t="s">
        <v>3734</v>
      </c>
      <c r="K1042" s="59" t="s">
        <v>1594</v>
      </c>
      <c r="L1042" s="59" t="s">
        <v>1330</v>
      </c>
      <c r="M1042" s="59" t="s">
        <v>1505</v>
      </c>
      <c r="N1042" s="59" t="s">
        <v>1335</v>
      </c>
      <c r="O1042" s="46">
        <f t="shared" ref="O1042" si="754">P1042+Q1042+R1042+S1042+T1042+U1042+V1042+W1042+X1042+Y1042+Z1042+AA1042+AB1042+AC1042+AD1042+AE1042+AF1042+AG1042+AH1042+AI1042+AJ1042+AK1042+AL1042+AM1042+AN1042+AO1042+AP1042+AQ1042+AR1042+AS1042+AT1042+AU1042+AV1042+AW1042+AX1042+AY1042+AZ1042</f>
        <v>952000</v>
      </c>
      <c r="P1042" s="46"/>
      <c r="Q1042" s="46"/>
      <c r="R1042" s="46"/>
      <c r="S1042" s="46"/>
      <c r="T1042" s="46"/>
      <c r="U1042" s="46"/>
      <c r="V1042" s="46"/>
      <c r="W1042" s="46">
        <v>280000</v>
      </c>
      <c r="X1042" s="46">
        <v>280000</v>
      </c>
      <c r="Y1042" s="46">
        <v>196000</v>
      </c>
      <c r="Z1042" s="46">
        <v>196000</v>
      </c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87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>
        <f>DE1042/O1042</f>
        <v>5.828235294117647</v>
      </c>
      <c r="BK1042" s="46"/>
      <c r="BL1042" s="46"/>
      <c r="BM1042" s="46"/>
      <c r="BN1042" s="46"/>
      <c r="BO1042" s="46"/>
      <c r="BP1042" s="46"/>
      <c r="BQ1042" s="46"/>
      <c r="BR1042" s="46">
        <v>5.4</v>
      </c>
      <c r="BS1042" s="46">
        <v>5.4</v>
      </c>
      <c r="BT1042" s="46">
        <v>6.44</v>
      </c>
      <c r="BU1042" s="46">
        <v>6.44</v>
      </c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>
        <f>DM1042+DN1042+DO1042+DP1042</f>
        <v>5548480</v>
      </c>
      <c r="DF1042" s="46">
        <f>P1044*BJ1044</f>
        <v>0</v>
      </c>
      <c r="DG1042" s="46">
        <f>BJ1044*Q1044</f>
        <v>0</v>
      </c>
      <c r="DH1042" s="46">
        <f>R1042*BM1042</f>
        <v>0</v>
      </c>
      <c r="DI1042" s="46">
        <f t="shared" ref="DI1042" si="755">BN1042*S1042</f>
        <v>0</v>
      </c>
      <c r="DJ1042" s="46">
        <f t="shared" ref="DJ1042" si="756">BO1042*T1042</f>
        <v>0</v>
      </c>
      <c r="DK1042" s="46">
        <f t="shared" ref="DK1042" si="757">BP1042*U1042</f>
        <v>0</v>
      </c>
      <c r="DL1042" s="46">
        <f t="shared" ref="DL1042" si="758">BQ1042*V1042</f>
        <v>0</v>
      </c>
      <c r="DM1042" s="46">
        <f t="shared" ref="DM1042" si="759">BR1042*W1042</f>
        <v>1512000</v>
      </c>
      <c r="DN1042" s="46">
        <f t="shared" ref="DN1042" si="760">BS1042*X1042</f>
        <v>1512000</v>
      </c>
      <c r="DO1042" s="46">
        <f t="shared" ref="DO1042" si="761">BT1042*Y1042</f>
        <v>1262240</v>
      </c>
      <c r="DP1042" s="46">
        <f t="shared" ref="DP1042" si="762">BU1042*Z1042</f>
        <v>1262240</v>
      </c>
      <c r="DQ1042" s="46">
        <f t="shared" ref="DQ1042" si="763">BV1042*AA1042</f>
        <v>0</v>
      </c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>
        <f>DE1042*1.12</f>
        <v>6214297.6000000006</v>
      </c>
      <c r="FA1042" s="59" t="s">
        <v>1739</v>
      </c>
      <c r="FB1042" s="59" t="s">
        <v>3635</v>
      </c>
      <c r="FC1042" s="59" t="s">
        <v>1703</v>
      </c>
    </row>
    <row r="1043" spans="1:159" s="49" customFormat="1" ht="25.5" customHeight="1" x14ac:dyDescent="0.25">
      <c r="A1043" s="59" t="s">
        <v>929</v>
      </c>
      <c r="B1043" s="59" t="s">
        <v>55</v>
      </c>
      <c r="C1043" s="59" t="s">
        <v>588</v>
      </c>
      <c r="D1043" s="59" t="s">
        <v>583</v>
      </c>
      <c r="E1043" s="59" t="s">
        <v>589</v>
      </c>
      <c r="F1043" s="59"/>
      <c r="G1043" s="59" t="s">
        <v>1573</v>
      </c>
      <c r="H1043" s="59" t="s">
        <v>1499</v>
      </c>
      <c r="I1043" s="59">
        <v>45</v>
      </c>
      <c r="J1043" s="59" t="s">
        <v>1506</v>
      </c>
      <c r="K1043" s="59" t="s">
        <v>1585</v>
      </c>
      <c r="L1043" s="59" t="s">
        <v>1330</v>
      </c>
      <c r="M1043" s="59" t="s">
        <v>1505</v>
      </c>
      <c r="N1043" s="59" t="s">
        <v>1335</v>
      </c>
      <c r="O1043" s="46">
        <f t="shared" si="640"/>
        <v>40000</v>
      </c>
      <c r="P1043" s="46"/>
      <c r="Q1043" s="46"/>
      <c r="R1043" s="46"/>
      <c r="S1043" s="46"/>
      <c r="T1043" s="46"/>
      <c r="U1043" s="46"/>
      <c r="V1043" s="46"/>
      <c r="W1043" s="46">
        <v>10000</v>
      </c>
      <c r="X1043" s="46">
        <v>10000</v>
      </c>
      <c r="Y1043" s="46">
        <v>10000</v>
      </c>
      <c r="Z1043" s="46">
        <v>10000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87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>
        <v>3.64</v>
      </c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>
        <v>0</v>
      </c>
      <c r="DF1043" s="46">
        <f t="shared" si="641"/>
        <v>0</v>
      </c>
      <c r="DG1043" s="46">
        <f t="shared" si="642"/>
        <v>0</v>
      </c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>
        <v>0</v>
      </c>
      <c r="FA1043" s="59" t="s">
        <v>1739</v>
      </c>
      <c r="FB1043" s="59">
        <v>2015</v>
      </c>
      <c r="FC1043" s="59"/>
    </row>
    <row r="1044" spans="1:159" s="49" customFormat="1" ht="25.5" customHeight="1" x14ac:dyDescent="0.25">
      <c r="A1044" s="59" t="s">
        <v>930</v>
      </c>
      <c r="B1044" s="59" t="s">
        <v>55</v>
      </c>
      <c r="C1044" s="59" t="s">
        <v>588</v>
      </c>
      <c r="D1044" s="59" t="s">
        <v>583</v>
      </c>
      <c r="E1044" s="59" t="s">
        <v>589</v>
      </c>
      <c r="F1044" s="59"/>
      <c r="G1044" s="59" t="s">
        <v>1573</v>
      </c>
      <c r="H1044" s="59" t="s">
        <v>1339</v>
      </c>
      <c r="I1044" s="59">
        <v>45</v>
      </c>
      <c r="J1044" s="59" t="s">
        <v>1506</v>
      </c>
      <c r="K1044" s="59" t="s">
        <v>1585</v>
      </c>
      <c r="L1044" s="59" t="s">
        <v>1330</v>
      </c>
      <c r="M1044" s="59" t="s">
        <v>1505</v>
      </c>
      <c r="N1044" s="59" t="s">
        <v>1335</v>
      </c>
      <c r="O1044" s="46">
        <f t="shared" si="640"/>
        <v>40000</v>
      </c>
      <c r="P1044" s="46"/>
      <c r="Q1044" s="46"/>
      <c r="R1044" s="46"/>
      <c r="S1044" s="46"/>
      <c r="T1044" s="46"/>
      <c r="U1044" s="46"/>
      <c r="V1044" s="46"/>
      <c r="W1044" s="46">
        <v>10000</v>
      </c>
      <c r="X1044" s="46">
        <v>10000</v>
      </c>
      <c r="Y1044" s="46">
        <v>10000</v>
      </c>
      <c r="Z1044" s="46">
        <v>10000</v>
      </c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87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>
        <v>3.64</v>
      </c>
      <c r="BK1044" s="46"/>
      <c r="BL1044" s="46"/>
      <c r="BM1044" s="46"/>
      <c r="BN1044" s="46"/>
      <c r="BO1044" s="46"/>
      <c r="BP1044" s="46"/>
      <c r="BQ1044" s="46"/>
      <c r="BR1044" s="46">
        <v>3.64</v>
      </c>
      <c r="BS1044" s="46">
        <v>3.64</v>
      </c>
      <c r="BT1044" s="46">
        <v>3.64</v>
      </c>
      <c r="BU1044" s="46">
        <v>3.64</v>
      </c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>
        <v>0</v>
      </c>
      <c r="DF1044" s="46">
        <f>P1046*BJ1046</f>
        <v>0</v>
      </c>
      <c r="DG1044" s="46">
        <f>BJ1046*Q1046</f>
        <v>0</v>
      </c>
      <c r="DH1044" s="46">
        <f>R1044*BM1044</f>
        <v>0</v>
      </c>
      <c r="DI1044" s="46">
        <f t="shared" ref="DI1044:DQ1044" si="764">BN1044*S1044</f>
        <v>0</v>
      </c>
      <c r="DJ1044" s="46">
        <f t="shared" si="764"/>
        <v>0</v>
      </c>
      <c r="DK1044" s="46">
        <f t="shared" si="764"/>
        <v>0</v>
      </c>
      <c r="DL1044" s="46">
        <f t="shared" si="764"/>
        <v>0</v>
      </c>
      <c r="DM1044" s="46">
        <f t="shared" si="764"/>
        <v>36400</v>
      </c>
      <c r="DN1044" s="46">
        <f t="shared" si="764"/>
        <v>36400</v>
      </c>
      <c r="DO1044" s="46">
        <f t="shared" si="764"/>
        <v>36400</v>
      </c>
      <c r="DP1044" s="46">
        <f t="shared" si="764"/>
        <v>36400</v>
      </c>
      <c r="DQ1044" s="46">
        <f t="shared" si="764"/>
        <v>0</v>
      </c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>
        <v>0</v>
      </c>
      <c r="FA1044" s="59" t="s">
        <v>1739</v>
      </c>
      <c r="FB1044" s="59">
        <v>2015</v>
      </c>
      <c r="FC1044" s="59">
        <v>7</v>
      </c>
    </row>
    <row r="1045" spans="1:159" s="49" customFormat="1" ht="25.5" customHeight="1" x14ac:dyDescent="0.25">
      <c r="A1045" s="59" t="s">
        <v>3747</v>
      </c>
      <c r="B1045" s="59" t="s">
        <v>55</v>
      </c>
      <c r="C1045" s="59" t="s">
        <v>588</v>
      </c>
      <c r="D1045" s="59" t="s">
        <v>583</v>
      </c>
      <c r="E1045" s="59" t="s">
        <v>589</v>
      </c>
      <c r="F1045" s="59"/>
      <c r="G1045" s="59" t="s">
        <v>1573</v>
      </c>
      <c r="H1045" s="59" t="s">
        <v>1339</v>
      </c>
      <c r="I1045" s="59">
        <v>45</v>
      </c>
      <c r="J1045" s="59" t="s">
        <v>3734</v>
      </c>
      <c r="K1045" s="59" t="s">
        <v>1585</v>
      </c>
      <c r="L1045" s="59" t="s">
        <v>1330</v>
      </c>
      <c r="M1045" s="59" t="s">
        <v>1505</v>
      </c>
      <c r="N1045" s="59" t="s">
        <v>1335</v>
      </c>
      <c r="O1045" s="46">
        <f t="shared" ref="O1045" si="765">P1045+Q1045+R1045+S1045+T1045+U1045+V1045+W1045+X1045+Y1045+Z1045+AA1045+AB1045+AC1045+AD1045+AE1045+AF1045+AG1045+AH1045+AI1045+AJ1045+AK1045+AL1045+AM1045+AN1045+AO1045+AP1045+AQ1045+AR1045+AS1045+AT1045+AU1045+AV1045+AW1045+AX1045+AY1045+AZ1045</f>
        <v>34000</v>
      </c>
      <c r="P1045" s="46"/>
      <c r="Q1045" s="46"/>
      <c r="R1045" s="46"/>
      <c r="S1045" s="46"/>
      <c r="T1045" s="46"/>
      <c r="U1045" s="46"/>
      <c r="V1045" s="46"/>
      <c r="W1045" s="46">
        <v>10000</v>
      </c>
      <c r="X1045" s="46">
        <v>10000</v>
      </c>
      <c r="Y1045" s="46">
        <v>7000</v>
      </c>
      <c r="Z1045" s="46">
        <v>7000</v>
      </c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87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>
        <f>DE1045/O1045</f>
        <v>4.2535294117647062</v>
      </c>
      <c r="BK1045" s="46"/>
      <c r="BL1045" s="46"/>
      <c r="BM1045" s="46"/>
      <c r="BN1045" s="46"/>
      <c r="BO1045" s="46"/>
      <c r="BP1045" s="46"/>
      <c r="BQ1045" s="46"/>
      <c r="BR1045" s="46">
        <v>3.64</v>
      </c>
      <c r="BS1045" s="46">
        <v>3.64</v>
      </c>
      <c r="BT1045" s="46">
        <v>5.13</v>
      </c>
      <c r="BU1045" s="46">
        <v>5.13</v>
      </c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>
        <f>DM1045+DN1045+DO1045+DP1045</f>
        <v>144620</v>
      </c>
      <c r="DF1045" s="46">
        <f>P1047*BJ1047</f>
        <v>0</v>
      </c>
      <c r="DG1045" s="46">
        <f>BJ1047*Q1047</f>
        <v>0</v>
      </c>
      <c r="DH1045" s="46">
        <f>R1045*BM1045</f>
        <v>0</v>
      </c>
      <c r="DI1045" s="46">
        <f t="shared" ref="DI1045" si="766">BN1045*S1045</f>
        <v>0</v>
      </c>
      <c r="DJ1045" s="46">
        <f t="shared" ref="DJ1045" si="767">BO1045*T1045</f>
        <v>0</v>
      </c>
      <c r="DK1045" s="46">
        <f t="shared" ref="DK1045" si="768">BP1045*U1045</f>
        <v>0</v>
      </c>
      <c r="DL1045" s="46">
        <f t="shared" ref="DL1045" si="769">BQ1045*V1045</f>
        <v>0</v>
      </c>
      <c r="DM1045" s="46">
        <f t="shared" ref="DM1045" si="770">BR1045*W1045</f>
        <v>36400</v>
      </c>
      <c r="DN1045" s="46">
        <f t="shared" ref="DN1045" si="771">BS1045*X1045</f>
        <v>36400</v>
      </c>
      <c r="DO1045" s="46">
        <f t="shared" ref="DO1045" si="772">BT1045*Y1045</f>
        <v>35910</v>
      </c>
      <c r="DP1045" s="46">
        <f t="shared" ref="DP1045" si="773">BU1045*Z1045</f>
        <v>35910</v>
      </c>
      <c r="DQ1045" s="46">
        <f t="shared" ref="DQ1045" si="774">BV1045*AA1045</f>
        <v>0</v>
      </c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>
        <f>DE1045*1.12</f>
        <v>161974.40000000002</v>
      </c>
      <c r="FA1045" s="59" t="s">
        <v>1739</v>
      </c>
      <c r="FB1045" s="59" t="s">
        <v>3635</v>
      </c>
      <c r="FC1045" s="59" t="s">
        <v>1703</v>
      </c>
    </row>
    <row r="1046" spans="1:159" s="49" customFormat="1" ht="25.5" customHeight="1" x14ac:dyDescent="0.25">
      <c r="A1046" s="59" t="s">
        <v>931</v>
      </c>
      <c r="B1046" s="59" t="s">
        <v>55</v>
      </c>
      <c r="C1046" s="59" t="s">
        <v>588</v>
      </c>
      <c r="D1046" s="59" t="s">
        <v>583</v>
      </c>
      <c r="E1046" s="59" t="s">
        <v>589</v>
      </c>
      <c r="F1046" s="59"/>
      <c r="G1046" s="59" t="s">
        <v>1573</v>
      </c>
      <c r="H1046" s="59" t="s">
        <v>1499</v>
      </c>
      <c r="I1046" s="59">
        <v>45</v>
      </c>
      <c r="J1046" s="59" t="s">
        <v>1506</v>
      </c>
      <c r="K1046" s="59" t="s">
        <v>1586</v>
      </c>
      <c r="L1046" s="59" t="s">
        <v>1330</v>
      </c>
      <c r="M1046" s="59" t="s">
        <v>1505</v>
      </c>
      <c r="N1046" s="59" t="s">
        <v>1335</v>
      </c>
      <c r="O1046" s="46">
        <f t="shared" si="640"/>
        <v>160000</v>
      </c>
      <c r="P1046" s="46"/>
      <c r="Q1046" s="46"/>
      <c r="R1046" s="46"/>
      <c r="S1046" s="46"/>
      <c r="T1046" s="46"/>
      <c r="U1046" s="46"/>
      <c r="V1046" s="46"/>
      <c r="W1046" s="46">
        <v>40000</v>
      </c>
      <c r="X1046" s="46">
        <v>40000</v>
      </c>
      <c r="Y1046" s="46">
        <v>40000</v>
      </c>
      <c r="Z1046" s="46">
        <v>40000</v>
      </c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87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>
        <v>3.64</v>
      </c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>
        <v>0</v>
      </c>
      <c r="DF1046" s="46">
        <f t="shared" si="641"/>
        <v>0</v>
      </c>
      <c r="DG1046" s="46">
        <f t="shared" si="642"/>
        <v>0</v>
      </c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>
        <v>0</v>
      </c>
      <c r="FA1046" s="59" t="s">
        <v>1739</v>
      </c>
      <c r="FB1046" s="59">
        <v>2015</v>
      </c>
      <c r="FC1046" s="59"/>
    </row>
    <row r="1047" spans="1:159" s="49" customFormat="1" ht="25.5" customHeight="1" x14ac:dyDescent="0.25">
      <c r="A1047" s="59" t="s">
        <v>932</v>
      </c>
      <c r="B1047" s="59" t="s">
        <v>55</v>
      </c>
      <c r="C1047" s="59" t="s">
        <v>588</v>
      </c>
      <c r="D1047" s="59" t="s">
        <v>583</v>
      </c>
      <c r="E1047" s="59" t="s">
        <v>589</v>
      </c>
      <c r="F1047" s="59"/>
      <c r="G1047" s="59" t="s">
        <v>1573</v>
      </c>
      <c r="H1047" s="59" t="s">
        <v>1339</v>
      </c>
      <c r="I1047" s="59">
        <v>45</v>
      </c>
      <c r="J1047" s="59" t="s">
        <v>1506</v>
      </c>
      <c r="K1047" s="59" t="s">
        <v>1586</v>
      </c>
      <c r="L1047" s="59" t="s">
        <v>1330</v>
      </c>
      <c r="M1047" s="59" t="s">
        <v>1505</v>
      </c>
      <c r="N1047" s="59" t="s">
        <v>1335</v>
      </c>
      <c r="O1047" s="46">
        <f t="shared" si="640"/>
        <v>160000</v>
      </c>
      <c r="P1047" s="46"/>
      <c r="Q1047" s="46"/>
      <c r="R1047" s="46"/>
      <c r="S1047" s="46"/>
      <c r="T1047" s="46"/>
      <c r="U1047" s="46"/>
      <c r="V1047" s="46"/>
      <c r="W1047" s="46">
        <v>40000</v>
      </c>
      <c r="X1047" s="46">
        <v>40000</v>
      </c>
      <c r="Y1047" s="46">
        <v>40000</v>
      </c>
      <c r="Z1047" s="46">
        <v>40000</v>
      </c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87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>
        <v>3.64</v>
      </c>
      <c r="BK1047" s="46"/>
      <c r="BL1047" s="46"/>
      <c r="BM1047" s="46"/>
      <c r="BN1047" s="46"/>
      <c r="BO1047" s="46"/>
      <c r="BP1047" s="46"/>
      <c r="BQ1047" s="46"/>
      <c r="BR1047" s="46">
        <v>3.64</v>
      </c>
      <c r="BS1047" s="46">
        <v>3.64</v>
      </c>
      <c r="BT1047" s="46">
        <v>3.64</v>
      </c>
      <c r="BU1047" s="46">
        <v>3.64</v>
      </c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>
        <v>0</v>
      </c>
      <c r="DF1047" s="46">
        <f>P1049*BJ1049</f>
        <v>0</v>
      </c>
      <c r="DG1047" s="46">
        <f>BJ1049*Q1049</f>
        <v>0</v>
      </c>
      <c r="DH1047" s="46">
        <f>R1047*BM1047</f>
        <v>0</v>
      </c>
      <c r="DI1047" s="46">
        <f t="shared" ref="DI1047:DQ1047" si="775">BN1047*S1047</f>
        <v>0</v>
      </c>
      <c r="DJ1047" s="46">
        <f t="shared" si="775"/>
        <v>0</v>
      </c>
      <c r="DK1047" s="46">
        <f t="shared" si="775"/>
        <v>0</v>
      </c>
      <c r="DL1047" s="46">
        <f t="shared" si="775"/>
        <v>0</v>
      </c>
      <c r="DM1047" s="46">
        <f t="shared" si="775"/>
        <v>145600</v>
      </c>
      <c r="DN1047" s="46">
        <f t="shared" si="775"/>
        <v>145600</v>
      </c>
      <c r="DO1047" s="46">
        <f t="shared" si="775"/>
        <v>145600</v>
      </c>
      <c r="DP1047" s="46">
        <f t="shared" si="775"/>
        <v>145600</v>
      </c>
      <c r="DQ1047" s="46">
        <f t="shared" si="775"/>
        <v>0</v>
      </c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>
        <v>0</v>
      </c>
      <c r="FA1047" s="59" t="s">
        <v>1739</v>
      </c>
      <c r="FB1047" s="59">
        <v>2015</v>
      </c>
      <c r="FC1047" s="59">
        <v>7</v>
      </c>
    </row>
    <row r="1048" spans="1:159" s="49" customFormat="1" ht="25.5" customHeight="1" x14ac:dyDescent="0.25">
      <c r="A1048" s="59" t="s">
        <v>3748</v>
      </c>
      <c r="B1048" s="59" t="s">
        <v>55</v>
      </c>
      <c r="C1048" s="59" t="s">
        <v>588</v>
      </c>
      <c r="D1048" s="59" t="s">
        <v>583</v>
      </c>
      <c r="E1048" s="59" t="s">
        <v>589</v>
      </c>
      <c r="F1048" s="59"/>
      <c r="G1048" s="59" t="s">
        <v>1573</v>
      </c>
      <c r="H1048" s="59" t="s">
        <v>1339</v>
      </c>
      <c r="I1048" s="59">
        <v>45</v>
      </c>
      <c r="J1048" s="59" t="s">
        <v>3734</v>
      </c>
      <c r="K1048" s="59" t="s">
        <v>1586</v>
      </c>
      <c r="L1048" s="59" t="s">
        <v>1330</v>
      </c>
      <c r="M1048" s="59" t="s">
        <v>1505</v>
      </c>
      <c r="N1048" s="59" t="s">
        <v>1335</v>
      </c>
      <c r="O1048" s="46">
        <f t="shared" ref="O1048" si="776">P1048+Q1048+R1048+S1048+T1048+U1048+V1048+W1048+X1048+Y1048+Z1048+AA1048+AB1048+AC1048+AD1048+AE1048+AF1048+AG1048+AH1048+AI1048+AJ1048+AK1048+AL1048+AM1048+AN1048+AO1048+AP1048+AQ1048+AR1048+AS1048+AT1048+AU1048+AV1048+AW1048+AX1048+AY1048+AZ1048</f>
        <v>136000</v>
      </c>
      <c r="P1048" s="46"/>
      <c r="Q1048" s="46"/>
      <c r="R1048" s="46"/>
      <c r="S1048" s="46"/>
      <c r="T1048" s="46"/>
      <c r="U1048" s="46"/>
      <c r="V1048" s="46"/>
      <c r="W1048" s="46">
        <v>40000</v>
      </c>
      <c r="X1048" s="46">
        <v>40000</v>
      </c>
      <c r="Y1048" s="46">
        <v>28000</v>
      </c>
      <c r="Z1048" s="46">
        <v>28000</v>
      </c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87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>
        <f>DE1048/O1048</f>
        <v>4.2535294117647062</v>
      </c>
      <c r="BK1048" s="46"/>
      <c r="BL1048" s="46"/>
      <c r="BM1048" s="46"/>
      <c r="BN1048" s="46"/>
      <c r="BO1048" s="46"/>
      <c r="BP1048" s="46"/>
      <c r="BQ1048" s="46"/>
      <c r="BR1048" s="46">
        <v>3.64</v>
      </c>
      <c r="BS1048" s="46">
        <v>3.64</v>
      </c>
      <c r="BT1048" s="46">
        <v>5.13</v>
      </c>
      <c r="BU1048" s="46">
        <v>5.13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>
        <f>DM1048+DN1048+DO1048+DP1048</f>
        <v>578480</v>
      </c>
      <c r="DF1048" s="46">
        <f>P1050*BJ1050</f>
        <v>0</v>
      </c>
      <c r="DG1048" s="46">
        <f>BJ1050*Q1050</f>
        <v>0</v>
      </c>
      <c r="DH1048" s="46">
        <f>R1048*BM1048</f>
        <v>0</v>
      </c>
      <c r="DI1048" s="46">
        <f t="shared" ref="DI1048" si="777">BN1048*S1048</f>
        <v>0</v>
      </c>
      <c r="DJ1048" s="46">
        <f t="shared" ref="DJ1048" si="778">BO1048*T1048</f>
        <v>0</v>
      </c>
      <c r="DK1048" s="46">
        <f t="shared" ref="DK1048" si="779">BP1048*U1048</f>
        <v>0</v>
      </c>
      <c r="DL1048" s="46">
        <f t="shared" ref="DL1048" si="780">BQ1048*V1048</f>
        <v>0</v>
      </c>
      <c r="DM1048" s="46">
        <f t="shared" ref="DM1048" si="781">BR1048*W1048</f>
        <v>145600</v>
      </c>
      <c r="DN1048" s="46">
        <f t="shared" ref="DN1048" si="782">BS1048*X1048</f>
        <v>145600</v>
      </c>
      <c r="DO1048" s="46">
        <f t="shared" ref="DO1048" si="783">BT1048*Y1048</f>
        <v>143640</v>
      </c>
      <c r="DP1048" s="46">
        <f t="shared" ref="DP1048" si="784">BU1048*Z1048</f>
        <v>143640</v>
      </c>
      <c r="DQ1048" s="46">
        <f t="shared" ref="DQ1048" si="785">BV1048*AA1048</f>
        <v>0</v>
      </c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>
        <f>DE1048*1.12</f>
        <v>647897.60000000009</v>
      </c>
      <c r="FA1048" s="59" t="s">
        <v>1739</v>
      </c>
      <c r="FB1048" s="59" t="s">
        <v>3635</v>
      </c>
      <c r="FC1048" s="59" t="s">
        <v>1703</v>
      </c>
    </row>
    <row r="1049" spans="1:159" s="49" customFormat="1" ht="25.5" customHeight="1" x14ac:dyDescent="0.25">
      <c r="A1049" s="59" t="s">
        <v>933</v>
      </c>
      <c r="B1049" s="59" t="s">
        <v>55</v>
      </c>
      <c r="C1049" s="59" t="s">
        <v>588</v>
      </c>
      <c r="D1049" s="59" t="s">
        <v>583</v>
      </c>
      <c r="E1049" s="59" t="s">
        <v>589</v>
      </c>
      <c r="F1049" s="59"/>
      <c r="G1049" s="59" t="s">
        <v>1573</v>
      </c>
      <c r="H1049" s="59" t="s">
        <v>1499</v>
      </c>
      <c r="I1049" s="59">
        <v>45</v>
      </c>
      <c r="J1049" s="59" t="s">
        <v>1506</v>
      </c>
      <c r="K1049" s="59" t="s">
        <v>1587</v>
      </c>
      <c r="L1049" s="59" t="s">
        <v>1330</v>
      </c>
      <c r="M1049" s="59" t="s">
        <v>1505</v>
      </c>
      <c r="N1049" s="59" t="s">
        <v>1335</v>
      </c>
      <c r="O1049" s="46">
        <f t="shared" si="640"/>
        <v>120000</v>
      </c>
      <c r="P1049" s="46"/>
      <c r="Q1049" s="46"/>
      <c r="R1049" s="46"/>
      <c r="S1049" s="46"/>
      <c r="T1049" s="46"/>
      <c r="U1049" s="46"/>
      <c r="V1049" s="46"/>
      <c r="W1049" s="46">
        <v>30000</v>
      </c>
      <c r="X1049" s="46">
        <v>30000</v>
      </c>
      <c r="Y1049" s="46">
        <v>30000</v>
      </c>
      <c r="Z1049" s="46">
        <v>30000</v>
      </c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87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v>3.64</v>
      </c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>
        <v>0</v>
      </c>
      <c r="DF1049" s="46">
        <f t="shared" si="641"/>
        <v>0</v>
      </c>
      <c r="DG1049" s="46">
        <f t="shared" si="642"/>
        <v>0</v>
      </c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>
        <v>0</v>
      </c>
      <c r="FA1049" s="59" t="s">
        <v>1739</v>
      </c>
      <c r="FB1049" s="59">
        <v>2015</v>
      </c>
      <c r="FC1049" s="59"/>
    </row>
    <row r="1050" spans="1:159" s="49" customFormat="1" ht="25.5" customHeight="1" x14ac:dyDescent="0.25">
      <c r="A1050" s="59" t="s">
        <v>934</v>
      </c>
      <c r="B1050" s="59" t="s">
        <v>55</v>
      </c>
      <c r="C1050" s="59" t="s">
        <v>588</v>
      </c>
      <c r="D1050" s="59" t="s">
        <v>583</v>
      </c>
      <c r="E1050" s="59" t="s">
        <v>589</v>
      </c>
      <c r="F1050" s="59"/>
      <c r="G1050" s="59" t="s">
        <v>1573</v>
      </c>
      <c r="H1050" s="59" t="s">
        <v>1339</v>
      </c>
      <c r="I1050" s="59">
        <v>45</v>
      </c>
      <c r="J1050" s="59" t="s">
        <v>1506</v>
      </c>
      <c r="K1050" s="59" t="s">
        <v>1587</v>
      </c>
      <c r="L1050" s="59" t="s">
        <v>1330</v>
      </c>
      <c r="M1050" s="59" t="s">
        <v>1505</v>
      </c>
      <c r="N1050" s="59" t="s">
        <v>1335</v>
      </c>
      <c r="O1050" s="46">
        <f t="shared" si="640"/>
        <v>120000</v>
      </c>
      <c r="P1050" s="46"/>
      <c r="Q1050" s="46"/>
      <c r="R1050" s="46"/>
      <c r="S1050" s="46"/>
      <c r="T1050" s="46"/>
      <c r="U1050" s="46"/>
      <c r="V1050" s="46"/>
      <c r="W1050" s="46">
        <v>30000</v>
      </c>
      <c r="X1050" s="46">
        <v>30000</v>
      </c>
      <c r="Y1050" s="46">
        <v>30000</v>
      </c>
      <c r="Z1050" s="46">
        <v>30000</v>
      </c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87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>
        <v>3.64</v>
      </c>
      <c r="BK1050" s="46"/>
      <c r="BL1050" s="46"/>
      <c r="BM1050" s="46"/>
      <c r="BN1050" s="46"/>
      <c r="BO1050" s="46"/>
      <c r="BP1050" s="46"/>
      <c r="BQ1050" s="46"/>
      <c r="BR1050" s="46">
        <v>3.64</v>
      </c>
      <c r="BS1050" s="46">
        <v>3.64</v>
      </c>
      <c r="BT1050" s="46">
        <v>3.64</v>
      </c>
      <c r="BU1050" s="46">
        <v>3.64</v>
      </c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>
        <v>0</v>
      </c>
      <c r="DF1050" s="46">
        <f>P1052*BJ1052</f>
        <v>0</v>
      </c>
      <c r="DG1050" s="46">
        <f>BJ1052*Q1052</f>
        <v>0</v>
      </c>
      <c r="DH1050" s="46">
        <f>R1050*BM1050</f>
        <v>0</v>
      </c>
      <c r="DI1050" s="46">
        <f t="shared" ref="DI1050:DQ1050" si="786">BN1050*S1050</f>
        <v>0</v>
      </c>
      <c r="DJ1050" s="46">
        <f t="shared" si="786"/>
        <v>0</v>
      </c>
      <c r="DK1050" s="46">
        <f t="shared" si="786"/>
        <v>0</v>
      </c>
      <c r="DL1050" s="46">
        <f t="shared" si="786"/>
        <v>0</v>
      </c>
      <c r="DM1050" s="46">
        <f t="shared" si="786"/>
        <v>109200</v>
      </c>
      <c r="DN1050" s="46">
        <f t="shared" si="786"/>
        <v>109200</v>
      </c>
      <c r="DO1050" s="46">
        <f t="shared" si="786"/>
        <v>109200</v>
      </c>
      <c r="DP1050" s="46">
        <f t="shared" si="786"/>
        <v>109200</v>
      </c>
      <c r="DQ1050" s="46">
        <f t="shared" si="786"/>
        <v>0</v>
      </c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>
        <v>0</v>
      </c>
      <c r="FA1050" s="59" t="s">
        <v>1739</v>
      </c>
      <c r="FB1050" s="59">
        <v>2015</v>
      </c>
      <c r="FC1050" s="59">
        <v>7</v>
      </c>
    </row>
    <row r="1051" spans="1:159" s="49" customFormat="1" ht="25.5" customHeight="1" x14ac:dyDescent="0.25">
      <c r="A1051" s="59" t="s">
        <v>3749</v>
      </c>
      <c r="B1051" s="59" t="s">
        <v>55</v>
      </c>
      <c r="C1051" s="59" t="s">
        <v>588</v>
      </c>
      <c r="D1051" s="59" t="s">
        <v>583</v>
      </c>
      <c r="E1051" s="59" t="s">
        <v>589</v>
      </c>
      <c r="F1051" s="59"/>
      <c r="G1051" s="59" t="s">
        <v>1573</v>
      </c>
      <c r="H1051" s="59" t="s">
        <v>1339</v>
      </c>
      <c r="I1051" s="59">
        <v>45</v>
      </c>
      <c r="J1051" s="59" t="s">
        <v>3734</v>
      </c>
      <c r="K1051" s="59" t="s">
        <v>1587</v>
      </c>
      <c r="L1051" s="59" t="s">
        <v>1330</v>
      </c>
      <c r="M1051" s="59" t="s">
        <v>1505</v>
      </c>
      <c r="N1051" s="59" t="s">
        <v>1335</v>
      </c>
      <c r="O1051" s="46">
        <f t="shared" ref="O1051" si="787">P1051+Q1051+R1051+S1051+T1051+U1051+V1051+W1051+X1051+Y1051+Z1051+AA1051+AB1051+AC1051+AD1051+AE1051+AF1051+AG1051+AH1051+AI1051+AJ1051+AK1051+AL1051+AM1051+AN1051+AO1051+AP1051+AQ1051+AR1051+AS1051+AT1051+AU1051+AV1051+AW1051+AX1051+AY1051+AZ1051</f>
        <v>102000</v>
      </c>
      <c r="P1051" s="46"/>
      <c r="Q1051" s="46"/>
      <c r="R1051" s="46"/>
      <c r="S1051" s="46"/>
      <c r="T1051" s="46"/>
      <c r="U1051" s="46"/>
      <c r="V1051" s="46"/>
      <c r="W1051" s="46">
        <v>30000</v>
      </c>
      <c r="X1051" s="46">
        <v>30000</v>
      </c>
      <c r="Y1051" s="46">
        <v>21000</v>
      </c>
      <c r="Z1051" s="46">
        <v>21000</v>
      </c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87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>
        <f>DE1051/O1051</f>
        <v>4.2535294117647062</v>
      </c>
      <c r="BK1051" s="46"/>
      <c r="BL1051" s="46"/>
      <c r="BM1051" s="46"/>
      <c r="BN1051" s="46"/>
      <c r="BO1051" s="46"/>
      <c r="BP1051" s="46"/>
      <c r="BQ1051" s="46"/>
      <c r="BR1051" s="46">
        <v>3.64</v>
      </c>
      <c r="BS1051" s="46">
        <v>3.64</v>
      </c>
      <c r="BT1051" s="46">
        <v>5.13</v>
      </c>
      <c r="BU1051" s="46">
        <v>5.13</v>
      </c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>
        <f>DM1051+DN1051+DO1051+DP1051</f>
        <v>433860</v>
      </c>
      <c r="DF1051" s="46">
        <f>P1053*BJ1053</f>
        <v>0</v>
      </c>
      <c r="DG1051" s="46">
        <f>BJ1053*Q1053</f>
        <v>0</v>
      </c>
      <c r="DH1051" s="46">
        <f>R1051*BM1051</f>
        <v>0</v>
      </c>
      <c r="DI1051" s="46">
        <f t="shared" ref="DI1051" si="788">BN1051*S1051</f>
        <v>0</v>
      </c>
      <c r="DJ1051" s="46">
        <f t="shared" ref="DJ1051" si="789">BO1051*T1051</f>
        <v>0</v>
      </c>
      <c r="DK1051" s="46">
        <f t="shared" ref="DK1051" si="790">BP1051*U1051</f>
        <v>0</v>
      </c>
      <c r="DL1051" s="46">
        <f t="shared" ref="DL1051" si="791">BQ1051*V1051</f>
        <v>0</v>
      </c>
      <c r="DM1051" s="46">
        <f t="shared" ref="DM1051" si="792">BR1051*W1051</f>
        <v>109200</v>
      </c>
      <c r="DN1051" s="46">
        <f t="shared" ref="DN1051" si="793">BS1051*X1051</f>
        <v>109200</v>
      </c>
      <c r="DO1051" s="46">
        <f t="shared" ref="DO1051" si="794">BT1051*Y1051</f>
        <v>107730</v>
      </c>
      <c r="DP1051" s="46">
        <f t="shared" ref="DP1051" si="795">BU1051*Z1051</f>
        <v>107730</v>
      </c>
      <c r="DQ1051" s="46">
        <f t="shared" ref="DQ1051" si="796">BV1051*AA1051</f>
        <v>0</v>
      </c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>
        <f>DE1051*1.12</f>
        <v>485923.20000000007</v>
      </c>
      <c r="FA1051" s="59" t="s">
        <v>1739</v>
      </c>
      <c r="FB1051" s="59" t="s">
        <v>3635</v>
      </c>
      <c r="FC1051" s="59" t="s">
        <v>1703</v>
      </c>
    </row>
    <row r="1052" spans="1:159" s="49" customFormat="1" ht="25.5" customHeight="1" x14ac:dyDescent="0.25">
      <c r="A1052" s="59" t="s">
        <v>935</v>
      </c>
      <c r="B1052" s="59" t="s">
        <v>55</v>
      </c>
      <c r="C1052" s="59" t="s">
        <v>588</v>
      </c>
      <c r="D1052" s="59" t="s">
        <v>583</v>
      </c>
      <c r="E1052" s="59" t="s">
        <v>589</v>
      </c>
      <c r="F1052" s="59"/>
      <c r="G1052" s="59" t="s">
        <v>1573</v>
      </c>
      <c r="H1052" s="59" t="s">
        <v>1499</v>
      </c>
      <c r="I1052" s="59">
        <v>45</v>
      </c>
      <c r="J1052" s="59" t="s">
        <v>1506</v>
      </c>
      <c r="K1052" s="59" t="s">
        <v>1588</v>
      </c>
      <c r="L1052" s="59" t="s">
        <v>1330</v>
      </c>
      <c r="M1052" s="59" t="s">
        <v>1505</v>
      </c>
      <c r="N1052" s="59" t="s">
        <v>1335</v>
      </c>
      <c r="O1052" s="46">
        <f t="shared" si="640"/>
        <v>200000</v>
      </c>
      <c r="P1052" s="46"/>
      <c r="Q1052" s="46"/>
      <c r="R1052" s="46"/>
      <c r="S1052" s="46"/>
      <c r="T1052" s="46"/>
      <c r="U1052" s="46"/>
      <c r="V1052" s="46"/>
      <c r="W1052" s="46">
        <v>50000</v>
      </c>
      <c r="X1052" s="46">
        <v>50000</v>
      </c>
      <c r="Y1052" s="46">
        <v>50000</v>
      </c>
      <c r="Z1052" s="46">
        <v>50000</v>
      </c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87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>
        <v>3.64</v>
      </c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>
        <v>0</v>
      </c>
      <c r="DF1052" s="46">
        <f t="shared" si="641"/>
        <v>0</v>
      </c>
      <c r="DG1052" s="46">
        <f t="shared" si="642"/>
        <v>0</v>
      </c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>
        <v>0</v>
      </c>
      <c r="FA1052" s="59" t="s">
        <v>1739</v>
      </c>
      <c r="FB1052" s="59">
        <v>2015</v>
      </c>
      <c r="FC1052" s="59"/>
    </row>
    <row r="1053" spans="1:159" s="49" customFormat="1" ht="25.5" customHeight="1" x14ac:dyDescent="0.25">
      <c r="A1053" s="59" t="s">
        <v>936</v>
      </c>
      <c r="B1053" s="59" t="s">
        <v>55</v>
      </c>
      <c r="C1053" s="59" t="s">
        <v>588</v>
      </c>
      <c r="D1053" s="59" t="s">
        <v>583</v>
      </c>
      <c r="E1053" s="59" t="s">
        <v>589</v>
      </c>
      <c r="F1053" s="59"/>
      <c r="G1053" s="59" t="s">
        <v>1573</v>
      </c>
      <c r="H1053" s="59" t="s">
        <v>1339</v>
      </c>
      <c r="I1053" s="59">
        <v>45</v>
      </c>
      <c r="J1053" s="59" t="s">
        <v>1506</v>
      </c>
      <c r="K1053" s="59" t="s">
        <v>1588</v>
      </c>
      <c r="L1053" s="59" t="s">
        <v>1330</v>
      </c>
      <c r="M1053" s="59" t="s">
        <v>1505</v>
      </c>
      <c r="N1053" s="59" t="s">
        <v>1335</v>
      </c>
      <c r="O1053" s="46">
        <f t="shared" si="640"/>
        <v>200000</v>
      </c>
      <c r="P1053" s="46"/>
      <c r="Q1053" s="46"/>
      <c r="R1053" s="46"/>
      <c r="S1053" s="46"/>
      <c r="T1053" s="46"/>
      <c r="U1053" s="46"/>
      <c r="V1053" s="46"/>
      <c r="W1053" s="46">
        <v>50000</v>
      </c>
      <c r="X1053" s="46">
        <v>50000</v>
      </c>
      <c r="Y1053" s="46">
        <v>50000</v>
      </c>
      <c r="Z1053" s="46">
        <v>50000</v>
      </c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87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>
        <v>3.64</v>
      </c>
      <c r="BK1053" s="46"/>
      <c r="BL1053" s="46"/>
      <c r="BM1053" s="46"/>
      <c r="BN1053" s="46"/>
      <c r="BO1053" s="46"/>
      <c r="BP1053" s="46"/>
      <c r="BQ1053" s="46"/>
      <c r="BR1053" s="46">
        <v>3.64</v>
      </c>
      <c r="BS1053" s="46">
        <v>3.64</v>
      </c>
      <c r="BT1053" s="46">
        <v>3.64</v>
      </c>
      <c r="BU1053" s="46">
        <v>3.64</v>
      </c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>
        <v>0</v>
      </c>
      <c r="DF1053" s="46">
        <f>P1055*BJ1055</f>
        <v>0</v>
      </c>
      <c r="DG1053" s="46">
        <f>BJ1055*Q1055</f>
        <v>0</v>
      </c>
      <c r="DH1053" s="46">
        <f>R1053*BM1053</f>
        <v>0</v>
      </c>
      <c r="DI1053" s="46">
        <f t="shared" ref="DI1053:DQ1053" si="797">BN1053*S1053</f>
        <v>0</v>
      </c>
      <c r="DJ1053" s="46">
        <f t="shared" si="797"/>
        <v>0</v>
      </c>
      <c r="DK1053" s="46">
        <f t="shared" si="797"/>
        <v>0</v>
      </c>
      <c r="DL1053" s="46">
        <f t="shared" si="797"/>
        <v>0</v>
      </c>
      <c r="DM1053" s="46">
        <f t="shared" si="797"/>
        <v>182000</v>
      </c>
      <c r="DN1053" s="46">
        <f t="shared" si="797"/>
        <v>182000</v>
      </c>
      <c r="DO1053" s="46">
        <f t="shared" si="797"/>
        <v>182000</v>
      </c>
      <c r="DP1053" s="46">
        <f t="shared" si="797"/>
        <v>182000</v>
      </c>
      <c r="DQ1053" s="46">
        <f t="shared" si="797"/>
        <v>0</v>
      </c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>
        <v>0</v>
      </c>
      <c r="FA1053" s="59" t="s">
        <v>1739</v>
      </c>
      <c r="FB1053" s="59">
        <v>2015</v>
      </c>
      <c r="FC1053" s="59">
        <v>7</v>
      </c>
    </row>
    <row r="1054" spans="1:159" s="49" customFormat="1" ht="25.5" customHeight="1" x14ac:dyDescent="0.25">
      <c r="A1054" s="59" t="s">
        <v>3750</v>
      </c>
      <c r="B1054" s="59" t="s">
        <v>55</v>
      </c>
      <c r="C1054" s="59" t="s">
        <v>588</v>
      </c>
      <c r="D1054" s="59" t="s">
        <v>583</v>
      </c>
      <c r="E1054" s="59" t="s">
        <v>589</v>
      </c>
      <c r="F1054" s="59"/>
      <c r="G1054" s="59" t="s">
        <v>1573</v>
      </c>
      <c r="H1054" s="59" t="s">
        <v>1339</v>
      </c>
      <c r="I1054" s="59">
        <v>45</v>
      </c>
      <c r="J1054" s="59" t="s">
        <v>3734</v>
      </c>
      <c r="K1054" s="59" t="s">
        <v>1588</v>
      </c>
      <c r="L1054" s="59" t="s">
        <v>1330</v>
      </c>
      <c r="M1054" s="59" t="s">
        <v>1505</v>
      </c>
      <c r="N1054" s="59" t="s">
        <v>1335</v>
      </c>
      <c r="O1054" s="46">
        <f t="shared" ref="O1054" si="798">P1054+Q1054+R1054+S1054+T1054+U1054+V1054+W1054+X1054+Y1054+Z1054+AA1054+AB1054+AC1054+AD1054+AE1054+AF1054+AG1054+AH1054+AI1054+AJ1054+AK1054+AL1054+AM1054+AN1054+AO1054+AP1054+AQ1054+AR1054+AS1054+AT1054+AU1054+AV1054+AW1054+AX1054+AY1054+AZ1054</f>
        <v>170000</v>
      </c>
      <c r="P1054" s="46"/>
      <c r="Q1054" s="46"/>
      <c r="R1054" s="46"/>
      <c r="S1054" s="46"/>
      <c r="T1054" s="46"/>
      <c r="U1054" s="46"/>
      <c r="V1054" s="46"/>
      <c r="W1054" s="46">
        <v>50000</v>
      </c>
      <c r="X1054" s="46">
        <v>50000</v>
      </c>
      <c r="Y1054" s="46">
        <v>35000</v>
      </c>
      <c r="Z1054" s="46">
        <v>35000</v>
      </c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87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>
        <f>DE1054/O1054</f>
        <v>4.2535294117647062</v>
      </c>
      <c r="BK1054" s="46"/>
      <c r="BL1054" s="46"/>
      <c r="BM1054" s="46"/>
      <c r="BN1054" s="46"/>
      <c r="BO1054" s="46"/>
      <c r="BP1054" s="46"/>
      <c r="BQ1054" s="46"/>
      <c r="BR1054" s="46">
        <v>3.64</v>
      </c>
      <c r="BS1054" s="46">
        <v>3.64</v>
      </c>
      <c r="BT1054" s="46">
        <v>5.13</v>
      </c>
      <c r="BU1054" s="46">
        <v>5.13</v>
      </c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>
        <f>DM1054+DN1054+DO1054+DP1054</f>
        <v>723100</v>
      </c>
      <c r="DF1054" s="46">
        <f>P1056*BJ1056</f>
        <v>0</v>
      </c>
      <c r="DG1054" s="46">
        <f>BJ1056*Q1056</f>
        <v>0</v>
      </c>
      <c r="DH1054" s="46">
        <f>R1054*BM1054</f>
        <v>0</v>
      </c>
      <c r="DI1054" s="46">
        <f t="shared" ref="DI1054" si="799">BN1054*S1054</f>
        <v>0</v>
      </c>
      <c r="DJ1054" s="46">
        <f t="shared" ref="DJ1054" si="800">BO1054*T1054</f>
        <v>0</v>
      </c>
      <c r="DK1054" s="46">
        <f t="shared" ref="DK1054" si="801">BP1054*U1054</f>
        <v>0</v>
      </c>
      <c r="DL1054" s="46">
        <f t="shared" ref="DL1054" si="802">BQ1054*V1054</f>
        <v>0</v>
      </c>
      <c r="DM1054" s="46">
        <f t="shared" ref="DM1054" si="803">BR1054*W1054</f>
        <v>182000</v>
      </c>
      <c r="DN1054" s="46">
        <f t="shared" ref="DN1054" si="804">BS1054*X1054</f>
        <v>182000</v>
      </c>
      <c r="DO1054" s="46">
        <f t="shared" ref="DO1054" si="805">BT1054*Y1054</f>
        <v>179550</v>
      </c>
      <c r="DP1054" s="46">
        <f t="shared" ref="DP1054" si="806">BU1054*Z1054</f>
        <v>179550</v>
      </c>
      <c r="DQ1054" s="46">
        <f t="shared" ref="DQ1054" si="807">BV1054*AA1054</f>
        <v>0</v>
      </c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>
        <f>DE1054*1.12</f>
        <v>809872.00000000012</v>
      </c>
      <c r="FA1054" s="59" t="s">
        <v>1739</v>
      </c>
      <c r="FB1054" s="59" t="s">
        <v>3635</v>
      </c>
      <c r="FC1054" s="59" t="s">
        <v>1703</v>
      </c>
    </row>
    <row r="1055" spans="1:159" s="49" customFormat="1" ht="25.5" customHeight="1" x14ac:dyDescent="0.25">
      <c r="A1055" s="59" t="s">
        <v>937</v>
      </c>
      <c r="B1055" s="59" t="s">
        <v>55</v>
      </c>
      <c r="C1055" s="59" t="s">
        <v>588</v>
      </c>
      <c r="D1055" s="59" t="s">
        <v>583</v>
      </c>
      <c r="E1055" s="59" t="s">
        <v>589</v>
      </c>
      <c r="F1055" s="59"/>
      <c r="G1055" s="59" t="s">
        <v>1573</v>
      </c>
      <c r="H1055" s="59" t="s">
        <v>1499</v>
      </c>
      <c r="I1055" s="59">
        <v>45</v>
      </c>
      <c r="J1055" s="59" t="s">
        <v>1506</v>
      </c>
      <c r="K1055" s="59" t="s">
        <v>1589</v>
      </c>
      <c r="L1055" s="59" t="s">
        <v>1330</v>
      </c>
      <c r="M1055" s="59" t="s">
        <v>1505</v>
      </c>
      <c r="N1055" s="59" t="s">
        <v>1335</v>
      </c>
      <c r="O1055" s="46">
        <f t="shared" si="640"/>
        <v>200000</v>
      </c>
      <c r="P1055" s="46"/>
      <c r="Q1055" s="46"/>
      <c r="R1055" s="46"/>
      <c r="S1055" s="46"/>
      <c r="T1055" s="46"/>
      <c r="U1055" s="46"/>
      <c r="V1055" s="46"/>
      <c r="W1055" s="46">
        <v>50000</v>
      </c>
      <c r="X1055" s="46">
        <v>50000</v>
      </c>
      <c r="Y1055" s="46">
        <v>50000</v>
      </c>
      <c r="Z1055" s="46">
        <v>50000</v>
      </c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87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>
        <v>3.64</v>
      </c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>
        <v>0</v>
      </c>
      <c r="DF1055" s="46">
        <f t="shared" si="641"/>
        <v>0</v>
      </c>
      <c r="DG1055" s="46">
        <f t="shared" si="642"/>
        <v>0</v>
      </c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>
        <v>0</v>
      </c>
      <c r="FA1055" s="59" t="s">
        <v>1739</v>
      </c>
      <c r="FB1055" s="59">
        <v>2015</v>
      </c>
      <c r="FC1055" s="59"/>
    </row>
    <row r="1056" spans="1:159" s="49" customFormat="1" ht="25.5" customHeight="1" x14ac:dyDescent="0.25">
      <c r="A1056" s="59" t="s">
        <v>938</v>
      </c>
      <c r="B1056" s="59" t="s">
        <v>55</v>
      </c>
      <c r="C1056" s="59" t="s">
        <v>588</v>
      </c>
      <c r="D1056" s="59" t="s">
        <v>583</v>
      </c>
      <c r="E1056" s="59" t="s">
        <v>589</v>
      </c>
      <c r="F1056" s="59"/>
      <c r="G1056" s="59" t="s">
        <v>1573</v>
      </c>
      <c r="H1056" s="59" t="s">
        <v>1339</v>
      </c>
      <c r="I1056" s="59">
        <v>45</v>
      </c>
      <c r="J1056" s="59" t="s">
        <v>1506</v>
      </c>
      <c r="K1056" s="59" t="s">
        <v>1589</v>
      </c>
      <c r="L1056" s="59" t="s">
        <v>1330</v>
      </c>
      <c r="M1056" s="59" t="s">
        <v>1505</v>
      </c>
      <c r="N1056" s="59" t="s">
        <v>1335</v>
      </c>
      <c r="O1056" s="46">
        <f t="shared" si="640"/>
        <v>200000</v>
      </c>
      <c r="P1056" s="46"/>
      <c r="Q1056" s="46"/>
      <c r="R1056" s="46"/>
      <c r="S1056" s="46"/>
      <c r="T1056" s="46"/>
      <c r="U1056" s="46"/>
      <c r="V1056" s="46"/>
      <c r="W1056" s="46">
        <v>50000</v>
      </c>
      <c r="X1056" s="46">
        <v>50000</v>
      </c>
      <c r="Y1056" s="46">
        <v>50000</v>
      </c>
      <c r="Z1056" s="46">
        <v>50000</v>
      </c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87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>
        <v>3.64</v>
      </c>
      <c r="BK1056" s="46"/>
      <c r="BL1056" s="46"/>
      <c r="BM1056" s="46"/>
      <c r="BN1056" s="46"/>
      <c r="BO1056" s="46"/>
      <c r="BP1056" s="46"/>
      <c r="BQ1056" s="46"/>
      <c r="BR1056" s="46">
        <v>3.64</v>
      </c>
      <c r="BS1056" s="46">
        <v>3.64</v>
      </c>
      <c r="BT1056" s="46">
        <v>3.64</v>
      </c>
      <c r="BU1056" s="46">
        <v>3.64</v>
      </c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>
        <v>0</v>
      </c>
      <c r="DF1056" s="46">
        <f>P1058*BJ1058</f>
        <v>0</v>
      </c>
      <c r="DG1056" s="46">
        <f>BJ1058*Q1058</f>
        <v>0</v>
      </c>
      <c r="DH1056" s="46">
        <f>R1056*BM1056</f>
        <v>0</v>
      </c>
      <c r="DI1056" s="46">
        <f t="shared" ref="DI1056:DQ1056" si="808">BN1056*S1056</f>
        <v>0</v>
      </c>
      <c r="DJ1056" s="46">
        <f t="shared" si="808"/>
        <v>0</v>
      </c>
      <c r="DK1056" s="46">
        <f t="shared" si="808"/>
        <v>0</v>
      </c>
      <c r="DL1056" s="46">
        <f t="shared" si="808"/>
        <v>0</v>
      </c>
      <c r="DM1056" s="46">
        <f t="shared" si="808"/>
        <v>182000</v>
      </c>
      <c r="DN1056" s="46">
        <f t="shared" si="808"/>
        <v>182000</v>
      </c>
      <c r="DO1056" s="46">
        <f t="shared" si="808"/>
        <v>182000</v>
      </c>
      <c r="DP1056" s="46">
        <f t="shared" si="808"/>
        <v>182000</v>
      </c>
      <c r="DQ1056" s="46">
        <f t="shared" si="808"/>
        <v>0</v>
      </c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>
        <v>0</v>
      </c>
      <c r="FA1056" s="59" t="s">
        <v>1739</v>
      </c>
      <c r="FB1056" s="59">
        <v>2015</v>
      </c>
      <c r="FC1056" s="59">
        <v>7</v>
      </c>
    </row>
    <row r="1057" spans="1:159" s="49" customFormat="1" ht="25.5" customHeight="1" x14ac:dyDescent="0.25">
      <c r="A1057" s="59" t="s">
        <v>3751</v>
      </c>
      <c r="B1057" s="59" t="s">
        <v>55</v>
      </c>
      <c r="C1057" s="59" t="s">
        <v>588</v>
      </c>
      <c r="D1057" s="59" t="s">
        <v>583</v>
      </c>
      <c r="E1057" s="59" t="s">
        <v>589</v>
      </c>
      <c r="F1057" s="59"/>
      <c r="G1057" s="59" t="s">
        <v>1573</v>
      </c>
      <c r="H1057" s="59" t="s">
        <v>1339</v>
      </c>
      <c r="I1057" s="59">
        <v>45</v>
      </c>
      <c r="J1057" s="59" t="s">
        <v>3734</v>
      </c>
      <c r="K1057" s="59" t="s">
        <v>1589</v>
      </c>
      <c r="L1057" s="59" t="s">
        <v>1330</v>
      </c>
      <c r="M1057" s="59" t="s">
        <v>1505</v>
      </c>
      <c r="N1057" s="59" t="s">
        <v>1335</v>
      </c>
      <c r="O1057" s="46">
        <f t="shared" ref="O1057" si="809">P1057+Q1057+R1057+S1057+T1057+U1057+V1057+W1057+X1057+Y1057+Z1057+AA1057+AB1057+AC1057+AD1057+AE1057+AF1057+AG1057+AH1057+AI1057+AJ1057+AK1057+AL1057+AM1057+AN1057+AO1057+AP1057+AQ1057+AR1057+AS1057+AT1057+AU1057+AV1057+AW1057+AX1057+AY1057+AZ1057</f>
        <v>170000</v>
      </c>
      <c r="P1057" s="46"/>
      <c r="Q1057" s="46"/>
      <c r="R1057" s="46"/>
      <c r="S1057" s="46"/>
      <c r="T1057" s="46"/>
      <c r="U1057" s="46"/>
      <c r="V1057" s="46"/>
      <c r="W1057" s="46">
        <v>50000</v>
      </c>
      <c r="X1057" s="46">
        <v>50000</v>
      </c>
      <c r="Y1057" s="46">
        <v>35000</v>
      </c>
      <c r="Z1057" s="46">
        <v>35000</v>
      </c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87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>
        <f>DE1057/O1057</f>
        <v>4.2535294117647062</v>
      </c>
      <c r="BK1057" s="46"/>
      <c r="BL1057" s="46"/>
      <c r="BM1057" s="46"/>
      <c r="BN1057" s="46"/>
      <c r="BO1057" s="46"/>
      <c r="BP1057" s="46"/>
      <c r="BQ1057" s="46"/>
      <c r="BR1057" s="46">
        <v>3.64</v>
      </c>
      <c r="BS1057" s="46">
        <v>3.64</v>
      </c>
      <c r="BT1057" s="46">
        <v>5.13</v>
      </c>
      <c r="BU1057" s="46">
        <v>5.13</v>
      </c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>
        <f>DM1057+DN1057+DO1057+DP1057</f>
        <v>723100</v>
      </c>
      <c r="DF1057" s="46">
        <f>P1059*BJ1059</f>
        <v>0</v>
      </c>
      <c r="DG1057" s="46">
        <f>BJ1059*Q1059</f>
        <v>0</v>
      </c>
      <c r="DH1057" s="46">
        <f>R1057*BM1057</f>
        <v>0</v>
      </c>
      <c r="DI1057" s="46">
        <f t="shared" ref="DI1057" si="810">BN1057*S1057</f>
        <v>0</v>
      </c>
      <c r="DJ1057" s="46">
        <f t="shared" ref="DJ1057" si="811">BO1057*T1057</f>
        <v>0</v>
      </c>
      <c r="DK1057" s="46">
        <f t="shared" ref="DK1057" si="812">BP1057*U1057</f>
        <v>0</v>
      </c>
      <c r="DL1057" s="46">
        <f t="shared" ref="DL1057" si="813">BQ1057*V1057</f>
        <v>0</v>
      </c>
      <c r="DM1057" s="46">
        <f t="shared" ref="DM1057" si="814">BR1057*W1057</f>
        <v>182000</v>
      </c>
      <c r="DN1057" s="46">
        <f t="shared" ref="DN1057" si="815">BS1057*X1057</f>
        <v>182000</v>
      </c>
      <c r="DO1057" s="46">
        <f t="shared" ref="DO1057" si="816">BT1057*Y1057</f>
        <v>179550</v>
      </c>
      <c r="DP1057" s="46">
        <f t="shared" ref="DP1057" si="817">BU1057*Z1057</f>
        <v>179550</v>
      </c>
      <c r="DQ1057" s="46">
        <f t="shared" ref="DQ1057" si="818">BV1057*AA1057</f>
        <v>0</v>
      </c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>
        <f>DE1057*1.12</f>
        <v>809872.00000000012</v>
      </c>
      <c r="FA1057" s="59" t="s">
        <v>1739</v>
      </c>
      <c r="FB1057" s="59" t="s">
        <v>3635</v>
      </c>
      <c r="FC1057" s="59" t="s">
        <v>1703</v>
      </c>
    </row>
    <row r="1058" spans="1:159" s="49" customFormat="1" ht="25.5" customHeight="1" x14ac:dyDescent="0.25">
      <c r="A1058" s="59" t="s">
        <v>939</v>
      </c>
      <c r="B1058" s="59" t="s">
        <v>55</v>
      </c>
      <c r="C1058" s="59" t="s">
        <v>588</v>
      </c>
      <c r="D1058" s="59" t="s">
        <v>583</v>
      </c>
      <c r="E1058" s="59" t="s">
        <v>589</v>
      </c>
      <c r="F1058" s="59"/>
      <c r="G1058" s="59" t="s">
        <v>1573</v>
      </c>
      <c r="H1058" s="59" t="s">
        <v>1499</v>
      </c>
      <c r="I1058" s="59">
        <v>45</v>
      </c>
      <c r="J1058" s="59" t="s">
        <v>1506</v>
      </c>
      <c r="K1058" s="59" t="s">
        <v>1590</v>
      </c>
      <c r="L1058" s="59" t="s">
        <v>1330</v>
      </c>
      <c r="M1058" s="59" t="s">
        <v>1505</v>
      </c>
      <c r="N1058" s="59" t="s">
        <v>1335</v>
      </c>
      <c r="O1058" s="46">
        <f t="shared" si="640"/>
        <v>160000</v>
      </c>
      <c r="P1058" s="46"/>
      <c r="Q1058" s="46"/>
      <c r="R1058" s="46"/>
      <c r="S1058" s="46"/>
      <c r="T1058" s="46"/>
      <c r="U1058" s="46"/>
      <c r="V1058" s="46"/>
      <c r="W1058" s="46">
        <v>40000</v>
      </c>
      <c r="X1058" s="46">
        <v>40000</v>
      </c>
      <c r="Y1058" s="46">
        <v>40000</v>
      </c>
      <c r="Z1058" s="46">
        <v>40000</v>
      </c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87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>
        <v>3.64</v>
      </c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>
        <v>0</v>
      </c>
      <c r="DF1058" s="46">
        <f t="shared" si="641"/>
        <v>0</v>
      </c>
      <c r="DG1058" s="46">
        <f t="shared" si="642"/>
        <v>0</v>
      </c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>
        <v>0</v>
      </c>
      <c r="FA1058" s="59" t="s">
        <v>1739</v>
      </c>
      <c r="FB1058" s="59">
        <v>2015</v>
      </c>
      <c r="FC1058" s="59"/>
    </row>
    <row r="1059" spans="1:159" s="49" customFormat="1" ht="25.5" customHeight="1" x14ac:dyDescent="0.25">
      <c r="A1059" s="59" t="s">
        <v>940</v>
      </c>
      <c r="B1059" s="59" t="s">
        <v>55</v>
      </c>
      <c r="C1059" s="59" t="s">
        <v>588</v>
      </c>
      <c r="D1059" s="59" t="s">
        <v>583</v>
      </c>
      <c r="E1059" s="59" t="s">
        <v>589</v>
      </c>
      <c r="F1059" s="59"/>
      <c r="G1059" s="59" t="s">
        <v>1573</v>
      </c>
      <c r="H1059" s="59" t="s">
        <v>1339</v>
      </c>
      <c r="I1059" s="59">
        <v>45</v>
      </c>
      <c r="J1059" s="59" t="s">
        <v>1506</v>
      </c>
      <c r="K1059" s="59" t="s">
        <v>1590</v>
      </c>
      <c r="L1059" s="59" t="s">
        <v>1330</v>
      </c>
      <c r="M1059" s="59" t="s">
        <v>1505</v>
      </c>
      <c r="N1059" s="59" t="s">
        <v>1335</v>
      </c>
      <c r="O1059" s="46">
        <f t="shared" si="640"/>
        <v>160000</v>
      </c>
      <c r="P1059" s="46"/>
      <c r="Q1059" s="46"/>
      <c r="R1059" s="46"/>
      <c r="S1059" s="46"/>
      <c r="T1059" s="46"/>
      <c r="U1059" s="46"/>
      <c r="V1059" s="46"/>
      <c r="W1059" s="46">
        <v>40000</v>
      </c>
      <c r="X1059" s="46">
        <v>40000</v>
      </c>
      <c r="Y1059" s="46">
        <v>40000</v>
      </c>
      <c r="Z1059" s="46">
        <v>40000</v>
      </c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87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>
        <v>3.64</v>
      </c>
      <c r="BK1059" s="46"/>
      <c r="BL1059" s="46"/>
      <c r="BM1059" s="46"/>
      <c r="BN1059" s="46"/>
      <c r="BO1059" s="46"/>
      <c r="BP1059" s="46"/>
      <c r="BQ1059" s="46"/>
      <c r="BR1059" s="46">
        <v>3.64</v>
      </c>
      <c r="BS1059" s="46">
        <v>3.64</v>
      </c>
      <c r="BT1059" s="46">
        <v>3.64</v>
      </c>
      <c r="BU1059" s="46">
        <v>3.64</v>
      </c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>
        <v>0</v>
      </c>
      <c r="DF1059" s="46">
        <f>P1061*BJ1061</f>
        <v>0</v>
      </c>
      <c r="DG1059" s="46">
        <f>BJ1061*Q1061</f>
        <v>0</v>
      </c>
      <c r="DH1059" s="46">
        <f>R1059*BM1059</f>
        <v>0</v>
      </c>
      <c r="DI1059" s="46">
        <f t="shared" ref="DI1059:DQ1059" si="819">BN1059*S1059</f>
        <v>0</v>
      </c>
      <c r="DJ1059" s="46">
        <f t="shared" si="819"/>
        <v>0</v>
      </c>
      <c r="DK1059" s="46">
        <f t="shared" si="819"/>
        <v>0</v>
      </c>
      <c r="DL1059" s="46">
        <f t="shared" si="819"/>
        <v>0</v>
      </c>
      <c r="DM1059" s="46">
        <f t="shared" si="819"/>
        <v>145600</v>
      </c>
      <c r="DN1059" s="46">
        <f t="shared" si="819"/>
        <v>145600</v>
      </c>
      <c r="DO1059" s="46">
        <f t="shared" si="819"/>
        <v>145600</v>
      </c>
      <c r="DP1059" s="46">
        <f t="shared" si="819"/>
        <v>145600</v>
      </c>
      <c r="DQ1059" s="46">
        <f t="shared" si="819"/>
        <v>0</v>
      </c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>
        <v>0</v>
      </c>
      <c r="FA1059" s="59" t="s">
        <v>1739</v>
      </c>
      <c r="FB1059" s="59">
        <v>2015</v>
      </c>
      <c r="FC1059" s="59">
        <v>7</v>
      </c>
    </row>
    <row r="1060" spans="1:159" s="49" customFormat="1" ht="25.5" customHeight="1" x14ac:dyDescent="0.25">
      <c r="A1060" s="59" t="s">
        <v>3752</v>
      </c>
      <c r="B1060" s="59" t="s">
        <v>55</v>
      </c>
      <c r="C1060" s="59" t="s">
        <v>588</v>
      </c>
      <c r="D1060" s="59" t="s">
        <v>583</v>
      </c>
      <c r="E1060" s="59" t="s">
        <v>589</v>
      </c>
      <c r="F1060" s="59"/>
      <c r="G1060" s="59" t="s">
        <v>1573</v>
      </c>
      <c r="H1060" s="59" t="s">
        <v>1339</v>
      </c>
      <c r="I1060" s="59">
        <v>45</v>
      </c>
      <c r="J1060" s="59" t="s">
        <v>3734</v>
      </c>
      <c r="K1060" s="59" t="s">
        <v>1590</v>
      </c>
      <c r="L1060" s="59" t="s">
        <v>1330</v>
      </c>
      <c r="M1060" s="59" t="s">
        <v>1505</v>
      </c>
      <c r="N1060" s="59" t="s">
        <v>1335</v>
      </c>
      <c r="O1060" s="46">
        <f t="shared" ref="O1060" si="820">P1060+Q1060+R1060+S1060+T1060+U1060+V1060+W1060+X1060+Y1060+Z1060+AA1060+AB1060+AC1060+AD1060+AE1060+AF1060+AG1060+AH1060+AI1060+AJ1060+AK1060+AL1060+AM1060+AN1060+AO1060+AP1060+AQ1060+AR1060+AS1060+AT1060+AU1060+AV1060+AW1060+AX1060+AY1060+AZ1060</f>
        <v>136000</v>
      </c>
      <c r="P1060" s="46"/>
      <c r="Q1060" s="46"/>
      <c r="R1060" s="46"/>
      <c r="S1060" s="46"/>
      <c r="T1060" s="46"/>
      <c r="U1060" s="46"/>
      <c r="V1060" s="46"/>
      <c r="W1060" s="46">
        <v>40000</v>
      </c>
      <c r="X1060" s="46">
        <v>40000</v>
      </c>
      <c r="Y1060" s="46">
        <v>28000</v>
      </c>
      <c r="Z1060" s="46">
        <v>28000</v>
      </c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87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>
        <f>DE1060/O1060</f>
        <v>4.2535294117647062</v>
      </c>
      <c r="BK1060" s="46"/>
      <c r="BL1060" s="46"/>
      <c r="BM1060" s="46"/>
      <c r="BN1060" s="46"/>
      <c r="BO1060" s="46"/>
      <c r="BP1060" s="46"/>
      <c r="BQ1060" s="46"/>
      <c r="BR1060" s="46">
        <v>3.64</v>
      </c>
      <c r="BS1060" s="46">
        <v>3.64</v>
      </c>
      <c r="BT1060" s="46">
        <v>5.13</v>
      </c>
      <c r="BU1060" s="46">
        <v>5.13</v>
      </c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>
        <f>DM1060+DN1060+DO1060+DP1060</f>
        <v>578480</v>
      </c>
      <c r="DF1060" s="46">
        <f>P1062*BJ1062</f>
        <v>0</v>
      </c>
      <c r="DG1060" s="46">
        <f>BJ1062*Q1062</f>
        <v>0</v>
      </c>
      <c r="DH1060" s="46">
        <f>R1060*BM1060</f>
        <v>0</v>
      </c>
      <c r="DI1060" s="46">
        <f t="shared" ref="DI1060" si="821">BN1060*S1060</f>
        <v>0</v>
      </c>
      <c r="DJ1060" s="46">
        <f t="shared" ref="DJ1060" si="822">BO1060*T1060</f>
        <v>0</v>
      </c>
      <c r="DK1060" s="46">
        <f t="shared" ref="DK1060" si="823">BP1060*U1060</f>
        <v>0</v>
      </c>
      <c r="DL1060" s="46">
        <f t="shared" ref="DL1060" si="824">BQ1060*V1060</f>
        <v>0</v>
      </c>
      <c r="DM1060" s="46">
        <f t="shared" ref="DM1060" si="825">BR1060*W1060</f>
        <v>145600</v>
      </c>
      <c r="DN1060" s="46">
        <f t="shared" ref="DN1060" si="826">BS1060*X1060</f>
        <v>145600</v>
      </c>
      <c r="DO1060" s="46">
        <f t="shared" ref="DO1060" si="827">BT1060*Y1060</f>
        <v>143640</v>
      </c>
      <c r="DP1060" s="46">
        <f t="shared" ref="DP1060" si="828">BU1060*Z1060</f>
        <v>143640</v>
      </c>
      <c r="DQ1060" s="46">
        <f t="shared" ref="DQ1060" si="829">BV1060*AA1060</f>
        <v>0</v>
      </c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>
        <f>DE1060*1.12</f>
        <v>647897.60000000009</v>
      </c>
      <c r="FA1060" s="59" t="s">
        <v>1739</v>
      </c>
      <c r="FB1060" s="59" t="s">
        <v>3635</v>
      </c>
      <c r="FC1060" s="59" t="s">
        <v>1703</v>
      </c>
    </row>
    <row r="1061" spans="1:159" s="49" customFormat="1" ht="25.5" customHeight="1" x14ac:dyDescent="0.25">
      <c r="A1061" s="59" t="s">
        <v>941</v>
      </c>
      <c r="B1061" s="59" t="s">
        <v>55</v>
      </c>
      <c r="C1061" s="59" t="s">
        <v>588</v>
      </c>
      <c r="D1061" s="59" t="s">
        <v>583</v>
      </c>
      <c r="E1061" s="59" t="s">
        <v>589</v>
      </c>
      <c r="F1061" s="59"/>
      <c r="G1061" s="59" t="s">
        <v>1573</v>
      </c>
      <c r="H1061" s="59" t="s">
        <v>1499</v>
      </c>
      <c r="I1061" s="59">
        <v>45</v>
      </c>
      <c r="J1061" s="59" t="s">
        <v>1506</v>
      </c>
      <c r="K1061" s="59" t="s">
        <v>1591</v>
      </c>
      <c r="L1061" s="59" t="s">
        <v>1330</v>
      </c>
      <c r="M1061" s="59" t="s">
        <v>1505</v>
      </c>
      <c r="N1061" s="59" t="s">
        <v>1335</v>
      </c>
      <c r="O1061" s="46">
        <f t="shared" si="640"/>
        <v>200000</v>
      </c>
      <c r="P1061" s="46"/>
      <c r="Q1061" s="46"/>
      <c r="R1061" s="46"/>
      <c r="S1061" s="46"/>
      <c r="T1061" s="46"/>
      <c r="U1061" s="46"/>
      <c r="V1061" s="46"/>
      <c r="W1061" s="46">
        <v>50000</v>
      </c>
      <c r="X1061" s="46">
        <v>50000</v>
      </c>
      <c r="Y1061" s="46">
        <v>50000</v>
      </c>
      <c r="Z1061" s="46">
        <v>50000</v>
      </c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87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>
        <v>3.64</v>
      </c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>
        <v>0</v>
      </c>
      <c r="DF1061" s="46">
        <f t="shared" si="641"/>
        <v>0</v>
      </c>
      <c r="DG1061" s="46">
        <f t="shared" si="642"/>
        <v>0</v>
      </c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>
        <v>0</v>
      </c>
      <c r="FA1061" s="59" t="s">
        <v>1739</v>
      </c>
      <c r="FB1061" s="59">
        <v>2015</v>
      </c>
      <c r="FC1061" s="59"/>
    </row>
    <row r="1062" spans="1:159" s="49" customFormat="1" ht="25.5" customHeight="1" x14ac:dyDescent="0.25">
      <c r="A1062" s="59" t="s">
        <v>942</v>
      </c>
      <c r="B1062" s="59" t="s">
        <v>55</v>
      </c>
      <c r="C1062" s="59" t="s">
        <v>588</v>
      </c>
      <c r="D1062" s="59" t="s">
        <v>583</v>
      </c>
      <c r="E1062" s="59" t="s">
        <v>589</v>
      </c>
      <c r="F1062" s="59"/>
      <c r="G1062" s="59" t="s">
        <v>1573</v>
      </c>
      <c r="H1062" s="59" t="s">
        <v>1339</v>
      </c>
      <c r="I1062" s="59">
        <v>45</v>
      </c>
      <c r="J1062" s="59" t="s">
        <v>1506</v>
      </c>
      <c r="K1062" s="59" t="s">
        <v>1591</v>
      </c>
      <c r="L1062" s="59" t="s">
        <v>1330</v>
      </c>
      <c r="M1062" s="59" t="s">
        <v>1505</v>
      </c>
      <c r="N1062" s="59" t="s">
        <v>1335</v>
      </c>
      <c r="O1062" s="46">
        <f t="shared" si="640"/>
        <v>200000</v>
      </c>
      <c r="P1062" s="46"/>
      <c r="Q1062" s="46"/>
      <c r="R1062" s="46"/>
      <c r="S1062" s="46"/>
      <c r="T1062" s="46"/>
      <c r="U1062" s="46"/>
      <c r="V1062" s="46"/>
      <c r="W1062" s="46">
        <v>50000</v>
      </c>
      <c r="X1062" s="46">
        <v>50000</v>
      </c>
      <c r="Y1062" s="46">
        <v>50000</v>
      </c>
      <c r="Z1062" s="46">
        <v>50000</v>
      </c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87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>
        <v>3.64</v>
      </c>
      <c r="BK1062" s="46"/>
      <c r="BL1062" s="46"/>
      <c r="BM1062" s="46"/>
      <c r="BN1062" s="46"/>
      <c r="BO1062" s="46"/>
      <c r="BP1062" s="46"/>
      <c r="BQ1062" s="46"/>
      <c r="BR1062" s="46">
        <v>3.64</v>
      </c>
      <c r="BS1062" s="46">
        <v>3.64</v>
      </c>
      <c r="BT1062" s="46">
        <v>3.64</v>
      </c>
      <c r="BU1062" s="46">
        <v>3.64</v>
      </c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>
        <v>0</v>
      </c>
      <c r="DF1062" s="46">
        <f>P1064*BJ1064</f>
        <v>0</v>
      </c>
      <c r="DG1062" s="46">
        <f>BJ1064*Q1064</f>
        <v>0</v>
      </c>
      <c r="DH1062" s="46">
        <f>R1062*BM1062</f>
        <v>0</v>
      </c>
      <c r="DI1062" s="46">
        <f t="shared" ref="DI1062:DQ1062" si="830">BN1062*S1062</f>
        <v>0</v>
      </c>
      <c r="DJ1062" s="46">
        <f t="shared" si="830"/>
        <v>0</v>
      </c>
      <c r="DK1062" s="46">
        <f t="shared" si="830"/>
        <v>0</v>
      </c>
      <c r="DL1062" s="46">
        <f t="shared" si="830"/>
        <v>0</v>
      </c>
      <c r="DM1062" s="46">
        <f t="shared" si="830"/>
        <v>182000</v>
      </c>
      <c r="DN1062" s="46">
        <f t="shared" si="830"/>
        <v>182000</v>
      </c>
      <c r="DO1062" s="46">
        <f t="shared" si="830"/>
        <v>182000</v>
      </c>
      <c r="DP1062" s="46">
        <f t="shared" si="830"/>
        <v>182000</v>
      </c>
      <c r="DQ1062" s="46">
        <f t="shared" si="830"/>
        <v>0</v>
      </c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>
        <v>0</v>
      </c>
      <c r="FA1062" s="59" t="s">
        <v>1739</v>
      </c>
      <c r="FB1062" s="59">
        <v>2015</v>
      </c>
      <c r="FC1062" s="59">
        <v>7</v>
      </c>
    </row>
    <row r="1063" spans="1:159" s="49" customFormat="1" ht="25.5" customHeight="1" x14ac:dyDescent="0.25">
      <c r="A1063" s="59" t="s">
        <v>3753</v>
      </c>
      <c r="B1063" s="59" t="s">
        <v>55</v>
      </c>
      <c r="C1063" s="59" t="s">
        <v>588</v>
      </c>
      <c r="D1063" s="59" t="s">
        <v>583</v>
      </c>
      <c r="E1063" s="59" t="s">
        <v>589</v>
      </c>
      <c r="F1063" s="59"/>
      <c r="G1063" s="59" t="s">
        <v>1573</v>
      </c>
      <c r="H1063" s="59" t="s">
        <v>1339</v>
      </c>
      <c r="I1063" s="59">
        <v>45</v>
      </c>
      <c r="J1063" s="59" t="s">
        <v>3734</v>
      </c>
      <c r="K1063" s="59" t="s">
        <v>1591</v>
      </c>
      <c r="L1063" s="59" t="s">
        <v>1330</v>
      </c>
      <c r="M1063" s="59" t="s">
        <v>1505</v>
      </c>
      <c r="N1063" s="59" t="s">
        <v>1335</v>
      </c>
      <c r="O1063" s="46">
        <f t="shared" ref="O1063" si="831">P1063+Q1063+R1063+S1063+T1063+U1063+V1063+W1063+X1063+Y1063+Z1063+AA1063+AB1063+AC1063+AD1063+AE1063+AF1063+AG1063+AH1063+AI1063+AJ1063+AK1063+AL1063+AM1063+AN1063+AO1063+AP1063+AQ1063+AR1063+AS1063+AT1063+AU1063+AV1063+AW1063+AX1063+AY1063+AZ1063</f>
        <v>170000</v>
      </c>
      <c r="P1063" s="46"/>
      <c r="Q1063" s="46"/>
      <c r="R1063" s="46"/>
      <c r="S1063" s="46"/>
      <c r="T1063" s="46"/>
      <c r="U1063" s="46"/>
      <c r="V1063" s="46"/>
      <c r="W1063" s="46">
        <v>50000</v>
      </c>
      <c r="X1063" s="46">
        <v>50000</v>
      </c>
      <c r="Y1063" s="46">
        <v>35000</v>
      </c>
      <c r="Z1063" s="46">
        <v>35000</v>
      </c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87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>
        <f>DE1063/O1063</f>
        <v>4.2535294117647062</v>
      </c>
      <c r="BK1063" s="46"/>
      <c r="BL1063" s="46"/>
      <c r="BM1063" s="46"/>
      <c r="BN1063" s="46"/>
      <c r="BO1063" s="46"/>
      <c r="BP1063" s="46"/>
      <c r="BQ1063" s="46"/>
      <c r="BR1063" s="46">
        <v>3.64</v>
      </c>
      <c r="BS1063" s="46">
        <v>3.64</v>
      </c>
      <c r="BT1063" s="46">
        <v>5.13</v>
      </c>
      <c r="BU1063" s="46">
        <v>5.13</v>
      </c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>
        <f>DM1063+DN1063+DO1063+DP1063</f>
        <v>723100</v>
      </c>
      <c r="DF1063" s="46">
        <f>P1065*BJ1065</f>
        <v>0</v>
      </c>
      <c r="DG1063" s="46">
        <f>BJ1065*Q1065</f>
        <v>0</v>
      </c>
      <c r="DH1063" s="46">
        <f>R1063*BM1063</f>
        <v>0</v>
      </c>
      <c r="DI1063" s="46">
        <f t="shared" ref="DI1063" si="832">BN1063*S1063</f>
        <v>0</v>
      </c>
      <c r="DJ1063" s="46">
        <f t="shared" ref="DJ1063" si="833">BO1063*T1063</f>
        <v>0</v>
      </c>
      <c r="DK1063" s="46">
        <f t="shared" ref="DK1063" si="834">BP1063*U1063</f>
        <v>0</v>
      </c>
      <c r="DL1063" s="46">
        <f t="shared" ref="DL1063" si="835">BQ1063*V1063</f>
        <v>0</v>
      </c>
      <c r="DM1063" s="46">
        <f t="shared" ref="DM1063" si="836">BR1063*W1063</f>
        <v>182000</v>
      </c>
      <c r="DN1063" s="46">
        <f t="shared" ref="DN1063" si="837">BS1063*X1063</f>
        <v>182000</v>
      </c>
      <c r="DO1063" s="46">
        <f t="shared" ref="DO1063" si="838">BT1063*Y1063</f>
        <v>179550</v>
      </c>
      <c r="DP1063" s="46">
        <f t="shared" ref="DP1063" si="839">BU1063*Z1063</f>
        <v>179550</v>
      </c>
      <c r="DQ1063" s="46">
        <f t="shared" ref="DQ1063" si="840">BV1063*AA1063</f>
        <v>0</v>
      </c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>
        <f>DE1063*1.12</f>
        <v>809872.00000000012</v>
      </c>
      <c r="FA1063" s="59" t="s">
        <v>1739</v>
      </c>
      <c r="FB1063" s="59" t="s">
        <v>3635</v>
      </c>
      <c r="FC1063" s="59" t="s">
        <v>1703</v>
      </c>
    </row>
    <row r="1064" spans="1:159" s="49" customFormat="1" ht="25.5" customHeight="1" x14ac:dyDescent="0.25">
      <c r="A1064" s="59" t="s">
        <v>943</v>
      </c>
      <c r="B1064" s="59" t="s">
        <v>55</v>
      </c>
      <c r="C1064" s="59" t="s">
        <v>588</v>
      </c>
      <c r="D1064" s="59" t="s">
        <v>583</v>
      </c>
      <c r="E1064" s="59" t="s">
        <v>589</v>
      </c>
      <c r="F1064" s="59"/>
      <c r="G1064" s="59" t="s">
        <v>1573</v>
      </c>
      <c r="H1064" s="59" t="s">
        <v>1499</v>
      </c>
      <c r="I1064" s="59">
        <v>45</v>
      </c>
      <c r="J1064" s="59" t="s">
        <v>1506</v>
      </c>
      <c r="K1064" s="59" t="s">
        <v>1592</v>
      </c>
      <c r="L1064" s="59" t="s">
        <v>1330</v>
      </c>
      <c r="M1064" s="59" t="s">
        <v>1505</v>
      </c>
      <c r="N1064" s="59" t="s">
        <v>1335</v>
      </c>
      <c r="O1064" s="46">
        <f t="shared" si="640"/>
        <v>200000</v>
      </c>
      <c r="P1064" s="46"/>
      <c r="Q1064" s="46"/>
      <c r="R1064" s="46"/>
      <c r="S1064" s="46"/>
      <c r="T1064" s="46"/>
      <c r="U1064" s="46"/>
      <c r="V1064" s="46"/>
      <c r="W1064" s="46">
        <v>50000</v>
      </c>
      <c r="X1064" s="46">
        <v>50000</v>
      </c>
      <c r="Y1064" s="46">
        <v>50000</v>
      </c>
      <c r="Z1064" s="46">
        <v>50000</v>
      </c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87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>
        <v>3.64</v>
      </c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>
        <v>0</v>
      </c>
      <c r="DF1064" s="46">
        <f t="shared" si="641"/>
        <v>0</v>
      </c>
      <c r="DG1064" s="46">
        <f t="shared" si="642"/>
        <v>0</v>
      </c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>
        <v>0</v>
      </c>
      <c r="FA1064" s="59" t="s">
        <v>1739</v>
      </c>
      <c r="FB1064" s="59">
        <v>2015</v>
      </c>
      <c r="FC1064" s="59"/>
    </row>
    <row r="1065" spans="1:159" s="49" customFormat="1" ht="25.5" customHeight="1" x14ac:dyDescent="0.25">
      <c r="A1065" s="59" t="s">
        <v>944</v>
      </c>
      <c r="B1065" s="59" t="s">
        <v>55</v>
      </c>
      <c r="C1065" s="59" t="s">
        <v>588</v>
      </c>
      <c r="D1065" s="59" t="s">
        <v>583</v>
      </c>
      <c r="E1065" s="59" t="s">
        <v>589</v>
      </c>
      <c r="F1065" s="59"/>
      <c r="G1065" s="59" t="s">
        <v>1573</v>
      </c>
      <c r="H1065" s="59" t="s">
        <v>1339</v>
      </c>
      <c r="I1065" s="59">
        <v>45</v>
      </c>
      <c r="J1065" s="59" t="s">
        <v>1506</v>
      </c>
      <c r="K1065" s="59" t="s">
        <v>1592</v>
      </c>
      <c r="L1065" s="59" t="s">
        <v>1330</v>
      </c>
      <c r="M1065" s="59" t="s">
        <v>1505</v>
      </c>
      <c r="N1065" s="59" t="s">
        <v>1335</v>
      </c>
      <c r="O1065" s="46">
        <f t="shared" si="640"/>
        <v>200000</v>
      </c>
      <c r="P1065" s="46"/>
      <c r="Q1065" s="46"/>
      <c r="R1065" s="46"/>
      <c r="S1065" s="46"/>
      <c r="T1065" s="46"/>
      <c r="U1065" s="46"/>
      <c r="V1065" s="46"/>
      <c r="W1065" s="46">
        <v>50000</v>
      </c>
      <c r="X1065" s="46">
        <v>50000</v>
      </c>
      <c r="Y1065" s="46">
        <v>50000</v>
      </c>
      <c r="Z1065" s="46">
        <v>50000</v>
      </c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87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>
        <v>3.64</v>
      </c>
      <c r="BK1065" s="46"/>
      <c r="BL1065" s="46"/>
      <c r="BM1065" s="46"/>
      <c r="BN1065" s="46"/>
      <c r="BO1065" s="46"/>
      <c r="BP1065" s="46"/>
      <c r="BQ1065" s="46"/>
      <c r="BR1065" s="46">
        <v>3.64</v>
      </c>
      <c r="BS1065" s="46">
        <v>3.64</v>
      </c>
      <c r="BT1065" s="46">
        <v>3.64</v>
      </c>
      <c r="BU1065" s="46">
        <v>3.64</v>
      </c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>
        <v>0</v>
      </c>
      <c r="DF1065" s="46">
        <f>P1067*BJ1067</f>
        <v>0</v>
      </c>
      <c r="DG1065" s="46">
        <f>BJ1067*Q1067</f>
        <v>0</v>
      </c>
      <c r="DH1065" s="46">
        <f>R1065*BM1065</f>
        <v>0</v>
      </c>
      <c r="DI1065" s="46">
        <f t="shared" ref="DI1065:DQ1065" si="841">BN1065*S1065</f>
        <v>0</v>
      </c>
      <c r="DJ1065" s="46">
        <f t="shared" si="841"/>
        <v>0</v>
      </c>
      <c r="DK1065" s="46">
        <f t="shared" si="841"/>
        <v>0</v>
      </c>
      <c r="DL1065" s="46">
        <f t="shared" si="841"/>
        <v>0</v>
      </c>
      <c r="DM1065" s="46">
        <f t="shared" si="841"/>
        <v>182000</v>
      </c>
      <c r="DN1065" s="46">
        <f t="shared" si="841"/>
        <v>182000</v>
      </c>
      <c r="DO1065" s="46">
        <f t="shared" si="841"/>
        <v>182000</v>
      </c>
      <c r="DP1065" s="46">
        <f t="shared" si="841"/>
        <v>182000</v>
      </c>
      <c r="DQ1065" s="46">
        <f t="shared" si="841"/>
        <v>0</v>
      </c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>
        <v>0</v>
      </c>
      <c r="FA1065" s="59" t="s">
        <v>1739</v>
      </c>
      <c r="FB1065" s="59">
        <v>2015</v>
      </c>
      <c r="FC1065" s="59">
        <v>7</v>
      </c>
    </row>
    <row r="1066" spans="1:159" s="49" customFormat="1" ht="25.5" customHeight="1" x14ac:dyDescent="0.25">
      <c r="A1066" s="59" t="s">
        <v>3754</v>
      </c>
      <c r="B1066" s="59" t="s">
        <v>55</v>
      </c>
      <c r="C1066" s="59" t="s">
        <v>588</v>
      </c>
      <c r="D1066" s="59" t="s">
        <v>583</v>
      </c>
      <c r="E1066" s="59" t="s">
        <v>589</v>
      </c>
      <c r="F1066" s="59"/>
      <c r="G1066" s="59" t="s">
        <v>1573</v>
      </c>
      <c r="H1066" s="59" t="s">
        <v>1339</v>
      </c>
      <c r="I1066" s="59">
        <v>45</v>
      </c>
      <c r="J1066" s="59" t="s">
        <v>3734</v>
      </c>
      <c r="K1066" s="59" t="s">
        <v>1592</v>
      </c>
      <c r="L1066" s="59" t="s">
        <v>1330</v>
      </c>
      <c r="M1066" s="59" t="s">
        <v>1505</v>
      </c>
      <c r="N1066" s="59" t="s">
        <v>1335</v>
      </c>
      <c r="O1066" s="46">
        <f t="shared" ref="O1066" si="842">P1066+Q1066+R1066+S1066+T1066+U1066+V1066+W1066+X1066+Y1066+Z1066+AA1066+AB1066+AC1066+AD1066+AE1066+AF1066+AG1066+AH1066+AI1066+AJ1066+AK1066+AL1066+AM1066+AN1066+AO1066+AP1066+AQ1066+AR1066+AS1066+AT1066+AU1066+AV1066+AW1066+AX1066+AY1066+AZ1066</f>
        <v>170000</v>
      </c>
      <c r="P1066" s="46"/>
      <c r="Q1066" s="46"/>
      <c r="R1066" s="46"/>
      <c r="S1066" s="46"/>
      <c r="T1066" s="46"/>
      <c r="U1066" s="46"/>
      <c r="V1066" s="46"/>
      <c r="W1066" s="46">
        <v>50000</v>
      </c>
      <c r="X1066" s="46">
        <v>50000</v>
      </c>
      <c r="Y1066" s="46">
        <v>35000</v>
      </c>
      <c r="Z1066" s="46">
        <v>35000</v>
      </c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87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>
        <f>DE1066/O1066</f>
        <v>4.2535294117647062</v>
      </c>
      <c r="BK1066" s="46"/>
      <c r="BL1066" s="46"/>
      <c r="BM1066" s="46"/>
      <c r="BN1066" s="46"/>
      <c r="BO1066" s="46"/>
      <c r="BP1066" s="46"/>
      <c r="BQ1066" s="46"/>
      <c r="BR1066" s="46">
        <v>3.64</v>
      </c>
      <c r="BS1066" s="46">
        <v>3.64</v>
      </c>
      <c r="BT1066" s="46">
        <v>5.13</v>
      </c>
      <c r="BU1066" s="46">
        <v>5.13</v>
      </c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>
        <f>DM1066+DN1066+DO1066+DP1066</f>
        <v>723100</v>
      </c>
      <c r="DF1066" s="46">
        <f>P1068*BJ1068</f>
        <v>0</v>
      </c>
      <c r="DG1066" s="46">
        <f>BJ1068*Q1068</f>
        <v>0</v>
      </c>
      <c r="DH1066" s="46">
        <f>R1066*BM1066</f>
        <v>0</v>
      </c>
      <c r="DI1066" s="46">
        <f t="shared" ref="DI1066" si="843">BN1066*S1066</f>
        <v>0</v>
      </c>
      <c r="DJ1066" s="46">
        <f t="shared" ref="DJ1066" si="844">BO1066*T1066</f>
        <v>0</v>
      </c>
      <c r="DK1066" s="46">
        <f t="shared" ref="DK1066" si="845">BP1066*U1066</f>
        <v>0</v>
      </c>
      <c r="DL1066" s="46">
        <f t="shared" ref="DL1066" si="846">BQ1066*V1066</f>
        <v>0</v>
      </c>
      <c r="DM1066" s="46">
        <f t="shared" ref="DM1066" si="847">BR1066*W1066</f>
        <v>182000</v>
      </c>
      <c r="DN1066" s="46">
        <f t="shared" ref="DN1066" si="848">BS1066*X1066</f>
        <v>182000</v>
      </c>
      <c r="DO1066" s="46">
        <f t="shared" ref="DO1066" si="849">BT1066*Y1066</f>
        <v>179550</v>
      </c>
      <c r="DP1066" s="46">
        <f t="shared" ref="DP1066" si="850">BU1066*Z1066</f>
        <v>179550</v>
      </c>
      <c r="DQ1066" s="46">
        <f t="shared" ref="DQ1066" si="851">BV1066*AA1066</f>
        <v>0</v>
      </c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>
        <f>DE1066*1.12</f>
        <v>809872.00000000012</v>
      </c>
      <c r="FA1066" s="59" t="s">
        <v>1739</v>
      </c>
      <c r="FB1066" s="59" t="s">
        <v>3635</v>
      </c>
      <c r="FC1066" s="59" t="s">
        <v>1703</v>
      </c>
    </row>
    <row r="1067" spans="1:159" s="49" customFormat="1" ht="25.5" customHeight="1" x14ac:dyDescent="0.25">
      <c r="A1067" s="59" t="s">
        <v>945</v>
      </c>
      <c r="B1067" s="59" t="s">
        <v>55</v>
      </c>
      <c r="C1067" s="59" t="s">
        <v>588</v>
      </c>
      <c r="D1067" s="59" t="s">
        <v>583</v>
      </c>
      <c r="E1067" s="59" t="s">
        <v>589</v>
      </c>
      <c r="F1067" s="59"/>
      <c r="G1067" s="59" t="s">
        <v>1573</v>
      </c>
      <c r="H1067" s="59" t="s">
        <v>1499</v>
      </c>
      <c r="I1067" s="59">
        <v>45</v>
      </c>
      <c r="J1067" s="59" t="s">
        <v>1506</v>
      </c>
      <c r="K1067" s="59" t="s">
        <v>1593</v>
      </c>
      <c r="L1067" s="59" t="s">
        <v>1330</v>
      </c>
      <c r="M1067" s="59" t="s">
        <v>1505</v>
      </c>
      <c r="N1067" s="59" t="s">
        <v>1335</v>
      </c>
      <c r="O1067" s="46">
        <f t="shared" si="640"/>
        <v>80000</v>
      </c>
      <c r="P1067" s="46"/>
      <c r="Q1067" s="46"/>
      <c r="R1067" s="46"/>
      <c r="S1067" s="46"/>
      <c r="T1067" s="46"/>
      <c r="U1067" s="46"/>
      <c r="V1067" s="46"/>
      <c r="W1067" s="46">
        <v>20000</v>
      </c>
      <c r="X1067" s="46">
        <v>20000</v>
      </c>
      <c r="Y1067" s="46">
        <v>20000</v>
      </c>
      <c r="Z1067" s="46">
        <v>20000</v>
      </c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87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>
        <v>3.64</v>
      </c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>
        <v>0</v>
      </c>
      <c r="DF1067" s="46">
        <f t="shared" si="641"/>
        <v>0</v>
      </c>
      <c r="DG1067" s="46">
        <f t="shared" si="642"/>
        <v>0</v>
      </c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>
        <v>0</v>
      </c>
      <c r="FA1067" s="59" t="s">
        <v>1739</v>
      </c>
      <c r="FB1067" s="59">
        <v>2015</v>
      </c>
      <c r="FC1067" s="59"/>
    </row>
    <row r="1068" spans="1:159" s="49" customFormat="1" ht="25.5" customHeight="1" x14ac:dyDescent="0.25">
      <c r="A1068" s="59" t="s">
        <v>946</v>
      </c>
      <c r="B1068" s="59" t="s">
        <v>55</v>
      </c>
      <c r="C1068" s="59" t="s">
        <v>588</v>
      </c>
      <c r="D1068" s="59" t="s">
        <v>583</v>
      </c>
      <c r="E1068" s="59" t="s">
        <v>589</v>
      </c>
      <c r="F1068" s="59"/>
      <c r="G1068" s="59" t="s">
        <v>1573</v>
      </c>
      <c r="H1068" s="59" t="s">
        <v>1339</v>
      </c>
      <c r="I1068" s="59">
        <v>45</v>
      </c>
      <c r="J1068" s="59" t="s">
        <v>1506</v>
      </c>
      <c r="K1068" s="59" t="s">
        <v>1593</v>
      </c>
      <c r="L1068" s="59" t="s">
        <v>1330</v>
      </c>
      <c r="M1068" s="59" t="s">
        <v>1505</v>
      </c>
      <c r="N1068" s="59" t="s">
        <v>1335</v>
      </c>
      <c r="O1068" s="46">
        <f t="shared" si="640"/>
        <v>80000</v>
      </c>
      <c r="P1068" s="46"/>
      <c r="Q1068" s="46"/>
      <c r="R1068" s="46"/>
      <c r="S1068" s="46"/>
      <c r="T1068" s="46"/>
      <c r="U1068" s="46"/>
      <c r="V1068" s="46"/>
      <c r="W1068" s="46">
        <v>20000</v>
      </c>
      <c r="X1068" s="46">
        <v>20000</v>
      </c>
      <c r="Y1068" s="46">
        <v>20000</v>
      </c>
      <c r="Z1068" s="46">
        <v>20000</v>
      </c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87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>
        <v>3.64</v>
      </c>
      <c r="BK1068" s="46"/>
      <c r="BL1068" s="46"/>
      <c r="BM1068" s="46"/>
      <c r="BN1068" s="46"/>
      <c r="BO1068" s="46"/>
      <c r="BP1068" s="46"/>
      <c r="BQ1068" s="46"/>
      <c r="BR1068" s="46">
        <v>3.64</v>
      </c>
      <c r="BS1068" s="46">
        <v>3.64</v>
      </c>
      <c r="BT1068" s="46">
        <v>3.64</v>
      </c>
      <c r="BU1068" s="46">
        <v>3.64</v>
      </c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>
        <v>0</v>
      </c>
      <c r="DF1068" s="46">
        <f>P1070*BJ1070</f>
        <v>0</v>
      </c>
      <c r="DG1068" s="46">
        <f>BJ1070*Q1070</f>
        <v>0</v>
      </c>
      <c r="DH1068" s="46">
        <f>R1068*BM1068</f>
        <v>0</v>
      </c>
      <c r="DI1068" s="46">
        <f t="shared" ref="DI1068:DQ1068" si="852">BN1068*S1068</f>
        <v>0</v>
      </c>
      <c r="DJ1068" s="46">
        <f t="shared" si="852"/>
        <v>0</v>
      </c>
      <c r="DK1068" s="46">
        <f t="shared" si="852"/>
        <v>0</v>
      </c>
      <c r="DL1068" s="46">
        <f t="shared" si="852"/>
        <v>0</v>
      </c>
      <c r="DM1068" s="46">
        <f t="shared" si="852"/>
        <v>72800</v>
      </c>
      <c r="DN1068" s="46">
        <f t="shared" si="852"/>
        <v>72800</v>
      </c>
      <c r="DO1068" s="46">
        <f t="shared" si="852"/>
        <v>72800</v>
      </c>
      <c r="DP1068" s="46">
        <f t="shared" si="852"/>
        <v>72800</v>
      </c>
      <c r="DQ1068" s="46">
        <f t="shared" si="852"/>
        <v>0</v>
      </c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>
        <v>0</v>
      </c>
      <c r="FA1068" s="59" t="s">
        <v>1739</v>
      </c>
      <c r="FB1068" s="59">
        <v>2015</v>
      </c>
      <c r="FC1068" s="59">
        <v>7</v>
      </c>
    </row>
    <row r="1069" spans="1:159" s="49" customFormat="1" ht="25.5" customHeight="1" x14ac:dyDescent="0.25">
      <c r="A1069" s="59" t="s">
        <v>3755</v>
      </c>
      <c r="B1069" s="59" t="s">
        <v>55</v>
      </c>
      <c r="C1069" s="59" t="s">
        <v>588</v>
      </c>
      <c r="D1069" s="59" t="s">
        <v>583</v>
      </c>
      <c r="E1069" s="59" t="s">
        <v>589</v>
      </c>
      <c r="F1069" s="59"/>
      <c r="G1069" s="59" t="s">
        <v>1573</v>
      </c>
      <c r="H1069" s="59" t="s">
        <v>1339</v>
      </c>
      <c r="I1069" s="59">
        <v>45</v>
      </c>
      <c r="J1069" s="59" t="s">
        <v>3734</v>
      </c>
      <c r="K1069" s="59" t="s">
        <v>1593</v>
      </c>
      <c r="L1069" s="59" t="s">
        <v>1330</v>
      </c>
      <c r="M1069" s="59" t="s">
        <v>1505</v>
      </c>
      <c r="N1069" s="59" t="s">
        <v>1335</v>
      </c>
      <c r="O1069" s="46">
        <f t="shared" ref="O1069" si="853">P1069+Q1069+R1069+S1069+T1069+U1069+V1069+W1069+X1069+Y1069+Z1069+AA1069+AB1069+AC1069+AD1069+AE1069+AF1069+AG1069+AH1069+AI1069+AJ1069+AK1069+AL1069+AM1069+AN1069+AO1069+AP1069+AQ1069+AR1069+AS1069+AT1069+AU1069+AV1069+AW1069+AX1069+AY1069+AZ1069</f>
        <v>68000</v>
      </c>
      <c r="P1069" s="46"/>
      <c r="Q1069" s="46"/>
      <c r="R1069" s="46"/>
      <c r="S1069" s="46"/>
      <c r="T1069" s="46"/>
      <c r="U1069" s="46"/>
      <c r="V1069" s="46"/>
      <c r="W1069" s="46">
        <v>20000</v>
      </c>
      <c r="X1069" s="46">
        <v>20000</v>
      </c>
      <c r="Y1069" s="46">
        <v>14000</v>
      </c>
      <c r="Z1069" s="46">
        <v>14000</v>
      </c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87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>
        <f>DE1069/O1069</f>
        <v>4.2535294117647062</v>
      </c>
      <c r="BK1069" s="46"/>
      <c r="BL1069" s="46"/>
      <c r="BM1069" s="46"/>
      <c r="BN1069" s="46"/>
      <c r="BO1069" s="46"/>
      <c r="BP1069" s="46"/>
      <c r="BQ1069" s="46"/>
      <c r="BR1069" s="46">
        <v>3.64</v>
      </c>
      <c r="BS1069" s="46">
        <v>3.64</v>
      </c>
      <c r="BT1069" s="46">
        <v>5.13</v>
      </c>
      <c r="BU1069" s="46">
        <v>5.13</v>
      </c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>
        <f>DM1069+DN1069+DO1069+DP1069</f>
        <v>289240</v>
      </c>
      <c r="DF1069" s="46">
        <f>P1071*BJ1071</f>
        <v>0</v>
      </c>
      <c r="DG1069" s="46">
        <f>BJ1071*Q1071</f>
        <v>0</v>
      </c>
      <c r="DH1069" s="46">
        <f>R1069*BM1069</f>
        <v>0</v>
      </c>
      <c r="DI1069" s="46">
        <f t="shared" ref="DI1069" si="854">BN1069*S1069</f>
        <v>0</v>
      </c>
      <c r="DJ1069" s="46">
        <f t="shared" ref="DJ1069" si="855">BO1069*T1069</f>
        <v>0</v>
      </c>
      <c r="DK1069" s="46">
        <f t="shared" ref="DK1069" si="856">BP1069*U1069</f>
        <v>0</v>
      </c>
      <c r="DL1069" s="46">
        <f t="shared" ref="DL1069" si="857">BQ1069*V1069</f>
        <v>0</v>
      </c>
      <c r="DM1069" s="46">
        <f t="shared" ref="DM1069" si="858">BR1069*W1069</f>
        <v>72800</v>
      </c>
      <c r="DN1069" s="46">
        <f t="shared" ref="DN1069" si="859">BS1069*X1069</f>
        <v>72800</v>
      </c>
      <c r="DO1069" s="46">
        <f t="shared" ref="DO1069" si="860">BT1069*Y1069</f>
        <v>71820</v>
      </c>
      <c r="DP1069" s="46">
        <f t="shared" ref="DP1069" si="861">BU1069*Z1069</f>
        <v>71820</v>
      </c>
      <c r="DQ1069" s="46">
        <f t="shared" ref="DQ1069" si="862">BV1069*AA1069</f>
        <v>0</v>
      </c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>
        <f>DE1069*1.12</f>
        <v>323948.80000000005</v>
      </c>
      <c r="FA1069" s="59" t="s">
        <v>1739</v>
      </c>
      <c r="FB1069" s="59" t="s">
        <v>3635</v>
      </c>
      <c r="FC1069" s="59" t="s">
        <v>1703</v>
      </c>
    </row>
    <row r="1070" spans="1:159" s="49" customFormat="1" ht="25.5" customHeight="1" x14ac:dyDescent="0.25">
      <c r="A1070" s="59" t="s">
        <v>947</v>
      </c>
      <c r="B1070" s="59" t="s">
        <v>55</v>
      </c>
      <c r="C1070" s="59" t="s">
        <v>588</v>
      </c>
      <c r="D1070" s="59" t="s">
        <v>583</v>
      </c>
      <c r="E1070" s="59" t="s">
        <v>589</v>
      </c>
      <c r="F1070" s="59"/>
      <c r="G1070" s="59" t="s">
        <v>1573</v>
      </c>
      <c r="H1070" s="59" t="s">
        <v>1499</v>
      </c>
      <c r="I1070" s="59">
        <v>45</v>
      </c>
      <c r="J1070" s="59" t="s">
        <v>1506</v>
      </c>
      <c r="K1070" s="59" t="s">
        <v>1581</v>
      </c>
      <c r="L1070" s="59" t="s">
        <v>1330</v>
      </c>
      <c r="M1070" s="59" t="s">
        <v>1505</v>
      </c>
      <c r="N1070" s="59" t="s">
        <v>1335</v>
      </c>
      <c r="O1070" s="46">
        <f t="shared" si="640"/>
        <v>120000</v>
      </c>
      <c r="P1070" s="46"/>
      <c r="Q1070" s="46"/>
      <c r="R1070" s="46"/>
      <c r="S1070" s="46"/>
      <c r="T1070" s="46"/>
      <c r="U1070" s="46"/>
      <c r="V1070" s="46"/>
      <c r="W1070" s="46">
        <v>30000</v>
      </c>
      <c r="X1070" s="46">
        <v>30000</v>
      </c>
      <c r="Y1070" s="46">
        <v>30000</v>
      </c>
      <c r="Z1070" s="46">
        <v>30000</v>
      </c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87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>
        <v>3.64</v>
      </c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>
        <v>0</v>
      </c>
      <c r="DF1070" s="46">
        <f t="shared" si="641"/>
        <v>0</v>
      </c>
      <c r="DG1070" s="46">
        <f t="shared" si="642"/>
        <v>0</v>
      </c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>
        <v>0</v>
      </c>
      <c r="FA1070" s="59" t="s">
        <v>1739</v>
      </c>
      <c r="FB1070" s="59">
        <v>2015</v>
      </c>
      <c r="FC1070" s="59"/>
    </row>
    <row r="1071" spans="1:159" s="49" customFormat="1" ht="25.5" customHeight="1" x14ac:dyDescent="0.25">
      <c r="A1071" s="59" t="s">
        <v>948</v>
      </c>
      <c r="B1071" s="59" t="s">
        <v>55</v>
      </c>
      <c r="C1071" s="59" t="s">
        <v>588</v>
      </c>
      <c r="D1071" s="59" t="s">
        <v>583</v>
      </c>
      <c r="E1071" s="59" t="s">
        <v>589</v>
      </c>
      <c r="F1071" s="59"/>
      <c r="G1071" s="59" t="s">
        <v>1573</v>
      </c>
      <c r="H1071" s="59" t="s">
        <v>1339</v>
      </c>
      <c r="I1071" s="59">
        <v>45</v>
      </c>
      <c r="J1071" s="59" t="s">
        <v>1506</v>
      </c>
      <c r="K1071" s="59" t="s">
        <v>1581</v>
      </c>
      <c r="L1071" s="59" t="s">
        <v>1330</v>
      </c>
      <c r="M1071" s="59" t="s">
        <v>1505</v>
      </c>
      <c r="N1071" s="59" t="s">
        <v>1335</v>
      </c>
      <c r="O1071" s="46">
        <f t="shared" si="640"/>
        <v>120000</v>
      </c>
      <c r="P1071" s="46"/>
      <c r="Q1071" s="46"/>
      <c r="R1071" s="46"/>
      <c r="S1071" s="46"/>
      <c r="T1071" s="46"/>
      <c r="U1071" s="46"/>
      <c r="V1071" s="46"/>
      <c r="W1071" s="46">
        <v>30000</v>
      </c>
      <c r="X1071" s="46">
        <v>30000</v>
      </c>
      <c r="Y1071" s="46">
        <v>30000</v>
      </c>
      <c r="Z1071" s="46">
        <v>30000</v>
      </c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87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>
        <v>3.64</v>
      </c>
      <c r="BK1071" s="46"/>
      <c r="BL1071" s="46"/>
      <c r="BM1071" s="46"/>
      <c r="BN1071" s="46"/>
      <c r="BO1071" s="46"/>
      <c r="BP1071" s="46"/>
      <c r="BQ1071" s="46"/>
      <c r="BR1071" s="46">
        <v>3.64</v>
      </c>
      <c r="BS1071" s="46">
        <v>3.64</v>
      </c>
      <c r="BT1071" s="46">
        <v>3.64</v>
      </c>
      <c r="BU1071" s="46">
        <v>3.64</v>
      </c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>
        <v>0</v>
      </c>
      <c r="DF1071" s="46">
        <f>P1073*BJ1073</f>
        <v>0</v>
      </c>
      <c r="DG1071" s="46">
        <f>BJ1073*Q1073</f>
        <v>0</v>
      </c>
      <c r="DH1071" s="46">
        <f>R1071*BM1071</f>
        <v>0</v>
      </c>
      <c r="DI1071" s="46">
        <f t="shared" ref="DI1071:DQ1071" si="863">BN1071*S1071</f>
        <v>0</v>
      </c>
      <c r="DJ1071" s="46">
        <f t="shared" si="863"/>
        <v>0</v>
      </c>
      <c r="DK1071" s="46">
        <f t="shared" si="863"/>
        <v>0</v>
      </c>
      <c r="DL1071" s="46">
        <f t="shared" si="863"/>
        <v>0</v>
      </c>
      <c r="DM1071" s="46">
        <f t="shared" si="863"/>
        <v>109200</v>
      </c>
      <c r="DN1071" s="46">
        <f t="shared" si="863"/>
        <v>109200</v>
      </c>
      <c r="DO1071" s="46">
        <f t="shared" si="863"/>
        <v>109200</v>
      </c>
      <c r="DP1071" s="46">
        <f t="shared" si="863"/>
        <v>109200</v>
      </c>
      <c r="DQ1071" s="46">
        <f t="shared" si="863"/>
        <v>0</v>
      </c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>
        <v>0</v>
      </c>
      <c r="FA1071" s="59" t="s">
        <v>1739</v>
      </c>
      <c r="FB1071" s="59">
        <v>2015</v>
      </c>
      <c r="FC1071" s="59">
        <v>7</v>
      </c>
    </row>
    <row r="1072" spans="1:159" s="49" customFormat="1" ht="25.5" customHeight="1" x14ac:dyDescent="0.25">
      <c r="A1072" s="59" t="s">
        <v>3756</v>
      </c>
      <c r="B1072" s="59" t="s">
        <v>55</v>
      </c>
      <c r="C1072" s="59" t="s">
        <v>588</v>
      </c>
      <c r="D1072" s="59" t="s">
        <v>583</v>
      </c>
      <c r="E1072" s="59" t="s">
        <v>589</v>
      </c>
      <c r="F1072" s="59"/>
      <c r="G1072" s="59" t="s">
        <v>1573</v>
      </c>
      <c r="H1072" s="59" t="s">
        <v>1339</v>
      </c>
      <c r="I1072" s="59">
        <v>45</v>
      </c>
      <c r="J1072" s="59" t="s">
        <v>3734</v>
      </c>
      <c r="K1072" s="59" t="s">
        <v>1581</v>
      </c>
      <c r="L1072" s="59" t="s">
        <v>1330</v>
      </c>
      <c r="M1072" s="59" t="s">
        <v>1505</v>
      </c>
      <c r="N1072" s="59" t="s">
        <v>1335</v>
      </c>
      <c r="O1072" s="46">
        <f t="shared" ref="O1072" si="864">P1072+Q1072+R1072+S1072+T1072+U1072+V1072+W1072+X1072+Y1072+Z1072+AA1072+AB1072+AC1072+AD1072+AE1072+AF1072+AG1072+AH1072+AI1072+AJ1072+AK1072+AL1072+AM1072+AN1072+AO1072+AP1072+AQ1072+AR1072+AS1072+AT1072+AU1072+AV1072+AW1072+AX1072+AY1072+AZ1072</f>
        <v>102000</v>
      </c>
      <c r="P1072" s="46"/>
      <c r="Q1072" s="46"/>
      <c r="R1072" s="46"/>
      <c r="S1072" s="46"/>
      <c r="T1072" s="46"/>
      <c r="U1072" s="46"/>
      <c r="V1072" s="46"/>
      <c r="W1072" s="46">
        <v>30000</v>
      </c>
      <c r="X1072" s="46">
        <v>30000</v>
      </c>
      <c r="Y1072" s="46">
        <v>21000</v>
      </c>
      <c r="Z1072" s="46">
        <v>21000</v>
      </c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87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>
        <f>DE1072/O1072</f>
        <v>4.2535294117647062</v>
      </c>
      <c r="BK1072" s="46"/>
      <c r="BL1072" s="46"/>
      <c r="BM1072" s="46"/>
      <c r="BN1072" s="46"/>
      <c r="BO1072" s="46"/>
      <c r="BP1072" s="46"/>
      <c r="BQ1072" s="46"/>
      <c r="BR1072" s="46">
        <v>3.64</v>
      </c>
      <c r="BS1072" s="46">
        <v>3.64</v>
      </c>
      <c r="BT1072" s="46">
        <v>5.13</v>
      </c>
      <c r="BU1072" s="46">
        <v>5.13</v>
      </c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>
        <f>DM1072+DN1072+DO1072+DP1072</f>
        <v>433860</v>
      </c>
      <c r="DF1072" s="46">
        <f>P1074*BJ1074</f>
        <v>0</v>
      </c>
      <c r="DG1072" s="46">
        <f>BJ1074*Q1074</f>
        <v>0</v>
      </c>
      <c r="DH1072" s="46">
        <f>R1072*BM1072</f>
        <v>0</v>
      </c>
      <c r="DI1072" s="46">
        <f t="shared" ref="DI1072" si="865">BN1072*S1072</f>
        <v>0</v>
      </c>
      <c r="DJ1072" s="46">
        <f t="shared" ref="DJ1072" si="866">BO1072*T1072</f>
        <v>0</v>
      </c>
      <c r="DK1072" s="46">
        <f t="shared" ref="DK1072" si="867">BP1072*U1072</f>
        <v>0</v>
      </c>
      <c r="DL1072" s="46">
        <f t="shared" ref="DL1072" si="868">BQ1072*V1072</f>
        <v>0</v>
      </c>
      <c r="DM1072" s="46">
        <f t="shared" ref="DM1072" si="869">BR1072*W1072</f>
        <v>109200</v>
      </c>
      <c r="DN1072" s="46">
        <f t="shared" ref="DN1072" si="870">BS1072*X1072</f>
        <v>109200</v>
      </c>
      <c r="DO1072" s="46">
        <f t="shared" ref="DO1072" si="871">BT1072*Y1072</f>
        <v>107730</v>
      </c>
      <c r="DP1072" s="46">
        <f t="shared" ref="DP1072" si="872">BU1072*Z1072</f>
        <v>107730</v>
      </c>
      <c r="DQ1072" s="46">
        <f t="shared" ref="DQ1072" si="873">BV1072*AA1072</f>
        <v>0</v>
      </c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>
        <f>DE1072*1.12</f>
        <v>485923.20000000007</v>
      </c>
      <c r="FA1072" s="59" t="s">
        <v>1739</v>
      </c>
      <c r="FB1072" s="59" t="s">
        <v>3635</v>
      </c>
      <c r="FC1072" s="59" t="s">
        <v>1703</v>
      </c>
    </row>
    <row r="1073" spans="1:159" s="49" customFormat="1" ht="25.5" customHeight="1" x14ac:dyDescent="0.25">
      <c r="A1073" s="59" t="s">
        <v>949</v>
      </c>
      <c r="B1073" s="59" t="s">
        <v>55</v>
      </c>
      <c r="C1073" s="59" t="s">
        <v>588</v>
      </c>
      <c r="D1073" s="59" t="s">
        <v>583</v>
      </c>
      <c r="E1073" s="59" t="s">
        <v>589</v>
      </c>
      <c r="F1073" s="59"/>
      <c r="G1073" s="59" t="s">
        <v>1573</v>
      </c>
      <c r="H1073" s="59" t="s">
        <v>1499</v>
      </c>
      <c r="I1073" s="59">
        <v>45</v>
      </c>
      <c r="J1073" s="59" t="s">
        <v>1506</v>
      </c>
      <c r="K1073" s="59" t="s">
        <v>1594</v>
      </c>
      <c r="L1073" s="59" t="s">
        <v>1330</v>
      </c>
      <c r="M1073" s="59" t="s">
        <v>1505</v>
      </c>
      <c r="N1073" s="59" t="s">
        <v>1335</v>
      </c>
      <c r="O1073" s="46">
        <f t="shared" si="640"/>
        <v>240000</v>
      </c>
      <c r="P1073" s="46"/>
      <c r="Q1073" s="46"/>
      <c r="R1073" s="46"/>
      <c r="S1073" s="46"/>
      <c r="T1073" s="46"/>
      <c r="U1073" s="46"/>
      <c r="V1073" s="46"/>
      <c r="W1073" s="46">
        <v>60000</v>
      </c>
      <c r="X1073" s="46">
        <v>60000</v>
      </c>
      <c r="Y1073" s="46">
        <v>60000</v>
      </c>
      <c r="Z1073" s="46">
        <v>60000</v>
      </c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87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>
        <v>3.64</v>
      </c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>
        <v>0</v>
      </c>
      <c r="DF1073" s="46">
        <f t="shared" si="641"/>
        <v>0</v>
      </c>
      <c r="DG1073" s="46">
        <f t="shared" si="642"/>
        <v>0</v>
      </c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>
        <v>0</v>
      </c>
      <c r="FA1073" s="59" t="s">
        <v>1739</v>
      </c>
      <c r="FB1073" s="59">
        <v>2015</v>
      </c>
      <c r="FC1073" s="59"/>
    </row>
    <row r="1074" spans="1:159" s="49" customFormat="1" ht="25.5" customHeight="1" x14ac:dyDescent="0.25">
      <c r="A1074" s="59" t="s">
        <v>950</v>
      </c>
      <c r="B1074" s="59" t="s">
        <v>55</v>
      </c>
      <c r="C1074" s="59" t="s">
        <v>588</v>
      </c>
      <c r="D1074" s="59" t="s">
        <v>583</v>
      </c>
      <c r="E1074" s="59" t="s">
        <v>589</v>
      </c>
      <c r="F1074" s="59"/>
      <c r="G1074" s="59" t="s">
        <v>1573</v>
      </c>
      <c r="H1074" s="59" t="s">
        <v>1339</v>
      </c>
      <c r="I1074" s="59">
        <v>45</v>
      </c>
      <c r="J1074" s="59" t="s">
        <v>1506</v>
      </c>
      <c r="K1074" s="59" t="s">
        <v>1594</v>
      </c>
      <c r="L1074" s="59" t="s">
        <v>1330</v>
      </c>
      <c r="M1074" s="59" t="s">
        <v>1505</v>
      </c>
      <c r="N1074" s="59" t="s">
        <v>1335</v>
      </c>
      <c r="O1074" s="46">
        <f t="shared" si="640"/>
        <v>240000</v>
      </c>
      <c r="P1074" s="46"/>
      <c r="Q1074" s="46"/>
      <c r="R1074" s="46"/>
      <c r="S1074" s="46"/>
      <c r="T1074" s="46"/>
      <c r="U1074" s="46"/>
      <c r="V1074" s="46"/>
      <c r="W1074" s="46">
        <v>60000</v>
      </c>
      <c r="X1074" s="46">
        <v>60000</v>
      </c>
      <c r="Y1074" s="46">
        <v>60000</v>
      </c>
      <c r="Z1074" s="46">
        <v>60000</v>
      </c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87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>
        <v>3.64</v>
      </c>
      <c r="BK1074" s="46"/>
      <c r="BL1074" s="46"/>
      <c r="BM1074" s="46"/>
      <c r="BN1074" s="46"/>
      <c r="BO1074" s="46"/>
      <c r="BP1074" s="46"/>
      <c r="BQ1074" s="46"/>
      <c r="BR1074" s="46">
        <v>3.64</v>
      </c>
      <c r="BS1074" s="46">
        <v>3.64</v>
      </c>
      <c r="BT1074" s="46">
        <v>3.64</v>
      </c>
      <c r="BU1074" s="46">
        <v>3.64</v>
      </c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>
        <v>0</v>
      </c>
      <c r="DF1074" s="46">
        <f>P1076*BJ1076</f>
        <v>0</v>
      </c>
      <c r="DG1074" s="46">
        <f>BJ1076*Q1076</f>
        <v>0</v>
      </c>
      <c r="DH1074" s="46">
        <f>R1074*BM1074</f>
        <v>0</v>
      </c>
      <c r="DI1074" s="46">
        <f t="shared" ref="DI1074:DQ1074" si="874">BN1074*S1074</f>
        <v>0</v>
      </c>
      <c r="DJ1074" s="46">
        <f t="shared" si="874"/>
        <v>0</v>
      </c>
      <c r="DK1074" s="46">
        <f t="shared" si="874"/>
        <v>0</v>
      </c>
      <c r="DL1074" s="46">
        <f t="shared" si="874"/>
        <v>0</v>
      </c>
      <c r="DM1074" s="46">
        <f t="shared" si="874"/>
        <v>218400</v>
      </c>
      <c r="DN1074" s="46">
        <f t="shared" si="874"/>
        <v>218400</v>
      </c>
      <c r="DO1074" s="46">
        <f t="shared" si="874"/>
        <v>218400</v>
      </c>
      <c r="DP1074" s="46">
        <f t="shared" si="874"/>
        <v>218400</v>
      </c>
      <c r="DQ1074" s="46">
        <f t="shared" si="874"/>
        <v>0</v>
      </c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>
        <v>0</v>
      </c>
      <c r="FA1074" s="59" t="s">
        <v>1739</v>
      </c>
      <c r="FB1074" s="59">
        <v>2015</v>
      </c>
      <c r="FC1074" s="59">
        <v>7</v>
      </c>
    </row>
    <row r="1075" spans="1:159" s="49" customFormat="1" ht="25.5" customHeight="1" x14ac:dyDescent="0.25">
      <c r="A1075" s="59" t="s">
        <v>3757</v>
      </c>
      <c r="B1075" s="59" t="s">
        <v>55</v>
      </c>
      <c r="C1075" s="59" t="s">
        <v>588</v>
      </c>
      <c r="D1075" s="59" t="s">
        <v>583</v>
      </c>
      <c r="E1075" s="59" t="s">
        <v>589</v>
      </c>
      <c r="F1075" s="59"/>
      <c r="G1075" s="59" t="s">
        <v>1573</v>
      </c>
      <c r="H1075" s="59" t="s">
        <v>1339</v>
      </c>
      <c r="I1075" s="59">
        <v>45</v>
      </c>
      <c r="J1075" s="59" t="s">
        <v>3734</v>
      </c>
      <c r="K1075" s="59" t="s">
        <v>1594</v>
      </c>
      <c r="L1075" s="59" t="s">
        <v>1330</v>
      </c>
      <c r="M1075" s="59" t="s">
        <v>1505</v>
      </c>
      <c r="N1075" s="59" t="s">
        <v>1335</v>
      </c>
      <c r="O1075" s="46">
        <f t="shared" ref="O1075" si="875">P1075+Q1075+R1075+S1075+T1075+U1075+V1075+W1075+X1075+Y1075+Z1075+AA1075+AB1075+AC1075+AD1075+AE1075+AF1075+AG1075+AH1075+AI1075+AJ1075+AK1075+AL1075+AM1075+AN1075+AO1075+AP1075+AQ1075+AR1075+AS1075+AT1075+AU1075+AV1075+AW1075+AX1075+AY1075+AZ1075</f>
        <v>204000</v>
      </c>
      <c r="P1075" s="46"/>
      <c r="Q1075" s="46"/>
      <c r="R1075" s="46"/>
      <c r="S1075" s="46"/>
      <c r="T1075" s="46"/>
      <c r="U1075" s="46"/>
      <c r="V1075" s="46"/>
      <c r="W1075" s="46">
        <v>60000</v>
      </c>
      <c r="X1075" s="46">
        <v>60000</v>
      </c>
      <c r="Y1075" s="46">
        <v>42000</v>
      </c>
      <c r="Z1075" s="46">
        <v>42000</v>
      </c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87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>
        <f>DE1075/O1075</f>
        <v>4.2535294117647062</v>
      </c>
      <c r="BK1075" s="46"/>
      <c r="BL1075" s="46"/>
      <c r="BM1075" s="46"/>
      <c r="BN1075" s="46"/>
      <c r="BO1075" s="46"/>
      <c r="BP1075" s="46"/>
      <c r="BQ1075" s="46"/>
      <c r="BR1075" s="46">
        <v>3.64</v>
      </c>
      <c r="BS1075" s="46">
        <v>3.64</v>
      </c>
      <c r="BT1075" s="46">
        <v>5.13</v>
      </c>
      <c r="BU1075" s="46">
        <v>5.13</v>
      </c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>
        <f>DM1075+DN1075+DO1075+DP1075</f>
        <v>867720</v>
      </c>
      <c r="DF1075" s="46">
        <f>P1077*BJ1077</f>
        <v>0</v>
      </c>
      <c r="DG1075" s="46">
        <f>BJ1077*Q1077</f>
        <v>0</v>
      </c>
      <c r="DH1075" s="46">
        <f>R1075*BM1075</f>
        <v>0</v>
      </c>
      <c r="DI1075" s="46">
        <f t="shared" ref="DI1075" si="876">BN1075*S1075</f>
        <v>0</v>
      </c>
      <c r="DJ1075" s="46">
        <f t="shared" ref="DJ1075" si="877">BO1075*T1075</f>
        <v>0</v>
      </c>
      <c r="DK1075" s="46">
        <f t="shared" ref="DK1075" si="878">BP1075*U1075</f>
        <v>0</v>
      </c>
      <c r="DL1075" s="46">
        <f t="shared" ref="DL1075" si="879">BQ1075*V1075</f>
        <v>0</v>
      </c>
      <c r="DM1075" s="46">
        <f t="shared" ref="DM1075" si="880">BR1075*W1075</f>
        <v>218400</v>
      </c>
      <c r="DN1075" s="46">
        <f t="shared" ref="DN1075" si="881">BS1075*X1075</f>
        <v>218400</v>
      </c>
      <c r="DO1075" s="46">
        <f t="shared" ref="DO1075" si="882">BT1075*Y1075</f>
        <v>215460</v>
      </c>
      <c r="DP1075" s="46">
        <f t="shared" ref="DP1075" si="883">BU1075*Z1075</f>
        <v>215460</v>
      </c>
      <c r="DQ1075" s="46">
        <f t="shared" ref="DQ1075" si="884">BV1075*AA1075</f>
        <v>0</v>
      </c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>
        <f>DE1075*1.12</f>
        <v>971846.40000000014</v>
      </c>
      <c r="FA1075" s="59" t="s">
        <v>1739</v>
      </c>
      <c r="FB1075" s="59" t="s">
        <v>3635</v>
      </c>
      <c r="FC1075" s="59" t="s">
        <v>1703</v>
      </c>
    </row>
    <row r="1076" spans="1:159" s="49" customFormat="1" ht="25.5" customHeight="1" x14ac:dyDescent="0.25">
      <c r="A1076" s="59" t="s">
        <v>951</v>
      </c>
      <c r="B1076" s="59" t="s">
        <v>55</v>
      </c>
      <c r="C1076" s="59" t="s">
        <v>593</v>
      </c>
      <c r="D1076" s="59" t="s">
        <v>594</v>
      </c>
      <c r="E1076" s="59" t="s">
        <v>595</v>
      </c>
      <c r="F1076" s="59"/>
      <c r="G1076" s="59" t="s">
        <v>595</v>
      </c>
      <c r="H1076" s="59" t="s">
        <v>1499</v>
      </c>
      <c r="I1076" s="59">
        <v>70</v>
      </c>
      <c r="J1076" s="59" t="s">
        <v>1506</v>
      </c>
      <c r="K1076" s="59" t="s">
        <v>1586</v>
      </c>
      <c r="L1076" s="59" t="s">
        <v>1330</v>
      </c>
      <c r="M1076" s="59" t="s">
        <v>1505</v>
      </c>
      <c r="N1076" s="59" t="s">
        <v>1335</v>
      </c>
      <c r="O1076" s="46">
        <f t="shared" si="640"/>
        <v>6000</v>
      </c>
      <c r="P1076" s="46"/>
      <c r="Q1076" s="46"/>
      <c r="R1076" s="46"/>
      <c r="S1076" s="46"/>
      <c r="T1076" s="46"/>
      <c r="U1076" s="46"/>
      <c r="V1076" s="46"/>
      <c r="W1076" s="46">
        <v>1500</v>
      </c>
      <c r="X1076" s="46">
        <v>1500</v>
      </c>
      <c r="Y1076" s="46">
        <v>1500</v>
      </c>
      <c r="Z1076" s="46">
        <v>1500</v>
      </c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87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>
        <v>128</v>
      </c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>
        <v>0</v>
      </c>
      <c r="DF1076" s="46">
        <f t="shared" si="641"/>
        <v>0</v>
      </c>
      <c r="DG1076" s="46">
        <f t="shared" si="642"/>
        <v>0</v>
      </c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>
        <v>0</v>
      </c>
      <c r="FA1076" s="59" t="s">
        <v>1739</v>
      </c>
      <c r="FB1076" s="59">
        <v>2015</v>
      </c>
      <c r="FC1076" s="59"/>
    </row>
    <row r="1077" spans="1:159" s="49" customFormat="1" ht="25.5" customHeight="1" x14ac:dyDescent="0.25">
      <c r="A1077" s="59" t="s">
        <v>952</v>
      </c>
      <c r="B1077" s="59" t="s">
        <v>55</v>
      </c>
      <c r="C1077" s="59" t="s">
        <v>593</v>
      </c>
      <c r="D1077" s="59" t="s">
        <v>594</v>
      </c>
      <c r="E1077" s="59" t="s">
        <v>595</v>
      </c>
      <c r="F1077" s="59"/>
      <c r="G1077" s="59" t="s">
        <v>595</v>
      </c>
      <c r="H1077" s="59" t="s">
        <v>1339</v>
      </c>
      <c r="I1077" s="59">
        <v>70</v>
      </c>
      <c r="J1077" s="59" t="s">
        <v>1506</v>
      </c>
      <c r="K1077" s="59" t="s">
        <v>1586</v>
      </c>
      <c r="L1077" s="59" t="s">
        <v>1330</v>
      </c>
      <c r="M1077" s="59" t="s">
        <v>1505</v>
      </c>
      <c r="N1077" s="59" t="s">
        <v>1335</v>
      </c>
      <c r="O1077" s="46">
        <f t="shared" si="640"/>
        <v>6000</v>
      </c>
      <c r="P1077" s="46"/>
      <c r="Q1077" s="46"/>
      <c r="R1077" s="46"/>
      <c r="S1077" s="46"/>
      <c r="T1077" s="46"/>
      <c r="U1077" s="46"/>
      <c r="V1077" s="46"/>
      <c r="W1077" s="46">
        <v>1500</v>
      </c>
      <c r="X1077" s="46">
        <v>1500</v>
      </c>
      <c r="Y1077" s="46">
        <v>1500</v>
      </c>
      <c r="Z1077" s="46">
        <v>1500</v>
      </c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87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>
        <v>128</v>
      </c>
      <c r="BK1077" s="46"/>
      <c r="BL1077" s="46"/>
      <c r="BM1077" s="46"/>
      <c r="BN1077" s="46"/>
      <c r="BO1077" s="46"/>
      <c r="BP1077" s="46"/>
      <c r="BQ1077" s="46"/>
      <c r="BR1077" s="46">
        <v>128</v>
      </c>
      <c r="BS1077" s="46">
        <v>128</v>
      </c>
      <c r="BT1077" s="46">
        <v>128</v>
      </c>
      <c r="BU1077" s="46">
        <v>128</v>
      </c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>
        <v>768000</v>
      </c>
      <c r="DF1077" s="46">
        <f t="shared" si="641"/>
        <v>0</v>
      </c>
      <c r="DG1077" s="46">
        <f t="shared" si="642"/>
        <v>0</v>
      </c>
      <c r="DH1077" s="46">
        <f>R1077*BM1077</f>
        <v>0</v>
      </c>
      <c r="DI1077" s="46">
        <f t="shared" ref="DI1077:DQ1077" si="885">BN1077*S1077</f>
        <v>0</v>
      </c>
      <c r="DJ1077" s="46">
        <f t="shared" si="885"/>
        <v>0</v>
      </c>
      <c r="DK1077" s="46">
        <f t="shared" si="885"/>
        <v>0</v>
      </c>
      <c r="DL1077" s="46">
        <f t="shared" si="885"/>
        <v>0</v>
      </c>
      <c r="DM1077" s="46">
        <f t="shared" si="885"/>
        <v>192000</v>
      </c>
      <c r="DN1077" s="46">
        <f t="shared" si="885"/>
        <v>192000</v>
      </c>
      <c r="DO1077" s="46">
        <f t="shared" si="885"/>
        <v>192000</v>
      </c>
      <c r="DP1077" s="46">
        <f t="shared" si="885"/>
        <v>192000</v>
      </c>
      <c r="DQ1077" s="46">
        <f t="shared" si="885"/>
        <v>0</v>
      </c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>
        <v>860160.00000000012</v>
      </c>
      <c r="FA1077" s="59" t="s">
        <v>1739</v>
      </c>
      <c r="FB1077" s="59">
        <v>2015</v>
      </c>
      <c r="FC1077" s="59">
        <v>7</v>
      </c>
    </row>
    <row r="1078" spans="1:159" s="49" customFormat="1" ht="25.5" customHeight="1" x14ac:dyDescent="0.25">
      <c r="A1078" s="59" t="s">
        <v>953</v>
      </c>
      <c r="B1078" s="59" t="s">
        <v>55</v>
      </c>
      <c r="C1078" s="59" t="s">
        <v>593</v>
      </c>
      <c r="D1078" s="59" t="s">
        <v>594</v>
      </c>
      <c r="E1078" s="59" t="s">
        <v>595</v>
      </c>
      <c r="F1078" s="59"/>
      <c r="G1078" s="59" t="s">
        <v>595</v>
      </c>
      <c r="H1078" s="59" t="s">
        <v>1499</v>
      </c>
      <c r="I1078" s="59">
        <v>70</v>
      </c>
      <c r="J1078" s="59" t="s">
        <v>1506</v>
      </c>
      <c r="K1078" s="59" t="s">
        <v>1587</v>
      </c>
      <c r="L1078" s="59" t="s">
        <v>1330</v>
      </c>
      <c r="M1078" s="59" t="s">
        <v>1505</v>
      </c>
      <c r="N1078" s="59" t="s">
        <v>1335</v>
      </c>
      <c r="O1078" s="46">
        <f t="shared" si="640"/>
        <v>3600</v>
      </c>
      <c r="P1078" s="46"/>
      <c r="Q1078" s="46"/>
      <c r="R1078" s="46"/>
      <c r="S1078" s="46"/>
      <c r="T1078" s="46"/>
      <c r="U1078" s="46"/>
      <c r="V1078" s="46"/>
      <c r="W1078" s="46">
        <v>900</v>
      </c>
      <c r="X1078" s="46">
        <v>900</v>
      </c>
      <c r="Y1078" s="46">
        <v>900</v>
      </c>
      <c r="Z1078" s="46">
        <v>900</v>
      </c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87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>
        <v>128</v>
      </c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>
        <v>0</v>
      </c>
      <c r="DF1078" s="46">
        <f t="shared" si="641"/>
        <v>0</v>
      </c>
      <c r="DG1078" s="46">
        <f t="shared" si="642"/>
        <v>0</v>
      </c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>
        <v>0</v>
      </c>
      <c r="FA1078" s="59" t="s">
        <v>1739</v>
      </c>
      <c r="FB1078" s="59">
        <v>2015</v>
      </c>
      <c r="FC1078" s="59"/>
    </row>
    <row r="1079" spans="1:159" s="49" customFormat="1" ht="25.5" customHeight="1" x14ac:dyDescent="0.25">
      <c r="A1079" s="59" t="s">
        <v>954</v>
      </c>
      <c r="B1079" s="59" t="s">
        <v>55</v>
      </c>
      <c r="C1079" s="59" t="s">
        <v>593</v>
      </c>
      <c r="D1079" s="59" t="s">
        <v>594</v>
      </c>
      <c r="E1079" s="59" t="s">
        <v>595</v>
      </c>
      <c r="F1079" s="59"/>
      <c r="G1079" s="59" t="s">
        <v>595</v>
      </c>
      <c r="H1079" s="59" t="s">
        <v>1339</v>
      </c>
      <c r="I1079" s="59">
        <v>70</v>
      </c>
      <c r="J1079" s="59" t="s">
        <v>1506</v>
      </c>
      <c r="K1079" s="59" t="s">
        <v>1587</v>
      </c>
      <c r="L1079" s="59" t="s">
        <v>1330</v>
      </c>
      <c r="M1079" s="59" t="s">
        <v>1505</v>
      </c>
      <c r="N1079" s="59" t="s">
        <v>1335</v>
      </c>
      <c r="O1079" s="46">
        <f t="shared" si="640"/>
        <v>3600</v>
      </c>
      <c r="P1079" s="46"/>
      <c r="Q1079" s="46"/>
      <c r="R1079" s="46"/>
      <c r="S1079" s="46"/>
      <c r="T1079" s="46"/>
      <c r="U1079" s="46"/>
      <c r="V1079" s="46"/>
      <c r="W1079" s="46">
        <v>900</v>
      </c>
      <c r="X1079" s="46">
        <v>900</v>
      </c>
      <c r="Y1079" s="46">
        <v>900</v>
      </c>
      <c r="Z1079" s="46">
        <v>900</v>
      </c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87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>
        <v>128</v>
      </c>
      <c r="BK1079" s="46"/>
      <c r="BL1079" s="46"/>
      <c r="BM1079" s="46"/>
      <c r="BN1079" s="46"/>
      <c r="BO1079" s="46"/>
      <c r="BP1079" s="46"/>
      <c r="BQ1079" s="46"/>
      <c r="BR1079" s="46">
        <v>128</v>
      </c>
      <c r="BS1079" s="46">
        <v>128</v>
      </c>
      <c r="BT1079" s="46">
        <v>128</v>
      </c>
      <c r="BU1079" s="46">
        <v>128</v>
      </c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>
        <v>460800</v>
      </c>
      <c r="DF1079" s="46">
        <f t="shared" si="641"/>
        <v>0</v>
      </c>
      <c r="DG1079" s="46">
        <f t="shared" si="642"/>
        <v>0</v>
      </c>
      <c r="DH1079" s="46">
        <f>R1079*BM1079</f>
        <v>0</v>
      </c>
      <c r="DI1079" s="46">
        <f t="shared" ref="DI1079:DQ1079" si="886">BN1079*S1079</f>
        <v>0</v>
      </c>
      <c r="DJ1079" s="46">
        <f t="shared" si="886"/>
        <v>0</v>
      </c>
      <c r="DK1079" s="46">
        <f t="shared" si="886"/>
        <v>0</v>
      </c>
      <c r="DL1079" s="46">
        <f t="shared" si="886"/>
        <v>0</v>
      </c>
      <c r="DM1079" s="46">
        <f t="shared" si="886"/>
        <v>115200</v>
      </c>
      <c r="DN1079" s="46">
        <f t="shared" si="886"/>
        <v>115200</v>
      </c>
      <c r="DO1079" s="46">
        <f t="shared" si="886"/>
        <v>115200</v>
      </c>
      <c r="DP1079" s="46">
        <f t="shared" si="886"/>
        <v>115200</v>
      </c>
      <c r="DQ1079" s="46">
        <f t="shared" si="886"/>
        <v>0</v>
      </c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>
        <v>516096.00000000006</v>
      </c>
      <c r="FA1079" s="59" t="s">
        <v>1739</v>
      </c>
      <c r="FB1079" s="59">
        <v>2015</v>
      </c>
      <c r="FC1079" s="59">
        <v>7</v>
      </c>
    </row>
    <row r="1080" spans="1:159" s="49" customFormat="1" ht="25.5" customHeight="1" x14ac:dyDescent="0.25">
      <c r="A1080" s="59" t="s">
        <v>955</v>
      </c>
      <c r="B1080" s="59" t="s">
        <v>55</v>
      </c>
      <c r="C1080" s="59" t="s">
        <v>593</v>
      </c>
      <c r="D1080" s="59" t="s">
        <v>594</v>
      </c>
      <c r="E1080" s="59" t="s">
        <v>595</v>
      </c>
      <c r="F1080" s="59"/>
      <c r="G1080" s="59" t="s">
        <v>595</v>
      </c>
      <c r="H1080" s="59" t="s">
        <v>1499</v>
      </c>
      <c r="I1080" s="59">
        <v>70</v>
      </c>
      <c r="J1080" s="59" t="s">
        <v>1506</v>
      </c>
      <c r="K1080" s="59" t="s">
        <v>1589</v>
      </c>
      <c r="L1080" s="59" t="s">
        <v>1330</v>
      </c>
      <c r="M1080" s="59" t="s">
        <v>1505</v>
      </c>
      <c r="N1080" s="59" t="s">
        <v>1335</v>
      </c>
      <c r="O1080" s="46">
        <f t="shared" si="640"/>
        <v>12200</v>
      </c>
      <c r="P1080" s="46"/>
      <c r="Q1080" s="46"/>
      <c r="R1080" s="46"/>
      <c r="S1080" s="46"/>
      <c r="T1080" s="46"/>
      <c r="U1080" s="46"/>
      <c r="V1080" s="46"/>
      <c r="W1080" s="46">
        <v>3050</v>
      </c>
      <c r="X1080" s="46">
        <v>3050</v>
      </c>
      <c r="Y1080" s="46">
        <v>3050</v>
      </c>
      <c r="Z1080" s="46">
        <v>3050</v>
      </c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87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>
        <v>128</v>
      </c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>
        <v>0</v>
      </c>
      <c r="DF1080" s="46">
        <f t="shared" si="641"/>
        <v>0</v>
      </c>
      <c r="DG1080" s="46">
        <f t="shared" si="642"/>
        <v>0</v>
      </c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>
        <v>0</v>
      </c>
      <c r="FA1080" s="59" t="s">
        <v>1739</v>
      </c>
      <c r="FB1080" s="59">
        <v>2015</v>
      </c>
      <c r="FC1080" s="59"/>
    </row>
    <row r="1081" spans="1:159" s="49" customFormat="1" ht="25.5" customHeight="1" x14ac:dyDescent="0.25">
      <c r="A1081" s="59" t="s">
        <v>956</v>
      </c>
      <c r="B1081" s="59" t="s">
        <v>55</v>
      </c>
      <c r="C1081" s="59" t="s">
        <v>593</v>
      </c>
      <c r="D1081" s="59" t="s">
        <v>594</v>
      </c>
      <c r="E1081" s="59" t="s">
        <v>595</v>
      </c>
      <c r="F1081" s="59"/>
      <c r="G1081" s="59" t="s">
        <v>595</v>
      </c>
      <c r="H1081" s="59" t="s">
        <v>1339</v>
      </c>
      <c r="I1081" s="59">
        <v>70</v>
      </c>
      <c r="J1081" s="59" t="s">
        <v>1506</v>
      </c>
      <c r="K1081" s="59" t="s">
        <v>1589</v>
      </c>
      <c r="L1081" s="59" t="s">
        <v>1330</v>
      </c>
      <c r="M1081" s="59" t="s">
        <v>1505</v>
      </c>
      <c r="N1081" s="59" t="s">
        <v>1335</v>
      </c>
      <c r="O1081" s="46">
        <f t="shared" si="640"/>
        <v>12200</v>
      </c>
      <c r="P1081" s="46"/>
      <c r="Q1081" s="46"/>
      <c r="R1081" s="46"/>
      <c r="S1081" s="46"/>
      <c r="T1081" s="46"/>
      <c r="U1081" s="46"/>
      <c r="V1081" s="46"/>
      <c r="W1081" s="46">
        <v>3050</v>
      </c>
      <c r="X1081" s="46">
        <v>3050</v>
      </c>
      <c r="Y1081" s="46">
        <v>3050</v>
      </c>
      <c r="Z1081" s="46">
        <v>3050</v>
      </c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87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>
        <v>128</v>
      </c>
      <c r="BK1081" s="46"/>
      <c r="BL1081" s="46"/>
      <c r="BM1081" s="46"/>
      <c r="BN1081" s="46"/>
      <c r="BO1081" s="46"/>
      <c r="BP1081" s="46"/>
      <c r="BQ1081" s="46"/>
      <c r="BR1081" s="46">
        <v>128</v>
      </c>
      <c r="BS1081" s="46">
        <v>128</v>
      </c>
      <c r="BT1081" s="46">
        <v>128</v>
      </c>
      <c r="BU1081" s="46">
        <v>128</v>
      </c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>
        <v>1561600</v>
      </c>
      <c r="DF1081" s="46">
        <f t="shared" si="641"/>
        <v>0</v>
      </c>
      <c r="DG1081" s="46">
        <f t="shared" si="642"/>
        <v>0</v>
      </c>
      <c r="DH1081" s="46">
        <f>R1081*BM1081</f>
        <v>0</v>
      </c>
      <c r="DI1081" s="46">
        <f t="shared" ref="DI1081:DQ1081" si="887">BN1081*S1081</f>
        <v>0</v>
      </c>
      <c r="DJ1081" s="46">
        <f t="shared" si="887"/>
        <v>0</v>
      </c>
      <c r="DK1081" s="46">
        <f t="shared" si="887"/>
        <v>0</v>
      </c>
      <c r="DL1081" s="46">
        <f t="shared" si="887"/>
        <v>0</v>
      </c>
      <c r="DM1081" s="46">
        <f t="shared" si="887"/>
        <v>390400</v>
      </c>
      <c r="DN1081" s="46">
        <f t="shared" si="887"/>
        <v>390400</v>
      </c>
      <c r="DO1081" s="46">
        <f t="shared" si="887"/>
        <v>390400</v>
      </c>
      <c r="DP1081" s="46">
        <f t="shared" si="887"/>
        <v>390400</v>
      </c>
      <c r="DQ1081" s="46">
        <f t="shared" si="887"/>
        <v>0</v>
      </c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>
        <v>1748992.0000000002</v>
      </c>
      <c r="FA1081" s="59" t="s">
        <v>1739</v>
      </c>
      <c r="FB1081" s="59">
        <v>2015</v>
      </c>
      <c r="FC1081" s="59">
        <v>7</v>
      </c>
    </row>
    <row r="1082" spans="1:159" s="49" customFormat="1" ht="25.5" customHeight="1" x14ac:dyDescent="0.25">
      <c r="A1082" s="59" t="s">
        <v>957</v>
      </c>
      <c r="B1082" s="59" t="s">
        <v>55</v>
      </c>
      <c r="C1082" s="59" t="s">
        <v>593</v>
      </c>
      <c r="D1082" s="59" t="s">
        <v>594</v>
      </c>
      <c r="E1082" s="59" t="s">
        <v>595</v>
      </c>
      <c r="F1082" s="59"/>
      <c r="G1082" s="59" t="s">
        <v>595</v>
      </c>
      <c r="H1082" s="59" t="s">
        <v>1499</v>
      </c>
      <c r="I1082" s="59">
        <v>70</v>
      </c>
      <c r="J1082" s="59" t="s">
        <v>1506</v>
      </c>
      <c r="K1082" s="59" t="s">
        <v>1590</v>
      </c>
      <c r="L1082" s="59" t="s">
        <v>1330</v>
      </c>
      <c r="M1082" s="59" t="s">
        <v>1505</v>
      </c>
      <c r="N1082" s="59" t="s">
        <v>1335</v>
      </c>
      <c r="O1082" s="46">
        <f t="shared" si="640"/>
        <v>1960</v>
      </c>
      <c r="P1082" s="46"/>
      <c r="Q1082" s="46"/>
      <c r="R1082" s="46"/>
      <c r="S1082" s="46"/>
      <c r="T1082" s="46"/>
      <c r="U1082" s="46"/>
      <c r="V1082" s="46"/>
      <c r="W1082" s="46">
        <v>490</v>
      </c>
      <c r="X1082" s="46">
        <v>490</v>
      </c>
      <c r="Y1082" s="46">
        <v>490</v>
      </c>
      <c r="Z1082" s="46">
        <v>490</v>
      </c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87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128</v>
      </c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>
        <v>0</v>
      </c>
      <c r="DF1082" s="46">
        <f t="shared" si="641"/>
        <v>0</v>
      </c>
      <c r="DG1082" s="46">
        <f t="shared" si="642"/>
        <v>0</v>
      </c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>
        <v>0</v>
      </c>
      <c r="FA1082" s="59" t="s">
        <v>1739</v>
      </c>
      <c r="FB1082" s="59">
        <v>2015</v>
      </c>
      <c r="FC1082" s="59"/>
    </row>
    <row r="1083" spans="1:159" s="49" customFormat="1" ht="25.5" customHeight="1" x14ac:dyDescent="0.25">
      <c r="A1083" s="59" t="s">
        <v>958</v>
      </c>
      <c r="B1083" s="59" t="s">
        <v>55</v>
      </c>
      <c r="C1083" s="59" t="s">
        <v>593</v>
      </c>
      <c r="D1083" s="59" t="s">
        <v>594</v>
      </c>
      <c r="E1083" s="59" t="s">
        <v>595</v>
      </c>
      <c r="F1083" s="59"/>
      <c r="G1083" s="59" t="s">
        <v>595</v>
      </c>
      <c r="H1083" s="59" t="s">
        <v>1339</v>
      </c>
      <c r="I1083" s="59">
        <v>70</v>
      </c>
      <c r="J1083" s="59" t="s">
        <v>1506</v>
      </c>
      <c r="K1083" s="59" t="s">
        <v>1590</v>
      </c>
      <c r="L1083" s="59" t="s">
        <v>1330</v>
      </c>
      <c r="M1083" s="59" t="s">
        <v>1505</v>
      </c>
      <c r="N1083" s="59" t="s">
        <v>1335</v>
      </c>
      <c r="O1083" s="46">
        <f t="shared" si="640"/>
        <v>1960</v>
      </c>
      <c r="P1083" s="46"/>
      <c r="Q1083" s="46"/>
      <c r="R1083" s="46"/>
      <c r="S1083" s="46"/>
      <c r="T1083" s="46"/>
      <c r="U1083" s="46"/>
      <c r="V1083" s="46"/>
      <c r="W1083" s="46">
        <v>490</v>
      </c>
      <c r="X1083" s="46">
        <v>490</v>
      </c>
      <c r="Y1083" s="46">
        <v>490</v>
      </c>
      <c r="Z1083" s="46">
        <v>490</v>
      </c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87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>
        <v>128</v>
      </c>
      <c r="BK1083" s="46"/>
      <c r="BL1083" s="46"/>
      <c r="BM1083" s="46"/>
      <c r="BN1083" s="46"/>
      <c r="BO1083" s="46"/>
      <c r="BP1083" s="46"/>
      <c r="BQ1083" s="46"/>
      <c r="BR1083" s="46">
        <v>128</v>
      </c>
      <c r="BS1083" s="46">
        <v>128</v>
      </c>
      <c r="BT1083" s="46">
        <v>128</v>
      </c>
      <c r="BU1083" s="46">
        <v>128</v>
      </c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>
        <v>250880</v>
      </c>
      <c r="DF1083" s="46">
        <f t="shared" si="641"/>
        <v>0</v>
      </c>
      <c r="DG1083" s="46">
        <f t="shared" si="642"/>
        <v>0</v>
      </c>
      <c r="DH1083" s="46">
        <f>R1083*BM1083</f>
        <v>0</v>
      </c>
      <c r="DI1083" s="46">
        <f t="shared" ref="DI1083:DQ1083" si="888">BN1083*S1083</f>
        <v>0</v>
      </c>
      <c r="DJ1083" s="46">
        <f t="shared" si="888"/>
        <v>0</v>
      </c>
      <c r="DK1083" s="46">
        <f t="shared" si="888"/>
        <v>0</v>
      </c>
      <c r="DL1083" s="46">
        <f t="shared" si="888"/>
        <v>0</v>
      </c>
      <c r="DM1083" s="46">
        <f t="shared" si="888"/>
        <v>62720</v>
      </c>
      <c r="DN1083" s="46">
        <f t="shared" si="888"/>
        <v>62720</v>
      </c>
      <c r="DO1083" s="46">
        <f t="shared" si="888"/>
        <v>62720</v>
      </c>
      <c r="DP1083" s="46">
        <f t="shared" si="888"/>
        <v>62720</v>
      </c>
      <c r="DQ1083" s="46">
        <f t="shared" si="888"/>
        <v>0</v>
      </c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>
        <v>280985.60000000003</v>
      </c>
      <c r="FA1083" s="59" t="s">
        <v>1739</v>
      </c>
      <c r="FB1083" s="59">
        <v>2015</v>
      </c>
      <c r="FC1083" s="59">
        <v>7</v>
      </c>
    </row>
    <row r="1084" spans="1:159" s="49" customFormat="1" ht="25.5" customHeight="1" x14ac:dyDescent="0.25">
      <c r="A1084" s="59" t="s">
        <v>959</v>
      </c>
      <c r="B1084" s="59" t="s">
        <v>55</v>
      </c>
      <c r="C1084" s="59" t="s">
        <v>593</v>
      </c>
      <c r="D1084" s="59" t="s">
        <v>594</v>
      </c>
      <c r="E1084" s="59" t="s">
        <v>595</v>
      </c>
      <c r="F1084" s="59"/>
      <c r="G1084" s="59" t="s">
        <v>595</v>
      </c>
      <c r="H1084" s="59" t="s">
        <v>1499</v>
      </c>
      <c r="I1084" s="59">
        <v>70</v>
      </c>
      <c r="J1084" s="59" t="s">
        <v>1506</v>
      </c>
      <c r="K1084" s="59" t="s">
        <v>1591</v>
      </c>
      <c r="L1084" s="59" t="s">
        <v>1330</v>
      </c>
      <c r="M1084" s="59" t="s">
        <v>1505</v>
      </c>
      <c r="N1084" s="59" t="s">
        <v>1335</v>
      </c>
      <c r="O1084" s="46">
        <f t="shared" si="640"/>
        <v>8000</v>
      </c>
      <c r="P1084" s="46"/>
      <c r="Q1084" s="46"/>
      <c r="R1084" s="46"/>
      <c r="S1084" s="46"/>
      <c r="T1084" s="46"/>
      <c r="U1084" s="46"/>
      <c r="V1084" s="46"/>
      <c r="W1084" s="46">
        <v>2000</v>
      </c>
      <c r="X1084" s="46">
        <v>2000</v>
      </c>
      <c r="Y1084" s="46">
        <v>2000</v>
      </c>
      <c r="Z1084" s="46">
        <v>2000</v>
      </c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87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>
        <v>128</v>
      </c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>
        <v>0</v>
      </c>
      <c r="DF1084" s="46">
        <f t="shared" si="641"/>
        <v>0</v>
      </c>
      <c r="DG1084" s="46">
        <f t="shared" si="642"/>
        <v>0</v>
      </c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>
        <v>0</v>
      </c>
      <c r="FA1084" s="59" t="s">
        <v>1739</v>
      </c>
      <c r="FB1084" s="59">
        <v>2015</v>
      </c>
      <c r="FC1084" s="59"/>
    </row>
    <row r="1085" spans="1:159" s="49" customFormat="1" ht="25.5" customHeight="1" x14ac:dyDescent="0.25">
      <c r="A1085" s="59" t="s">
        <v>960</v>
      </c>
      <c r="B1085" s="59" t="s">
        <v>55</v>
      </c>
      <c r="C1085" s="59" t="s">
        <v>593</v>
      </c>
      <c r="D1085" s="59" t="s">
        <v>594</v>
      </c>
      <c r="E1085" s="59" t="s">
        <v>595</v>
      </c>
      <c r="F1085" s="59"/>
      <c r="G1085" s="59" t="s">
        <v>595</v>
      </c>
      <c r="H1085" s="59" t="s">
        <v>1339</v>
      </c>
      <c r="I1085" s="59">
        <v>70</v>
      </c>
      <c r="J1085" s="59" t="s">
        <v>1506</v>
      </c>
      <c r="K1085" s="59" t="s">
        <v>1591</v>
      </c>
      <c r="L1085" s="59" t="s">
        <v>1330</v>
      </c>
      <c r="M1085" s="59" t="s">
        <v>1505</v>
      </c>
      <c r="N1085" s="59" t="s">
        <v>1335</v>
      </c>
      <c r="O1085" s="46">
        <f t="shared" ref="O1085:O1148" si="889">P1085+Q1085+R1085+S1085+T1085+U1085+V1085+W1085+X1085+Y1085+Z1085+AA1085+AB1085+AC1085+AD1085+AE1085+AF1085+AG1085+AH1085+AI1085+AJ1085+AK1085+AL1085+AM1085+AN1085+AO1085+AP1085+AQ1085+AR1085+AS1085+AT1085+AU1085+AV1085+AW1085+AX1085+AY1085+AZ1085</f>
        <v>8000</v>
      </c>
      <c r="P1085" s="46"/>
      <c r="Q1085" s="46"/>
      <c r="R1085" s="46"/>
      <c r="S1085" s="46"/>
      <c r="T1085" s="46"/>
      <c r="U1085" s="46"/>
      <c r="V1085" s="46"/>
      <c r="W1085" s="46">
        <v>2000</v>
      </c>
      <c r="X1085" s="46">
        <v>2000</v>
      </c>
      <c r="Y1085" s="46">
        <v>2000</v>
      </c>
      <c r="Z1085" s="46">
        <v>2000</v>
      </c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87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>
        <v>128</v>
      </c>
      <c r="BK1085" s="46"/>
      <c r="BL1085" s="46"/>
      <c r="BM1085" s="46"/>
      <c r="BN1085" s="46"/>
      <c r="BO1085" s="46"/>
      <c r="BP1085" s="46"/>
      <c r="BQ1085" s="46"/>
      <c r="BR1085" s="46">
        <v>128</v>
      </c>
      <c r="BS1085" s="46">
        <v>128</v>
      </c>
      <c r="BT1085" s="46">
        <v>128</v>
      </c>
      <c r="BU1085" s="46">
        <v>128</v>
      </c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>
        <v>1024000</v>
      </c>
      <c r="DF1085" s="46">
        <f t="shared" ref="DF1085:DF1148" si="890">P1086*BJ1086</f>
        <v>0</v>
      </c>
      <c r="DG1085" s="46">
        <f t="shared" ref="DG1085:DG1148" si="891">BJ1086*Q1086</f>
        <v>0</v>
      </c>
      <c r="DH1085" s="46">
        <f>R1085*BM1085</f>
        <v>0</v>
      </c>
      <c r="DI1085" s="46">
        <f t="shared" ref="DI1085:DQ1085" si="892">BN1085*S1085</f>
        <v>0</v>
      </c>
      <c r="DJ1085" s="46">
        <f t="shared" si="892"/>
        <v>0</v>
      </c>
      <c r="DK1085" s="46">
        <f t="shared" si="892"/>
        <v>0</v>
      </c>
      <c r="DL1085" s="46">
        <f t="shared" si="892"/>
        <v>0</v>
      </c>
      <c r="DM1085" s="46">
        <f t="shared" si="892"/>
        <v>256000</v>
      </c>
      <c r="DN1085" s="46">
        <f t="shared" si="892"/>
        <v>256000</v>
      </c>
      <c r="DO1085" s="46">
        <f t="shared" si="892"/>
        <v>256000</v>
      </c>
      <c r="DP1085" s="46">
        <f t="shared" si="892"/>
        <v>256000</v>
      </c>
      <c r="DQ1085" s="46">
        <f t="shared" si="892"/>
        <v>0</v>
      </c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>
        <v>1146880</v>
      </c>
      <c r="FA1085" s="59" t="s">
        <v>1739</v>
      </c>
      <c r="FB1085" s="59">
        <v>2015</v>
      </c>
      <c r="FC1085" s="59">
        <v>7</v>
      </c>
    </row>
    <row r="1086" spans="1:159" s="49" customFormat="1" ht="25.5" customHeight="1" x14ac:dyDescent="0.25">
      <c r="A1086" s="59" t="s">
        <v>961</v>
      </c>
      <c r="B1086" s="59" t="s">
        <v>55</v>
      </c>
      <c r="C1086" s="59" t="s">
        <v>593</v>
      </c>
      <c r="D1086" s="59" t="s">
        <v>594</v>
      </c>
      <c r="E1086" s="59" t="s">
        <v>595</v>
      </c>
      <c r="F1086" s="59"/>
      <c r="G1086" s="59" t="s">
        <v>595</v>
      </c>
      <c r="H1086" s="59" t="s">
        <v>1499</v>
      </c>
      <c r="I1086" s="59">
        <v>70</v>
      </c>
      <c r="J1086" s="59" t="s">
        <v>1506</v>
      </c>
      <c r="K1086" s="59" t="s">
        <v>1592</v>
      </c>
      <c r="L1086" s="59" t="s">
        <v>1330</v>
      </c>
      <c r="M1086" s="59" t="s">
        <v>1505</v>
      </c>
      <c r="N1086" s="59" t="s">
        <v>1335</v>
      </c>
      <c r="O1086" s="46">
        <f t="shared" si="889"/>
        <v>3600</v>
      </c>
      <c r="P1086" s="46"/>
      <c r="Q1086" s="46"/>
      <c r="R1086" s="46"/>
      <c r="S1086" s="46"/>
      <c r="T1086" s="46"/>
      <c r="U1086" s="46"/>
      <c r="V1086" s="46"/>
      <c r="W1086" s="46">
        <v>900</v>
      </c>
      <c r="X1086" s="46">
        <v>900</v>
      </c>
      <c r="Y1086" s="46">
        <v>900</v>
      </c>
      <c r="Z1086" s="46">
        <v>900</v>
      </c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87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>
        <v>128</v>
      </c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>
        <v>0</v>
      </c>
      <c r="DF1086" s="46">
        <f t="shared" si="890"/>
        <v>0</v>
      </c>
      <c r="DG1086" s="46">
        <f t="shared" si="891"/>
        <v>0</v>
      </c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>
        <v>0</v>
      </c>
      <c r="FA1086" s="59" t="s">
        <v>1739</v>
      </c>
      <c r="FB1086" s="59">
        <v>2015</v>
      </c>
      <c r="FC1086" s="59"/>
    </row>
    <row r="1087" spans="1:159" s="49" customFormat="1" ht="25.5" customHeight="1" x14ac:dyDescent="0.25">
      <c r="A1087" s="59" t="s">
        <v>962</v>
      </c>
      <c r="B1087" s="59" t="s">
        <v>55</v>
      </c>
      <c r="C1087" s="59" t="s">
        <v>593</v>
      </c>
      <c r="D1087" s="59" t="s">
        <v>594</v>
      </c>
      <c r="E1087" s="59" t="s">
        <v>595</v>
      </c>
      <c r="F1087" s="59"/>
      <c r="G1087" s="59" t="s">
        <v>595</v>
      </c>
      <c r="H1087" s="59" t="s">
        <v>1339</v>
      </c>
      <c r="I1087" s="59">
        <v>70</v>
      </c>
      <c r="J1087" s="59" t="s">
        <v>1506</v>
      </c>
      <c r="K1087" s="59" t="s">
        <v>1592</v>
      </c>
      <c r="L1087" s="59" t="s">
        <v>1330</v>
      </c>
      <c r="M1087" s="59" t="s">
        <v>1505</v>
      </c>
      <c r="N1087" s="59" t="s">
        <v>1335</v>
      </c>
      <c r="O1087" s="46">
        <f t="shared" si="889"/>
        <v>3600</v>
      </c>
      <c r="P1087" s="46"/>
      <c r="Q1087" s="46"/>
      <c r="R1087" s="46"/>
      <c r="S1087" s="46"/>
      <c r="T1087" s="46"/>
      <c r="U1087" s="46"/>
      <c r="V1087" s="46"/>
      <c r="W1087" s="46">
        <v>900</v>
      </c>
      <c r="X1087" s="46">
        <v>900</v>
      </c>
      <c r="Y1087" s="46">
        <v>900</v>
      </c>
      <c r="Z1087" s="46">
        <v>900</v>
      </c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87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>
        <v>128</v>
      </c>
      <c r="BK1087" s="46"/>
      <c r="BL1087" s="46"/>
      <c r="BM1087" s="46"/>
      <c r="BN1087" s="46"/>
      <c r="BO1087" s="46"/>
      <c r="BP1087" s="46"/>
      <c r="BQ1087" s="46"/>
      <c r="BR1087" s="46">
        <v>128</v>
      </c>
      <c r="BS1087" s="46">
        <v>128</v>
      </c>
      <c r="BT1087" s="46">
        <v>128</v>
      </c>
      <c r="BU1087" s="46">
        <v>128</v>
      </c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>
        <v>460800</v>
      </c>
      <c r="DF1087" s="46">
        <f t="shared" si="890"/>
        <v>0</v>
      </c>
      <c r="DG1087" s="46">
        <f t="shared" si="891"/>
        <v>0</v>
      </c>
      <c r="DH1087" s="46">
        <f>R1087*BM1087</f>
        <v>0</v>
      </c>
      <c r="DI1087" s="46">
        <f t="shared" ref="DI1087:DQ1087" si="893">BN1087*S1087</f>
        <v>0</v>
      </c>
      <c r="DJ1087" s="46">
        <f t="shared" si="893"/>
        <v>0</v>
      </c>
      <c r="DK1087" s="46">
        <f t="shared" si="893"/>
        <v>0</v>
      </c>
      <c r="DL1087" s="46">
        <f t="shared" si="893"/>
        <v>0</v>
      </c>
      <c r="DM1087" s="46">
        <f t="shared" si="893"/>
        <v>115200</v>
      </c>
      <c r="DN1087" s="46">
        <f t="shared" si="893"/>
        <v>115200</v>
      </c>
      <c r="DO1087" s="46">
        <f t="shared" si="893"/>
        <v>115200</v>
      </c>
      <c r="DP1087" s="46">
        <f t="shared" si="893"/>
        <v>115200</v>
      </c>
      <c r="DQ1087" s="46">
        <f t="shared" si="893"/>
        <v>0</v>
      </c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>
        <v>516096.00000000006</v>
      </c>
      <c r="FA1087" s="59" t="s">
        <v>1739</v>
      </c>
      <c r="FB1087" s="59">
        <v>2015</v>
      </c>
      <c r="FC1087" s="59">
        <v>7</v>
      </c>
    </row>
    <row r="1088" spans="1:159" s="49" customFormat="1" ht="25.5" customHeight="1" x14ac:dyDescent="0.25">
      <c r="A1088" s="59" t="s">
        <v>963</v>
      </c>
      <c r="B1088" s="59" t="s">
        <v>55</v>
      </c>
      <c r="C1088" s="59" t="s">
        <v>593</v>
      </c>
      <c r="D1088" s="59" t="s">
        <v>594</v>
      </c>
      <c r="E1088" s="59" t="s">
        <v>595</v>
      </c>
      <c r="F1088" s="59"/>
      <c r="G1088" s="59" t="s">
        <v>595</v>
      </c>
      <c r="H1088" s="59" t="s">
        <v>1499</v>
      </c>
      <c r="I1088" s="59">
        <v>70</v>
      </c>
      <c r="J1088" s="59" t="s">
        <v>1506</v>
      </c>
      <c r="K1088" s="59" t="s">
        <v>1593</v>
      </c>
      <c r="L1088" s="59" t="s">
        <v>1330</v>
      </c>
      <c r="M1088" s="59" t="s">
        <v>1505</v>
      </c>
      <c r="N1088" s="59" t="s">
        <v>1335</v>
      </c>
      <c r="O1088" s="46">
        <f t="shared" si="889"/>
        <v>1600</v>
      </c>
      <c r="P1088" s="46"/>
      <c r="Q1088" s="46"/>
      <c r="R1088" s="46"/>
      <c r="S1088" s="46"/>
      <c r="T1088" s="46"/>
      <c r="U1088" s="46"/>
      <c r="V1088" s="46"/>
      <c r="W1088" s="46">
        <v>400</v>
      </c>
      <c r="X1088" s="46">
        <v>400</v>
      </c>
      <c r="Y1088" s="46">
        <v>400</v>
      </c>
      <c r="Z1088" s="46">
        <v>400</v>
      </c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87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>
        <v>128</v>
      </c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>
        <v>0</v>
      </c>
      <c r="DF1088" s="46">
        <f t="shared" si="890"/>
        <v>0</v>
      </c>
      <c r="DG1088" s="46">
        <f t="shared" si="891"/>
        <v>0</v>
      </c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>
        <v>0</v>
      </c>
      <c r="FA1088" s="59" t="s">
        <v>1739</v>
      </c>
      <c r="FB1088" s="59">
        <v>2015</v>
      </c>
      <c r="FC1088" s="59"/>
    </row>
    <row r="1089" spans="1:159" s="49" customFormat="1" ht="25.5" customHeight="1" x14ac:dyDescent="0.25">
      <c r="A1089" s="59" t="s">
        <v>964</v>
      </c>
      <c r="B1089" s="59" t="s">
        <v>55</v>
      </c>
      <c r="C1089" s="59" t="s">
        <v>593</v>
      </c>
      <c r="D1089" s="59" t="s">
        <v>594</v>
      </c>
      <c r="E1089" s="59" t="s">
        <v>595</v>
      </c>
      <c r="F1089" s="59"/>
      <c r="G1089" s="59" t="s">
        <v>595</v>
      </c>
      <c r="H1089" s="59" t="s">
        <v>1339</v>
      </c>
      <c r="I1089" s="59">
        <v>70</v>
      </c>
      <c r="J1089" s="59" t="s">
        <v>1506</v>
      </c>
      <c r="K1089" s="59" t="s">
        <v>1593</v>
      </c>
      <c r="L1089" s="59" t="s">
        <v>1330</v>
      </c>
      <c r="M1089" s="59" t="s">
        <v>1505</v>
      </c>
      <c r="N1089" s="59" t="s">
        <v>1335</v>
      </c>
      <c r="O1089" s="46">
        <f t="shared" si="889"/>
        <v>1600</v>
      </c>
      <c r="P1089" s="46"/>
      <c r="Q1089" s="46"/>
      <c r="R1089" s="46"/>
      <c r="S1089" s="46"/>
      <c r="T1089" s="46"/>
      <c r="U1089" s="46"/>
      <c r="V1089" s="46"/>
      <c r="W1089" s="46">
        <v>400</v>
      </c>
      <c r="X1089" s="46">
        <v>400</v>
      </c>
      <c r="Y1089" s="46">
        <v>400</v>
      </c>
      <c r="Z1089" s="46">
        <v>400</v>
      </c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87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>
        <v>128</v>
      </c>
      <c r="BK1089" s="46"/>
      <c r="BL1089" s="46"/>
      <c r="BM1089" s="46"/>
      <c r="BN1089" s="46"/>
      <c r="BO1089" s="46"/>
      <c r="BP1089" s="46"/>
      <c r="BQ1089" s="46"/>
      <c r="BR1089" s="46">
        <v>128</v>
      </c>
      <c r="BS1089" s="46">
        <v>128</v>
      </c>
      <c r="BT1089" s="46">
        <v>128</v>
      </c>
      <c r="BU1089" s="46">
        <v>128</v>
      </c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>
        <v>204800</v>
      </c>
      <c r="DF1089" s="46">
        <f t="shared" si="890"/>
        <v>0</v>
      </c>
      <c r="DG1089" s="46">
        <f t="shared" si="891"/>
        <v>0</v>
      </c>
      <c r="DH1089" s="46">
        <f>R1089*BM1089</f>
        <v>0</v>
      </c>
      <c r="DI1089" s="46">
        <f t="shared" ref="DI1089:DQ1089" si="894">BN1089*S1089</f>
        <v>0</v>
      </c>
      <c r="DJ1089" s="46">
        <f t="shared" si="894"/>
        <v>0</v>
      </c>
      <c r="DK1089" s="46">
        <f t="shared" si="894"/>
        <v>0</v>
      </c>
      <c r="DL1089" s="46">
        <f t="shared" si="894"/>
        <v>0</v>
      </c>
      <c r="DM1089" s="46">
        <f t="shared" si="894"/>
        <v>51200</v>
      </c>
      <c r="DN1089" s="46">
        <f t="shared" si="894"/>
        <v>51200</v>
      </c>
      <c r="DO1089" s="46">
        <f t="shared" si="894"/>
        <v>51200</v>
      </c>
      <c r="DP1089" s="46">
        <f t="shared" si="894"/>
        <v>51200</v>
      </c>
      <c r="DQ1089" s="46">
        <f t="shared" si="894"/>
        <v>0</v>
      </c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>
        <v>229376.00000000003</v>
      </c>
      <c r="FA1089" s="59" t="s">
        <v>1739</v>
      </c>
      <c r="FB1089" s="59">
        <v>2015</v>
      </c>
      <c r="FC1089" s="59">
        <v>7</v>
      </c>
    </row>
    <row r="1090" spans="1:159" s="49" customFormat="1" ht="25.5" customHeight="1" x14ac:dyDescent="0.25">
      <c r="A1090" s="59" t="s">
        <v>965</v>
      </c>
      <c r="B1090" s="59" t="s">
        <v>55</v>
      </c>
      <c r="C1090" s="59" t="s">
        <v>593</v>
      </c>
      <c r="D1090" s="59" t="s">
        <v>594</v>
      </c>
      <c r="E1090" s="59" t="s">
        <v>595</v>
      </c>
      <c r="F1090" s="59"/>
      <c r="G1090" s="59" t="s">
        <v>595</v>
      </c>
      <c r="H1090" s="59" t="s">
        <v>1499</v>
      </c>
      <c r="I1090" s="59">
        <v>70</v>
      </c>
      <c r="J1090" s="59" t="s">
        <v>1506</v>
      </c>
      <c r="K1090" s="59" t="s">
        <v>1594</v>
      </c>
      <c r="L1090" s="59" t="s">
        <v>1330</v>
      </c>
      <c r="M1090" s="59" t="s">
        <v>1505</v>
      </c>
      <c r="N1090" s="59" t="s">
        <v>1335</v>
      </c>
      <c r="O1090" s="46">
        <f t="shared" si="889"/>
        <v>10320</v>
      </c>
      <c r="P1090" s="46"/>
      <c r="Q1090" s="46"/>
      <c r="R1090" s="46"/>
      <c r="S1090" s="46"/>
      <c r="T1090" s="46"/>
      <c r="U1090" s="46"/>
      <c r="V1090" s="46"/>
      <c r="W1090" s="46">
        <v>2580</v>
      </c>
      <c r="X1090" s="46">
        <v>2580</v>
      </c>
      <c r="Y1090" s="46">
        <v>2580</v>
      </c>
      <c r="Z1090" s="46">
        <v>2580</v>
      </c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87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>
        <v>128</v>
      </c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>
        <v>0</v>
      </c>
      <c r="DF1090" s="46">
        <f t="shared" si="890"/>
        <v>0</v>
      </c>
      <c r="DG1090" s="46">
        <f t="shared" si="891"/>
        <v>0</v>
      </c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>
        <v>0</v>
      </c>
      <c r="FA1090" s="59" t="s">
        <v>1739</v>
      </c>
      <c r="FB1090" s="59">
        <v>2015</v>
      </c>
      <c r="FC1090" s="59"/>
    </row>
    <row r="1091" spans="1:159" s="49" customFormat="1" ht="25.5" customHeight="1" x14ac:dyDescent="0.25">
      <c r="A1091" s="59" t="s">
        <v>966</v>
      </c>
      <c r="B1091" s="59" t="s">
        <v>55</v>
      </c>
      <c r="C1091" s="59" t="s">
        <v>593</v>
      </c>
      <c r="D1091" s="59" t="s">
        <v>594</v>
      </c>
      <c r="E1091" s="59" t="s">
        <v>595</v>
      </c>
      <c r="F1091" s="59"/>
      <c r="G1091" s="59" t="s">
        <v>595</v>
      </c>
      <c r="H1091" s="59" t="s">
        <v>1339</v>
      </c>
      <c r="I1091" s="59">
        <v>70</v>
      </c>
      <c r="J1091" s="59" t="s">
        <v>1506</v>
      </c>
      <c r="K1091" s="59" t="s">
        <v>1594</v>
      </c>
      <c r="L1091" s="59" t="s">
        <v>1330</v>
      </c>
      <c r="M1091" s="59" t="s">
        <v>1505</v>
      </c>
      <c r="N1091" s="59" t="s">
        <v>1335</v>
      </c>
      <c r="O1091" s="46">
        <f t="shared" si="889"/>
        <v>10320</v>
      </c>
      <c r="P1091" s="46"/>
      <c r="Q1091" s="46"/>
      <c r="R1091" s="46"/>
      <c r="S1091" s="46"/>
      <c r="T1091" s="46"/>
      <c r="U1091" s="46"/>
      <c r="V1091" s="46"/>
      <c r="W1091" s="46">
        <v>2580</v>
      </c>
      <c r="X1091" s="46">
        <v>2580</v>
      </c>
      <c r="Y1091" s="46">
        <v>2580</v>
      </c>
      <c r="Z1091" s="46">
        <v>2580</v>
      </c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87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>
        <v>128</v>
      </c>
      <c r="BK1091" s="46"/>
      <c r="BL1091" s="46"/>
      <c r="BM1091" s="46"/>
      <c r="BN1091" s="46"/>
      <c r="BO1091" s="46"/>
      <c r="BP1091" s="46"/>
      <c r="BQ1091" s="46"/>
      <c r="BR1091" s="46">
        <v>128</v>
      </c>
      <c r="BS1091" s="46">
        <v>128</v>
      </c>
      <c r="BT1091" s="46">
        <v>128</v>
      </c>
      <c r="BU1091" s="46">
        <v>128</v>
      </c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>
        <v>1320960</v>
      </c>
      <c r="DF1091" s="46">
        <f t="shared" si="890"/>
        <v>0</v>
      </c>
      <c r="DG1091" s="46">
        <f t="shared" si="891"/>
        <v>0</v>
      </c>
      <c r="DH1091" s="46">
        <f>R1091*BM1091</f>
        <v>0</v>
      </c>
      <c r="DI1091" s="46">
        <f t="shared" ref="DI1091:DQ1091" si="895">BN1091*S1091</f>
        <v>0</v>
      </c>
      <c r="DJ1091" s="46">
        <f t="shared" si="895"/>
        <v>0</v>
      </c>
      <c r="DK1091" s="46">
        <f t="shared" si="895"/>
        <v>0</v>
      </c>
      <c r="DL1091" s="46">
        <f t="shared" si="895"/>
        <v>0</v>
      </c>
      <c r="DM1091" s="46">
        <f t="shared" si="895"/>
        <v>330240</v>
      </c>
      <c r="DN1091" s="46">
        <f t="shared" si="895"/>
        <v>330240</v>
      </c>
      <c r="DO1091" s="46">
        <f t="shared" si="895"/>
        <v>330240</v>
      </c>
      <c r="DP1091" s="46">
        <f t="shared" si="895"/>
        <v>330240</v>
      </c>
      <c r="DQ1091" s="46">
        <f t="shared" si="895"/>
        <v>0</v>
      </c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>
        <v>1479475.2000000002</v>
      </c>
      <c r="FA1091" s="59" t="s">
        <v>1739</v>
      </c>
      <c r="FB1091" s="59">
        <v>2015</v>
      </c>
      <c r="FC1091" s="59">
        <v>7</v>
      </c>
    </row>
    <row r="1092" spans="1:159" s="49" customFormat="1" ht="25.5" customHeight="1" x14ac:dyDescent="0.25">
      <c r="A1092" s="59" t="s">
        <v>967</v>
      </c>
      <c r="B1092" s="59" t="s">
        <v>55</v>
      </c>
      <c r="C1092" s="59" t="s">
        <v>599</v>
      </c>
      <c r="D1092" s="59" t="s">
        <v>600</v>
      </c>
      <c r="E1092" s="59" t="s">
        <v>601</v>
      </c>
      <c r="F1092" s="59"/>
      <c r="G1092" s="59" t="s">
        <v>1575</v>
      </c>
      <c r="H1092" s="59" t="s">
        <v>1499</v>
      </c>
      <c r="I1092" s="59">
        <v>70</v>
      </c>
      <c r="J1092" s="59" t="s">
        <v>1506</v>
      </c>
      <c r="K1092" s="59" t="s">
        <v>1586</v>
      </c>
      <c r="L1092" s="59" t="s">
        <v>1330</v>
      </c>
      <c r="M1092" s="59" t="s">
        <v>1505</v>
      </c>
      <c r="N1092" s="59" t="s">
        <v>1335</v>
      </c>
      <c r="O1092" s="46">
        <f t="shared" si="889"/>
        <v>3600</v>
      </c>
      <c r="P1092" s="46"/>
      <c r="Q1092" s="46"/>
      <c r="R1092" s="46"/>
      <c r="S1092" s="46"/>
      <c r="T1092" s="46"/>
      <c r="U1092" s="46"/>
      <c r="V1092" s="46"/>
      <c r="W1092" s="46">
        <v>900</v>
      </c>
      <c r="X1092" s="46">
        <v>900</v>
      </c>
      <c r="Y1092" s="46">
        <v>900</v>
      </c>
      <c r="Z1092" s="46">
        <v>900</v>
      </c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87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>
        <v>224.5</v>
      </c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>
        <v>0</v>
      </c>
      <c r="DF1092" s="46">
        <f t="shared" si="890"/>
        <v>0</v>
      </c>
      <c r="DG1092" s="46">
        <f t="shared" si="891"/>
        <v>0</v>
      </c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>
        <v>0</v>
      </c>
      <c r="FA1092" s="59" t="s">
        <v>1739</v>
      </c>
      <c r="FB1092" s="59">
        <v>2015</v>
      </c>
      <c r="FC1092" s="59"/>
    </row>
    <row r="1093" spans="1:159" s="49" customFormat="1" ht="25.5" customHeight="1" x14ac:dyDescent="0.25">
      <c r="A1093" s="59" t="s">
        <v>968</v>
      </c>
      <c r="B1093" s="59" t="s">
        <v>55</v>
      </c>
      <c r="C1093" s="59" t="s">
        <v>599</v>
      </c>
      <c r="D1093" s="59" t="s">
        <v>600</v>
      </c>
      <c r="E1093" s="59" t="s">
        <v>601</v>
      </c>
      <c r="F1093" s="59"/>
      <c r="G1093" s="59" t="s">
        <v>1575</v>
      </c>
      <c r="H1093" s="59" t="s">
        <v>1339</v>
      </c>
      <c r="I1093" s="59">
        <v>70</v>
      </c>
      <c r="J1093" s="59" t="s">
        <v>1506</v>
      </c>
      <c r="K1093" s="59" t="s">
        <v>1586</v>
      </c>
      <c r="L1093" s="59" t="s">
        <v>1330</v>
      </c>
      <c r="M1093" s="59" t="s">
        <v>1505</v>
      </c>
      <c r="N1093" s="59" t="s">
        <v>1335</v>
      </c>
      <c r="O1093" s="46">
        <f t="shared" si="889"/>
        <v>3600</v>
      </c>
      <c r="P1093" s="46"/>
      <c r="Q1093" s="46"/>
      <c r="R1093" s="46"/>
      <c r="S1093" s="46"/>
      <c r="T1093" s="46"/>
      <c r="U1093" s="46"/>
      <c r="V1093" s="46"/>
      <c r="W1093" s="46">
        <v>900</v>
      </c>
      <c r="X1093" s="46">
        <v>900</v>
      </c>
      <c r="Y1093" s="46">
        <v>900</v>
      </c>
      <c r="Z1093" s="46">
        <v>900</v>
      </c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87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>
        <v>224.5</v>
      </c>
      <c r="BK1093" s="46"/>
      <c r="BL1093" s="46"/>
      <c r="BM1093" s="46"/>
      <c r="BN1093" s="46"/>
      <c r="BO1093" s="46"/>
      <c r="BP1093" s="46"/>
      <c r="BQ1093" s="46"/>
      <c r="BR1093" s="46">
        <v>224.5</v>
      </c>
      <c r="BS1093" s="46">
        <v>224.5</v>
      </c>
      <c r="BT1093" s="46">
        <v>224.5</v>
      </c>
      <c r="BU1093" s="46">
        <v>224.5</v>
      </c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>
        <v>808200</v>
      </c>
      <c r="DF1093" s="46">
        <f t="shared" si="890"/>
        <v>0</v>
      </c>
      <c r="DG1093" s="46">
        <f t="shared" si="891"/>
        <v>0</v>
      </c>
      <c r="DH1093" s="46">
        <f>R1093*BM1093</f>
        <v>0</v>
      </c>
      <c r="DI1093" s="46">
        <f t="shared" ref="DI1093:DQ1093" si="896">BN1093*S1093</f>
        <v>0</v>
      </c>
      <c r="DJ1093" s="46">
        <f t="shared" si="896"/>
        <v>0</v>
      </c>
      <c r="DK1093" s="46">
        <f t="shared" si="896"/>
        <v>0</v>
      </c>
      <c r="DL1093" s="46">
        <f t="shared" si="896"/>
        <v>0</v>
      </c>
      <c r="DM1093" s="46">
        <f t="shared" si="896"/>
        <v>202050</v>
      </c>
      <c r="DN1093" s="46">
        <f t="shared" si="896"/>
        <v>202050</v>
      </c>
      <c r="DO1093" s="46">
        <f t="shared" si="896"/>
        <v>202050</v>
      </c>
      <c r="DP1093" s="46">
        <f t="shared" si="896"/>
        <v>202050</v>
      </c>
      <c r="DQ1093" s="46">
        <f t="shared" si="896"/>
        <v>0</v>
      </c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>
        <v>905184.00000000012</v>
      </c>
      <c r="FA1093" s="59" t="s">
        <v>1739</v>
      </c>
      <c r="FB1093" s="59">
        <v>2015</v>
      </c>
      <c r="FC1093" s="59">
        <v>7</v>
      </c>
    </row>
    <row r="1094" spans="1:159" s="49" customFormat="1" ht="25.5" customHeight="1" x14ac:dyDescent="0.25">
      <c r="A1094" s="59" t="s">
        <v>969</v>
      </c>
      <c r="B1094" s="59" t="s">
        <v>55</v>
      </c>
      <c r="C1094" s="59" t="s">
        <v>599</v>
      </c>
      <c r="D1094" s="59" t="s">
        <v>600</v>
      </c>
      <c r="E1094" s="59" t="s">
        <v>601</v>
      </c>
      <c r="F1094" s="59"/>
      <c r="G1094" s="59" t="s">
        <v>1575</v>
      </c>
      <c r="H1094" s="59" t="s">
        <v>1499</v>
      </c>
      <c r="I1094" s="59">
        <v>70</v>
      </c>
      <c r="J1094" s="59" t="s">
        <v>1506</v>
      </c>
      <c r="K1094" s="59" t="s">
        <v>1587</v>
      </c>
      <c r="L1094" s="59" t="s">
        <v>1330</v>
      </c>
      <c r="M1094" s="59" t="s">
        <v>1505</v>
      </c>
      <c r="N1094" s="59" t="s">
        <v>1335</v>
      </c>
      <c r="O1094" s="46">
        <f t="shared" si="889"/>
        <v>800</v>
      </c>
      <c r="P1094" s="46"/>
      <c r="Q1094" s="46"/>
      <c r="R1094" s="46"/>
      <c r="S1094" s="46"/>
      <c r="T1094" s="46"/>
      <c r="U1094" s="46"/>
      <c r="V1094" s="46"/>
      <c r="W1094" s="46">
        <v>200</v>
      </c>
      <c r="X1094" s="46">
        <v>200</v>
      </c>
      <c r="Y1094" s="46">
        <v>200</v>
      </c>
      <c r="Z1094" s="46">
        <v>200</v>
      </c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87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>
        <v>224.5</v>
      </c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>
        <v>0</v>
      </c>
      <c r="DF1094" s="46">
        <f t="shared" si="890"/>
        <v>0</v>
      </c>
      <c r="DG1094" s="46">
        <f t="shared" si="891"/>
        <v>0</v>
      </c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>
        <v>0</v>
      </c>
      <c r="FA1094" s="59" t="s">
        <v>1739</v>
      </c>
      <c r="FB1094" s="59">
        <v>2015</v>
      </c>
      <c r="FC1094" s="59"/>
    </row>
    <row r="1095" spans="1:159" s="49" customFormat="1" ht="25.5" customHeight="1" x14ac:dyDescent="0.25">
      <c r="A1095" s="59" t="s">
        <v>970</v>
      </c>
      <c r="B1095" s="59" t="s">
        <v>55</v>
      </c>
      <c r="C1095" s="59" t="s">
        <v>599</v>
      </c>
      <c r="D1095" s="59" t="s">
        <v>600</v>
      </c>
      <c r="E1095" s="59" t="s">
        <v>601</v>
      </c>
      <c r="F1095" s="59"/>
      <c r="G1095" s="59" t="s">
        <v>1575</v>
      </c>
      <c r="H1095" s="59" t="s">
        <v>1339</v>
      </c>
      <c r="I1095" s="59">
        <v>70</v>
      </c>
      <c r="J1095" s="59" t="s">
        <v>1506</v>
      </c>
      <c r="K1095" s="59" t="s">
        <v>1587</v>
      </c>
      <c r="L1095" s="59" t="s">
        <v>1330</v>
      </c>
      <c r="M1095" s="59" t="s">
        <v>1505</v>
      </c>
      <c r="N1095" s="59" t="s">
        <v>1335</v>
      </c>
      <c r="O1095" s="46">
        <f t="shared" si="889"/>
        <v>800</v>
      </c>
      <c r="P1095" s="46"/>
      <c r="Q1095" s="46"/>
      <c r="R1095" s="46"/>
      <c r="S1095" s="46"/>
      <c r="T1095" s="46"/>
      <c r="U1095" s="46"/>
      <c r="V1095" s="46"/>
      <c r="W1095" s="46">
        <v>200</v>
      </c>
      <c r="X1095" s="46">
        <v>200</v>
      </c>
      <c r="Y1095" s="46">
        <v>200</v>
      </c>
      <c r="Z1095" s="46">
        <v>200</v>
      </c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87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>
        <v>224.5</v>
      </c>
      <c r="BK1095" s="46"/>
      <c r="BL1095" s="46"/>
      <c r="BM1095" s="46"/>
      <c r="BN1095" s="46"/>
      <c r="BO1095" s="46"/>
      <c r="BP1095" s="46"/>
      <c r="BQ1095" s="46"/>
      <c r="BR1095" s="46">
        <v>224.5</v>
      </c>
      <c r="BS1095" s="46">
        <v>224.5</v>
      </c>
      <c r="BT1095" s="46">
        <v>224.5</v>
      </c>
      <c r="BU1095" s="46">
        <v>224.5</v>
      </c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>
        <v>179600</v>
      </c>
      <c r="DF1095" s="46">
        <f t="shared" si="890"/>
        <v>0</v>
      </c>
      <c r="DG1095" s="46">
        <f t="shared" si="891"/>
        <v>0</v>
      </c>
      <c r="DH1095" s="46">
        <f>R1095*BM1095</f>
        <v>0</v>
      </c>
      <c r="DI1095" s="46">
        <f t="shared" ref="DI1095:DQ1095" si="897">BN1095*S1095</f>
        <v>0</v>
      </c>
      <c r="DJ1095" s="46">
        <f t="shared" si="897"/>
        <v>0</v>
      </c>
      <c r="DK1095" s="46">
        <f t="shared" si="897"/>
        <v>0</v>
      </c>
      <c r="DL1095" s="46">
        <f t="shared" si="897"/>
        <v>0</v>
      </c>
      <c r="DM1095" s="46">
        <f t="shared" si="897"/>
        <v>44900</v>
      </c>
      <c r="DN1095" s="46">
        <f t="shared" si="897"/>
        <v>44900</v>
      </c>
      <c r="DO1095" s="46">
        <f t="shared" si="897"/>
        <v>44900</v>
      </c>
      <c r="DP1095" s="46">
        <f t="shared" si="897"/>
        <v>44900</v>
      </c>
      <c r="DQ1095" s="46">
        <f t="shared" si="897"/>
        <v>0</v>
      </c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>
        <v>201152.00000000003</v>
      </c>
      <c r="FA1095" s="59" t="s">
        <v>1739</v>
      </c>
      <c r="FB1095" s="59">
        <v>2015</v>
      </c>
      <c r="FC1095" s="59">
        <v>7</v>
      </c>
    </row>
    <row r="1096" spans="1:159" s="49" customFormat="1" ht="25.5" customHeight="1" x14ac:dyDescent="0.25">
      <c r="A1096" s="59" t="s">
        <v>971</v>
      </c>
      <c r="B1096" s="59" t="s">
        <v>55</v>
      </c>
      <c r="C1096" s="59" t="s">
        <v>599</v>
      </c>
      <c r="D1096" s="59" t="s">
        <v>600</v>
      </c>
      <c r="E1096" s="59" t="s">
        <v>601</v>
      </c>
      <c r="F1096" s="59"/>
      <c r="G1096" s="59" t="s">
        <v>1575</v>
      </c>
      <c r="H1096" s="59" t="s">
        <v>1499</v>
      </c>
      <c r="I1096" s="59">
        <v>70</v>
      </c>
      <c r="J1096" s="59" t="s">
        <v>1506</v>
      </c>
      <c r="K1096" s="59" t="s">
        <v>1589</v>
      </c>
      <c r="L1096" s="59" t="s">
        <v>1330</v>
      </c>
      <c r="M1096" s="59" t="s">
        <v>1505</v>
      </c>
      <c r="N1096" s="59" t="s">
        <v>1335</v>
      </c>
      <c r="O1096" s="46">
        <f t="shared" si="889"/>
        <v>3600</v>
      </c>
      <c r="P1096" s="46"/>
      <c r="Q1096" s="46"/>
      <c r="R1096" s="46"/>
      <c r="S1096" s="46"/>
      <c r="T1096" s="46"/>
      <c r="U1096" s="46"/>
      <c r="V1096" s="46"/>
      <c r="W1096" s="46">
        <v>900</v>
      </c>
      <c r="X1096" s="46">
        <v>900</v>
      </c>
      <c r="Y1096" s="46">
        <v>900</v>
      </c>
      <c r="Z1096" s="46">
        <v>900</v>
      </c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87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>
        <v>224.5</v>
      </c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>
        <v>0</v>
      </c>
      <c r="DF1096" s="46">
        <f t="shared" si="890"/>
        <v>0</v>
      </c>
      <c r="DG1096" s="46">
        <f t="shared" si="891"/>
        <v>0</v>
      </c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>
        <v>0</v>
      </c>
      <c r="FA1096" s="59" t="s">
        <v>1739</v>
      </c>
      <c r="FB1096" s="59">
        <v>2015</v>
      </c>
      <c r="FC1096" s="59"/>
    </row>
    <row r="1097" spans="1:159" s="49" customFormat="1" ht="25.5" customHeight="1" x14ac:dyDescent="0.25">
      <c r="A1097" s="59" t="s">
        <v>972</v>
      </c>
      <c r="B1097" s="59" t="s">
        <v>55</v>
      </c>
      <c r="C1097" s="59" t="s">
        <v>599</v>
      </c>
      <c r="D1097" s="59" t="s">
        <v>600</v>
      </c>
      <c r="E1097" s="59" t="s">
        <v>601</v>
      </c>
      <c r="F1097" s="59"/>
      <c r="G1097" s="59" t="s">
        <v>1575</v>
      </c>
      <c r="H1097" s="59" t="s">
        <v>1339</v>
      </c>
      <c r="I1097" s="59">
        <v>70</v>
      </c>
      <c r="J1097" s="59" t="s">
        <v>1506</v>
      </c>
      <c r="K1097" s="59" t="s">
        <v>1589</v>
      </c>
      <c r="L1097" s="59" t="s">
        <v>1330</v>
      </c>
      <c r="M1097" s="59" t="s">
        <v>1505</v>
      </c>
      <c r="N1097" s="59" t="s">
        <v>1335</v>
      </c>
      <c r="O1097" s="46">
        <f t="shared" si="889"/>
        <v>3600</v>
      </c>
      <c r="P1097" s="46"/>
      <c r="Q1097" s="46"/>
      <c r="R1097" s="46"/>
      <c r="S1097" s="46"/>
      <c r="T1097" s="46"/>
      <c r="U1097" s="46"/>
      <c r="V1097" s="46"/>
      <c r="W1097" s="46">
        <v>900</v>
      </c>
      <c r="X1097" s="46">
        <v>900</v>
      </c>
      <c r="Y1097" s="46">
        <v>900</v>
      </c>
      <c r="Z1097" s="46">
        <v>900</v>
      </c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87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>
        <v>224.5</v>
      </c>
      <c r="BK1097" s="46"/>
      <c r="BL1097" s="46"/>
      <c r="BM1097" s="46"/>
      <c r="BN1097" s="46"/>
      <c r="BO1097" s="46"/>
      <c r="BP1097" s="46"/>
      <c r="BQ1097" s="46"/>
      <c r="BR1097" s="46">
        <v>224.5</v>
      </c>
      <c r="BS1097" s="46">
        <v>224.5</v>
      </c>
      <c r="BT1097" s="46">
        <v>224.5</v>
      </c>
      <c r="BU1097" s="46">
        <v>224.5</v>
      </c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>
        <v>808200</v>
      </c>
      <c r="DF1097" s="46">
        <f t="shared" si="890"/>
        <v>0</v>
      </c>
      <c r="DG1097" s="46">
        <f t="shared" si="891"/>
        <v>0</v>
      </c>
      <c r="DH1097" s="46">
        <f>R1097*BM1097</f>
        <v>0</v>
      </c>
      <c r="DI1097" s="46">
        <f t="shared" ref="DI1097:DQ1097" si="898">BN1097*S1097</f>
        <v>0</v>
      </c>
      <c r="DJ1097" s="46">
        <f t="shared" si="898"/>
        <v>0</v>
      </c>
      <c r="DK1097" s="46">
        <f t="shared" si="898"/>
        <v>0</v>
      </c>
      <c r="DL1097" s="46">
        <f t="shared" si="898"/>
        <v>0</v>
      </c>
      <c r="DM1097" s="46">
        <f t="shared" si="898"/>
        <v>202050</v>
      </c>
      <c r="DN1097" s="46">
        <f t="shared" si="898"/>
        <v>202050</v>
      </c>
      <c r="DO1097" s="46">
        <f t="shared" si="898"/>
        <v>202050</v>
      </c>
      <c r="DP1097" s="46">
        <f t="shared" si="898"/>
        <v>202050</v>
      </c>
      <c r="DQ1097" s="46">
        <f t="shared" si="898"/>
        <v>0</v>
      </c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>
        <v>905184.00000000012</v>
      </c>
      <c r="FA1097" s="59" t="s">
        <v>1739</v>
      </c>
      <c r="FB1097" s="59">
        <v>2015</v>
      </c>
      <c r="FC1097" s="59">
        <v>7</v>
      </c>
    </row>
    <row r="1098" spans="1:159" s="49" customFormat="1" ht="25.5" customHeight="1" x14ac:dyDescent="0.25">
      <c r="A1098" s="59" t="s">
        <v>973</v>
      </c>
      <c r="B1098" s="59" t="s">
        <v>55</v>
      </c>
      <c r="C1098" s="59" t="s">
        <v>599</v>
      </c>
      <c r="D1098" s="59" t="s">
        <v>600</v>
      </c>
      <c r="E1098" s="59" t="s">
        <v>601</v>
      </c>
      <c r="F1098" s="59"/>
      <c r="G1098" s="59" t="s">
        <v>1575</v>
      </c>
      <c r="H1098" s="59" t="s">
        <v>1499</v>
      </c>
      <c r="I1098" s="59">
        <v>70</v>
      </c>
      <c r="J1098" s="59" t="s">
        <v>1506</v>
      </c>
      <c r="K1098" s="59" t="s">
        <v>1590</v>
      </c>
      <c r="L1098" s="59" t="s">
        <v>1330</v>
      </c>
      <c r="M1098" s="59" t="s">
        <v>1505</v>
      </c>
      <c r="N1098" s="59" t="s">
        <v>1335</v>
      </c>
      <c r="O1098" s="46">
        <f t="shared" si="889"/>
        <v>3520</v>
      </c>
      <c r="P1098" s="46"/>
      <c r="Q1098" s="46"/>
      <c r="R1098" s="46"/>
      <c r="S1098" s="46"/>
      <c r="T1098" s="46"/>
      <c r="U1098" s="46"/>
      <c r="V1098" s="46"/>
      <c r="W1098" s="46">
        <v>880</v>
      </c>
      <c r="X1098" s="46">
        <v>880</v>
      </c>
      <c r="Y1098" s="46">
        <v>880</v>
      </c>
      <c r="Z1098" s="46">
        <v>880</v>
      </c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87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>
        <v>224.5</v>
      </c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>
        <v>0</v>
      </c>
      <c r="DF1098" s="46">
        <f t="shared" si="890"/>
        <v>0</v>
      </c>
      <c r="DG1098" s="46">
        <f t="shared" si="891"/>
        <v>0</v>
      </c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>
        <v>0</v>
      </c>
      <c r="FA1098" s="59" t="s">
        <v>1739</v>
      </c>
      <c r="FB1098" s="59">
        <v>2015</v>
      </c>
      <c r="FC1098" s="59"/>
    </row>
    <row r="1099" spans="1:159" s="49" customFormat="1" ht="25.5" customHeight="1" x14ac:dyDescent="0.25">
      <c r="A1099" s="59" t="s">
        <v>974</v>
      </c>
      <c r="B1099" s="59" t="s">
        <v>55</v>
      </c>
      <c r="C1099" s="59" t="s">
        <v>599</v>
      </c>
      <c r="D1099" s="59" t="s">
        <v>600</v>
      </c>
      <c r="E1099" s="59" t="s">
        <v>601</v>
      </c>
      <c r="F1099" s="59"/>
      <c r="G1099" s="59" t="s">
        <v>1575</v>
      </c>
      <c r="H1099" s="59" t="s">
        <v>1339</v>
      </c>
      <c r="I1099" s="59">
        <v>70</v>
      </c>
      <c r="J1099" s="59" t="s">
        <v>1506</v>
      </c>
      <c r="K1099" s="59" t="s">
        <v>1590</v>
      </c>
      <c r="L1099" s="59" t="s">
        <v>1330</v>
      </c>
      <c r="M1099" s="59" t="s">
        <v>1505</v>
      </c>
      <c r="N1099" s="59" t="s">
        <v>1335</v>
      </c>
      <c r="O1099" s="46">
        <f t="shared" si="889"/>
        <v>3520</v>
      </c>
      <c r="P1099" s="46"/>
      <c r="Q1099" s="46"/>
      <c r="R1099" s="46"/>
      <c r="S1099" s="46"/>
      <c r="T1099" s="46"/>
      <c r="U1099" s="46"/>
      <c r="V1099" s="46"/>
      <c r="W1099" s="46">
        <v>880</v>
      </c>
      <c r="X1099" s="46">
        <v>880</v>
      </c>
      <c r="Y1099" s="46">
        <v>880</v>
      </c>
      <c r="Z1099" s="46">
        <v>880</v>
      </c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87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>
        <v>224.5</v>
      </c>
      <c r="BK1099" s="46"/>
      <c r="BL1099" s="46"/>
      <c r="BM1099" s="46"/>
      <c r="BN1099" s="46"/>
      <c r="BO1099" s="46"/>
      <c r="BP1099" s="46"/>
      <c r="BQ1099" s="46"/>
      <c r="BR1099" s="46">
        <v>224.5</v>
      </c>
      <c r="BS1099" s="46">
        <v>224.5</v>
      </c>
      <c r="BT1099" s="46">
        <v>224.5</v>
      </c>
      <c r="BU1099" s="46">
        <v>224.5</v>
      </c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>
        <v>790240</v>
      </c>
      <c r="DF1099" s="46">
        <f t="shared" si="890"/>
        <v>0</v>
      </c>
      <c r="DG1099" s="46">
        <f t="shared" si="891"/>
        <v>0</v>
      </c>
      <c r="DH1099" s="46">
        <f>R1099*BM1099</f>
        <v>0</v>
      </c>
      <c r="DI1099" s="46">
        <f t="shared" ref="DI1099:DQ1099" si="899">BN1099*S1099</f>
        <v>0</v>
      </c>
      <c r="DJ1099" s="46">
        <f t="shared" si="899"/>
        <v>0</v>
      </c>
      <c r="DK1099" s="46">
        <f t="shared" si="899"/>
        <v>0</v>
      </c>
      <c r="DL1099" s="46">
        <f t="shared" si="899"/>
        <v>0</v>
      </c>
      <c r="DM1099" s="46">
        <f t="shared" si="899"/>
        <v>197560</v>
      </c>
      <c r="DN1099" s="46">
        <f t="shared" si="899"/>
        <v>197560</v>
      </c>
      <c r="DO1099" s="46">
        <f t="shared" si="899"/>
        <v>197560</v>
      </c>
      <c r="DP1099" s="46">
        <f t="shared" si="899"/>
        <v>197560</v>
      </c>
      <c r="DQ1099" s="46">
        <f t="shared" si="899"/>
        <v>0</v>
      </c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>
        <v>885068.80000000005</v>
      </c>
      <c r="FA1099" s="59" t="s">
        <v>1739</v>
      </c>
      <c r="FB1099" s="59">
        <v>2015</v>
      </c>
      <c r="FC1099" s="59">
        <v>7</v>
      </c>
    </row>
    <row r="1100" spans="1:159" s="49" customFormat="1" ht="25.5" customHeight="1" x14ac:dyDescent="0.25">
      <c r="A1100" s="59" t="s">
        <v>975</v>
      </c>
      <c r="B1100" s="59" t="s">
        <v>55</v>
      </c>
      <c r="C1100" s="59" t="s">
        <v>599</v>
      </c>
      <c r="D1100" s="59" t="s">
        <v>600</v>
      </c>
      <c r="E1100" s="59" t="s">
        <v>601</v>
      </c>
      <c r="F1100" s="59"/>
      <c r="G1100" s="59" t="s">
        <v>1575</v>
      </c>
      <c r="H1100" s="59" t="s">
        <v>1499</v>
      </c>
      <c r="I1100" s="59">
        <v>70</v>
      </c>
      <c r="J1100" s="59" t="s">
        <v>1506</v>
      </c>
      <c r="K1100" s="59" t="s">
        <v>1591</v>
      </c>
      <c r="L1100" s="59" t="s">
        <v>1330</v>
      </c>
      <c r="M1100" s="59" t="s">
        <v>1505</v>
      </c>
      <c r="N1100" s="59" t="s">
        <v>1335</v>
      </c>
      <c r="O1100" s="46">
        <f t="shared" si="889"/>
        <v>7600</v>
      </c>
      <c r="P1100" s="46"/>
      <c r="Q1100" s="46"/>
      <c r="R1100" s="46"/>
      <c r="S1100" s="46"/>
      <c r="T1100" s="46"/>
      <c r="U1100" s="46"/>
      <c r="V1100" s="46"/>
      <c r="W1100" s="46">
        <v>1900</v>
      </c>
      <c r="X1100" s="46">
        <v>1900</v>
      </c>
      <c r="Y1100" s="46">
        <v>1900</v>
      </c>
      <c r="Z1100" s="46">
        <v>1900</v>
      </c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87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>
        <v>224.5</v>
      </c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>
        <v>0</v>
      </c>
      <c r="DF1100" s="46">
        <f t="shared" si="890"/>
        <v>0</v>
      </c>
      <c r="DG1100" s="46">
        <f t="shared" si="891"/>
        <v>0</v>
      </c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>
        <v>0</v>
      </c>
      <c r="FA1100" s="59" t="s">
        <v>1739</v>
      </c>
      <c r="FB1100" s="59">
        <v>2015</v>
      </c>
      <c r="FC1100" s="59"/>
    </row>
    <row r="1101" spans="1:159" s="49" customFormat="1" ht="25.5" customHeight="1" x14ac:dyDescent="0.25">
      <c r="A1101" s="59" t="s">
        <v>976</v>
      </c>
      <c r="B1101" s="59" t="s">
        <v>55</v>
      </c>
      <c r="C1101" s="59" t="s">
        <v>599</v>
      </c>
      <c r="D1101" s="59" t="s">
        <v>600</v>
      </c>
      <c r="E1101" s="59" t="s">
        <v>601</v>
      </c>
      <c r="F1101" s="59"/>
      <c r="G1101" s="59" t="s">
        <v>1575</v>
      </c>
      <c r="H1101" s="59" t="s">
        <v>1339</v>
      </c>
      <c r="I1101" s="59">
        <v>70</v>
      </c>
      <c r="J1101" s="59" t="s">
        <v>1506</v>
      </c>
      <c r="K1101" s="59" t="s">
        <v>1591</v>
      </c>
      <c r="L1101" s="59" t="s">
        <v>1330</v>
      </c>
      <c r="M1101" s="59" t="s">
        <v>1505</v>
      </c>
      <c r="N1101" s="59" t="s">
        <v>1335</v>
      </c>
      <c r="O1101" s="46">
        <f t="shared" si="889"/>
        <v>7600</v>
      </c>
      <c r="P1101" s="46"/>
      <c r="Q1101" s="46"/>
      <c r="R1101" s="46"/>
      <c r="S1101" s="46"/>
      <c r="T1101" s="46"/>
      <c r="U1101" s="46"/>
      <c r="V1101" s="46"/>
      <c r="W1101" s="46">
        <v>1900</v>
      </c>
      <c r="X1101" s="46">
        <v>1900</v>
      </c>
      <c r="Y1101" s="46">
        <v>1900</v>
      </c>
      <c r="Z1101" s="46">
        <v>1900</v>
      </c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87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>
        <v>224.5</v>
      </c>
      <c r="BK1101" s="46"/>
      <c r="BL1101" s="46"/>
      <c r="BM1101" s="46"/>
      <c r="BN1101" s="46"/>
      <c r="BO1101" s="46"/>
      <c r="BP1101" s="46"/>
      <c r="BQ1101" s="46"/>
      <c r="BR1101" s="46">
        <v>224.5</v>
      </c>
      <c r="BS1101" s="46">
        <v>224.5</v>
      </c>
      <c r="BT1101" s="46">
        <v>224.5</v>
      </c>
      <c r="BU1101" s="46">
        <v>224.5</v>
      </c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>
        <v>1706200</v>
      </c>
      <c r="DF1101" s="46">
        <f t="shared" si="890"/>
        <v>0</v>
      </c>
      <c r="DG1101" s="46">
        <f t="shared" si="891"/>
        <v>0</v>
      </c>
      <c r="DH1101" s="46">
        <f>R1101*BM1101</f>
        <v>0</v>
      </c>
      <c r="DI1101" s="46">
        <f t="shared" ref="DI1101:DQ1101" si="900">BN1101*S1101</f>
        <v>0</v>
      </c>
      <c r="DJ1101" s="46">
        <f t="shared" si="900"/>
        <v>0</v>
      </c>
      <c r="DK1101" s="46">
        <f t="shared" si="900"/>
        <v>0</v>
      </c>
      <c r="DL1101" s="46">
        <f t="shared" si="900"/>
        <v>0</v>
      </c>
      <c r="DM1101" s="46">
        <f t="shared" si="900"/>
        <v>426550</v>
      </c>
      <c r="DN1101" s="46">
        <f t="shared" si="900"/>
        <v>426550</v>
      </c>
      <c r="DO1101" s="46">
        <f t="shared" si="900"/>
        <v>426550</v>
      </c>
      <c r="DP1101" s="46">
        <f t="shared" si="900"/>
        <v>426550</v>
      </c>
      <c r="DQ1101" s="46">
        <f t="shared" si="900"/>
        <v>0</v>
      </c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>
        <v>1910944.0000000002</v>
      </c>
      <c r="FA1101" s="59" t="s">
        <v>1739</v>
      </c>
      <c r="FB1101" s="59">
        <v>2015</v>
      </c>
      <c r="FC1101" s="59">
        <v>7</v>
      </c>
    </row>
    <row r="1102" spans="1:159" s="49" customFormat="1" ht="25.5" customHeight="1" x14ac:dyDescent="0.25">
      <c r="A1102" s="59" t="s">
        <v>977</v>
      </c>
      <c r="B1102" s="59" t="s">
        <v>55</v>
      </c>
      <c r="C1102" s="59" t="s">
        <v>599</v>
      </c>
      <c r="D1102" s="59" t="s">
        <v>600</v>
      </c>
      <c r="E1102" s="59" t="s">
        <v>601</v>
      </c>
      <c r="F1102" s="59"/>
      <c r="G1102" s="59" t="s">
        <v>1575</v>
      </c>
      <c r="H1102" s="59" t="s">
        <v>1499</v>
      </c>
      <c r="I1102" s="59">
        <v>70</v>
      </c>
      <c r="J1102" s="59" t="s">
        <v>1506</v>
      </c>
      <c r="K1102" s="59" t="s">
        <v>1592</v>
      </c>
      <c r="L1102" s="59" t="s">
        <v>1330</v>
      </c>
      <c r="M1102" s="59" t="s">
        <v>1505</v>
      </c>
      <c r="N1102" s="59" t="s">
        <v>1335</v>
      </c>
      <c r="O1102" s="46">
        <f t="shared" si="889"/>
        <v>800</v>
      </c>
      <c r="P1102" s="46"/>
      <c r="Q1102" s="46"/>
      <c r="R1102" s="46"/>
      <c r="S1102" s="46"/>
      <c r="T1102" s="46"/>
      <c r="U1102" s="46"/>
      <c r="V1102" s="46"/>
      <c r="W1102" s="46">
        <v>200</v>
      </c>
      <c r="X1102" s="46">
        <v>200</v>
      </c>
      <c r="Y1102" s="46">
        <v>200</v>
      </c>
      <c r="Z1102" s="46">
        <v>200</v>
      </c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87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>
        <v>224.5</v>
      </c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>
        <v>0</v>
      </c>
      <c r="DF1102" s="46">
        <f t="shared" si="890"/>
        <v>0</v>
      </c>
      <c r="DG1102" s="46">
        <f t="shared" si="891"/>
        <v>0</v>
      </c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>
        <v>0</v>
      </c>
      <c r="FA1102" s="59" t="s">
        <v>1739</v>
      </c>
      <c r="FB1102" s="59">
        <v>2015</v>
      </c>
      <c r="FC1102" s="59"/>
    </row>
    <row r="1103" spans="1:159" s="49" customFormat="1" ht="25.5" customHeight="1" x14ac:dyDescent="0.25">
      <c r="A1103" s="59" t="s">
        <v>978</v>
      </c>
      <c r="B1103" s="59" t="s">
        <v>55</v>
      </c>
      <c r="C1103" s="59" t="s">
        <v>599</v>
      </c>
      <c r="D1103" s="59" t="s">
        <v>600</v>
      </c>
      <c r="E1103" s="59" t="s">
        <v>601</v>
      </c>
      <c r="F1103" s="59"/>
      <c r="G1103" s="59" t="s">
        <v>1575</v>
      </c>
      <c r="H1103" s="59" t="s">
        <v>1339</v>
      </c>
      <c r="I1103" s="59">
        <v>70</v>
      </c>
      <c r="J1103" s="59" t="s">
        <v>1506</v>
      </c>
      <c r="K1103" s="59" t="s">
        <v>1592</v>
      </c>
      <c r="L1103" s="59" t="s">
        <v>1330</v>
      </c>
      <c r="M1103" s="59" t="s">
        <v>1505</v>
      </c>
      <c r="N1103" s="59" t="s">
        <v>1335</v>
      </c>
      <c r="O1103" s="46">
        <f t="shared" si="889"/>
        <v>800</v>
      </c>
      <c r="P1103" s="46"/>
      <c r="Q1103" s="46"/>
      <c r="R1103" s="46"/>
      <c r="S1103" s="46"/>
      <c r="T1103" s="46"/>
      <c r="U1103" s="46"/>
      <c r="V1103" s="46"/>
      <c r="W1103" s="46">
        <v>200</v>
      </c>
      <c r="X1103" s="46">
        <v>200</v>
      </c>
      <c r="Y1103" s="46">
        <v>200</v>
      </c>
      <c r="Z1103" s="46">
        <v>200</v>
      </c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87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>
        <v>224.5</v>
      </c>
      <c r="BK1103" s="46"/>
      <c r="BL1103" s="46"/>
      <c r="BM1103" s="46"/>
      <c r="BN1103" s="46"/>
      <c r="BO1103" s="46"/>
      <c r="BP1103" s="46"/>
      <c r="BQ1103" s="46"/>
      <c r="BR1103" s="46">
        <v>224.5</v>
      </c>
      <c r="BS1103" s="46">
        <v>224.5</v>
      </c>
      <c r="BT1103" s="46">
        <v>224.5</v>
      </c>
      <c r="BU1103" s="46">
        <v>224.5</v>
      </c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>
        <v>179600</v>
      </c>
      <c r="DF1103" s="46">
        <f t="shared" si="890"/>
        <v>0</v>
      </c>
      <c r="DG1103" s="46">
        <f t="shared" si="891"/>
        <v>0</v>
      </c>
      <c r="DH1103" s="46">
        <f>R1103*BM1103</f>
        <v>0</v>
      </c>
      <c r="DI1103" s="46">
        <f t="shared" ref="DI1103:DQ1103" si="901">BN1103*S1103</f>
        <v>0</v>
      </c>
      <c r="DJ1103" s="46">
        <f t="shared" si="901"/>
        <v>0</v>
      </c>
      <c r="DK1103" s="46">
        <f t="shared" si="901"/>
        <v>0</v>
      </c>
      <c r="DL1103" s="46">
        <f t="shared" si="901"/>
        <v>0</v>
      </c>
      <c r="DM1103" s="46">
        <f t="shared" si="901"/>
        <v>44900</v>
      </c>
      <c r="DN1103" s="46">
        <f t="shared" si="901"/>
        <v>44900</v>
      </c>
      <c r="DO1103" s="46">
        <f t="shared" si="901"/>
        <v>44900</v>
      </c>
      <c r="DP1103" s="46">
        <f t="shared" si="901"/>
        <v>44900</v>
      </c>
      <c r="DQ1103" s="46">
        <f t="shared" si="901"/>
        <v>0</v>
      </c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>
        <v>201152.00000000003</v>
      </c>
      <c r="FA1103" s="59" t="s">
        <v>1739</v>
      </c>
      <c r="FB1103" s="59">
        <v>2015</v>
      </c>
      <c r="FC1103" s="59">
        <v>7</v>
      </c>
    </row>
    <row r="1104" spans="1:159" s="49" customFormat="1" ht="25.5" customHeight="1" x14ac:dyDescent="0.25">
      <c r="A1104" s="59" t="s">
        <v>979</v>
      </c>
      <c r="B1104" s="59" t="s">
        <v>55</v>
      </c>
      <c r="C1104" s="59" t="s">
        <v>599</v>
      </c>
      <c r="D1104" s="59" t="s">
        <v>600</v>
      </c>
      <c r="E1104" s="59" t="s">
        <v>601</v>
      </c>
      <c r="F1104" s="59"/>
      <c r="G1104" s="59" t="s">
        <v>1575</v>
      </c>
      <c r="H1104" s="59" t="s">
        <v>1499</v>
      </c>
      <c r="I1104" s="59">
        <v>70</v>
      </c>
      <c r="J1104" s="59" t="s">
        <v>1506</v>
      </c>
      <c r="K1104" s="59" t="s">
        <v>1593</v>
      </c>
      <c r="L1104" s="59" t="s">
        <v>1330</v>
      </c>
      <c r="M1104" s="59" t="s">
        <v>1505</v>
      </c>
      <c r="N1104" s="59" t="s">
        <v>1335</v>
      </c>
      <c r="O1104" s="46">
        <f t="shared" si="889"/>
        <v>800</v>
      </c>
      <c r="P1104" s="46"/>
      <c r="Q1104" s="46"/>
      <c r="R1104" s="46"/>
      <c r="S1104" s="46"/>
      <c r="T1104" s="46"/>
      <c r="U1104" s="46"/>
      <c r="V1104" s="46"/>
      <c r="W1104" s="46">
        <v>200</v>
      </c>
      <c r="X1104" s="46">
        <v>200</v>
      </c>
      <c r="Y1104" s="46">
        <v>200</v>
      </c>
      <c r="Z1104" s="46">
        <v>200</v>
      </c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87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>
        <v>224.5</v>
      </c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>
        <v>0</v>
      </c>
      <c r="DF1104" s="46">
        <f t="shared" si="890"/>
        <v>0</v>
      </c>
      <c r="DG1104" s="46">
        <f t="shared" si="891"/>
        <v>0</v>
      </c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>
        <v>0</v>
      </c>
      <c r="FA1104" s="59" t="s">
        <v>1739</v>
      </c>
      <c r="FB1104" s="59">
        <v>2015</v>
      </c>
      <c r="FC1104" s="59"/>
    </row>
    <row r="1105" spans="1:159" s="49" customFormat="1" ht="25.5" customHeight="1" x14ac:dyDescent="0.25">
      <c r="A1105" s="59" t="s">
        <v>980</v>
      </c>
      <c r="B1105" s="59" t="s">
        <v>55</v>
      </c>
      <c r="C1105" s="59" t="s">
        <v>599</v>
      </c>
      <c r="D1105" s="59" t="s">
        <v>600</v>
      </c>
      <c r="E1105" s="59" t="s">
        <v>601</v>
      </c>
      <c r="F1105" s="59"/>
      <c r="G1105" s="59" t="s">
        <v>1575</v>
      </c>
      <c r="H1105" s="59" t="s">
        <v>1339</v>
      </c>
      <c r="I1105" s="59">
        <v>70</v>
      </c>
      <c r="J1105" s="59" t="s">
        <v>1506</v>
      </c>
      <c r="K1105" s="59" t="s">
        <v>1593</v>
      </c>
      <c r="L1105" s="59" t="s">
        <v>1330</v>
      </c>
      <c r="M1105" s="59" t="s">
        <v>1505</v>
      </c>
      <c r="N1105" s="59" t="s">
        <v>1335</v>
      </c>
      <c r="O1105" s="46">
        <f t="shared" si="889"/>
        <v>800</v>
      </c>
      <c r="P1105" s="46"/>
      <c r="Q1105" s="46"/>
      <c r="R1105" s="46"/>
      <c r="S1105" s="46"/>
      <c r="T1105" s="46"/>
      <c r="U1105" s="46"/>
      <c r="V1105" s="46"/>
      <c r="W1105" s="46">
        <v>200</v>
      </c>
      <c r="X1105" s="46">
        <v>200</v>
      </c>
      <c r="Y1105" s="46">
        <v>200</v>
      </c>
      <c r="Z1105" s="46">
        <v>200</v>
      </c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87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>
        <v>224.5</v>
      </c>
      <c r="BK1105" s="46"/>
      <c r="BL1105" s="46"/>
      <c r="BM1105" s="46"/>
      <c r="BN1105" s="46"/>
      <c r="BO1105" s="46"/>
      <c r="BP1105" s="46"/>
      <c r="BQ1105" s="46"/>
      <c r="BR1105" s="46">
        <v>224.5</v>
      </c>
      <c r="BS1105" s="46">
        <v>224.5</v>
      </c>
      <c r="BT1105" s="46">
        <v>224.5</v>
      </c>
      <c r="BU1105" s="46">
        <v>224.5</v>
      </c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>
        <v>179600</v>
      </c>
      <c r="DF1105" s="46">
        <f t="shared" si="890"/>
        <v>0</v>
      </c>
      <c r="DG1105" s="46">
        <f t="shared" si="891"/>
        <v>0</v>
      </c>
      <c r="DH1105" s="46">
        <f>R1105*BM1105</f>
        <v>0</v>
      </c>
      <c r="DI1105" s="46">
        <f t="shared" ref="DI1105:DQ1105" si="902">BN1105*S1105</f>
        <v>0</v>
      </c>
      <c r="DJ1105" s="46">
        <f t="shared" si="902"/>
        <v>0</v>
      </c>
      <c r="DK1105" s="46">
        <f t="shared" si="902"/>
        <v>0</v>
      </c>
      <c r="DL1105" s="46">
        <f t="shared" si="902"/>
        <v>0</v>
      </c>
      <c r="DM1105" s="46">
        <f t="shared" si="902"/>
        <v>44900</v>
      </c>
      <c r="DN1105" s="46">
        <f t="shared" si="902"/>
        <v>44900</v>
      </c>
      <c r="DO1105" s="46">
        <f t="shared" si="902"/>
        <v>44900</v>
      </c>
      <c r="DP1105" s="46">
        <f t="shared" si="902"/>
        <v>44900</v>
      </c>
      <c r="DQ1105" s="46">
        <f t="shared" si="902"/>
        <v>0</v>
      </c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>
        <v>201152.00000000003</v>
      </c>
      <c r="FA1105" s="59" t="s">
        <v>1739</v>
      </c>
      <c r="FB1105" s="59">
        <v>2015</v>
      </c>
      <c r="FC1105" s="59">
        <v>7</v>
      </c>
    </row>
    <row r="1106" spans="1:159" s="49" customFormat="1" ht="25.5" customHeight="1" x14ac:dyDescent="0.25">
      <c r="A1106" s="59" t="s">
        <v>981</v>
      </c>
      <c r="B1106" s="59" t="s">
        <v>55</v>
      </c>
      <c r="C1106" s="59" t="s">
        <v>599</v>
      </c>
      <c r="D1106" s="59" t="s">
        <v>600</v>
      </c>
      <c r="E1106" s="59" t="s">
        <v>601</v>
      </c>
      <c r="F1106" s="59"/>
      <c r="G1106" s="59" t="s">
        <v>1575</v>
      </c>
      <c r="H1106" s="59" t="s">
        <v>1499</v>
      </c>
      <c r="I1106" s="59">
        <v>70</v>
      </c>
      <c r="J1106" s="59" t="s">
        <v>1506</v>
      </c>
      <c r="K1106" s="59" t="s">
        <v>1594</v>
      </c>
      <c r="L1106" s="59" t="s">
        <v>1330</v>
      </c>
      <c r="M1106" s="59" t="s">
        <v>1505</v>
      </c>
      <c r="N1106" s="59" t="s">
        <v>1335</v>
      </c>
      <c r="O1106" s="46">
        <f t="shared" si="889"/>
        <v>5800</v>
      </c>
      <c r="P1106" s="46"/>
      <c r="Q1106" s="46"/>
      <c r="R1106" s="46"/>
      <c r="S1106" s="46"/>
      <c r="T1106" s="46"/>
      <c r="U1106" s="46"/>
      <c r="V1106" s="46"/>
      <c r="W1106" s="46">
        <v>1450</v>
      </c>
      <c r="X1106" s="46">
        <v>1450</v>
      </c>
      <c r="Y1106" s="46">
        <v>1450</v>
      </c>
      <c r="Z1106" s="46">
        <v>1450</v>
      </c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87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>
        <v>224.5</v>
      </c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>
        <v>0</v>
      </c>
      <c r="DF1106" s="46">
        <f t="shared" si="890"/>
        <v>0</v>
      </c>
      <c r="DG1106" s="46">
        <f t="shared" si="891"/>
        <v>0</v>
      </c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>
        <v>0</v>
      </c>
      <c r="FA1106" s="59" t="s">
        <v>1739</v>
      </c>
      <c r="FB1106" s="59">
        <v>2015</v>
      </c>
      <c r="FC1106" s="59"/>
    </row>
    <row r="1107" spans="1:159" s="49" customFormat="1" ht="25.5" customHeight="1" x14ac:dyDescent="0.25">
      <c r="A1107" s="59" t="s">
        <v>982</v>
      </c>
      <c r="B1107" s="59" t="s">
        <v>55</v>
      </c>
      <c r="C1107" s="59" t="s">
        <v>599</v>
      </c>
      <c r="D1107" s="59" t="s">
        <v>600</v>
      </c>
      <c r="E1107" s="59" t="s">
        <v>601</v>
      </c>
      <c r="F1107" s="59"/>
      <c r="G1107" s="59" t="s">
        <v>1575</v>
      </c>
      <c r="H1107" s="59" t="s">
        <v>1339</v>
      </c>
      <c r="I1107" s="59">
        <v>70</v>
      </c>
      <c r="J1107" s="59" t="s">
        <v>1506</v>
      </c>
      <c r="K1107" s="59" t="s">
        <v>1594</v>
      </c>
      <c r="L1107" s="59" t="s">
        <v>1330</v>
      </c>
      <c r="M1107" s="59" t="s">
        <v>1505</v>
      </c>
      <c r="N1107" s="59" t="s">
        <v>1335</v>
      </c>
      <c r="O1107" s="46">
        <f t="shared" si="889"/>
        <v>5800</v>
      </c>
      <c r="P1107" s="46"/>
      <c r="Q1107" s="46"/>
      <c r="R1107" s="46"/>
      <c r="S1107" s="46"/>
      <c r="T1107" s="46"/>
      <c r="U1107" s="46"/>
      <c r="V1107" s="46"/>
      <c r="W1107" s="46">
        <v>1450</v>
      </c>
      <c r="X1107" s="46">
        <v>1450</v>
      </c>
      <c r="Y1107" s="46">
        <v>1450</v>
      </c>
      <c r="Z1107" s="46">
        <v>1450</v>
      </c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87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>
        <v>224.5</v>
      </c>
      <c r="BK1107" s="46"/>
      <c r="BL1107" s="46"/>
      <c r="BM1107" s="46"/>
      <c r="BN1107" s="46"/>
      <c r="BO1107" s="46"/>
      <c r="BP1107" s="46"/>
      <c r="BQ1107" s="46"/>
      <c r="BR1107" s="46">
        <v>224.5</v>
      </c>
      <c r="BS1107" s="46">
        <v>224.5</v>
      </c>
      <c r="BT1107" s="46">
        <v>224.5</v>
      </c>
      <c r="BU1107" s="46">
        <v>224.5</v>
      </c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>
        <v>1302100</v>
      </c>
      <c r="DF1107" s="46">
        <f t="shared" si="890"/>
        <v>0</v>
      </c>
      <c r="DG1107" s="46">
        <f t="shared" si="891"/>
        <v>0</v>
      </c>
      <c r="DH1107" s="46">
        <f>R1107*BM1107</f>
        <v>0</v>
      </c>
      <c r="DI1107" s="46">
        <f t="shared" ref="DI1107:DQ1107" si="903">BN1107*S1107</f>
        <v>0</v>
      </c>
      <c r="DJ1107" s="46">
        <f t="shared" si="903"/>
        <v>0</v>
      </c>
      <c r="DK1107" s="46">
        <f t="shared" si="903"/>
        <v>0</v>
      </c>
      <c r="DL1107" s="46">
        <f t="shared" si="903"/>
        <v>0</v>
      </c>
      <c r="DM1107" s="46">
        <f t="shared" si="903"/>
        <v>325525</v>
      </c>
      <c r="DN1107" s="46">
        <f t="shared" si="903"/>
        <v>325525</v>
      </c>
      <c r="DO1107" s="46">
        <f t="shared" si="903"/>
        <v>325525</v>
      </c>
      <c r="DP1107" s="46">
        <f t="shared" si="903"/>
        <v>325525</v>
      </c>
      <c r="DQ1107" s="46">
        <f t="shared" si="903"/>
        <v>0</v>
      </c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>
        <v>1458352.0000000002</v>
      </c>
      <c r="FA1107" s="59" t="s">
        <v>1739</v>
      </c>
      <c r="FB1107" s="59">
        <v>2015</v>
      </c>
      <c r="FC1107" s="59">
        <v>7</v>
      </c>
    </row>
    <row r="1108" spans="1:159" s="49" customFormat="1" ht="25.5" customHeight="1" x14ac:dyDescent="0.25">
      <c r="A1108" s="59" t="s">
        <v>983</v>
      </c>
      <c r="B1108" s="59" t="s">
        <v>55</v>
      </c>
      <c r="C1108" s="59" t="s">
        <v>605</v>
      </c>
      <c r="D1108" s="59" t="s">
        <v>606</v>
      </c>
      <c r="E1108" s="59" t="s">
        <v>607</v>
      </c>
      <c r="F1108" s="59"/>
      <c r="G1108" s="59" t="s">
        <v>607</v>
      </c>
      <c r="H1108" s="59" t="s">
        <v>1499</v>
      </c>
      <c r="I1108" s="59">
        <v>60</v>
      </c>
      <c r="J1108" s="59" t="s">
        <v>1506</v>
      </c>
      <c r="K1108" s="59" t="s">
        <v>1585</v>
      </c>
      <c r="L1108" s="59" t="s">
        <v>1330</v>
      </c>
      <c r="M1108" s="59" t="s">
        <v>1505</v>
      </c>
      <c r="N1108" s="59" t="s">
        <v>1335</v>
      </c>
      <c r="O1108" s="46">
        <f t="shared" si="889"/>
        <v>12000</v>
      </c>
      <c r="P1108" s="46"/>
      <c r="Q1108" s="46"/>
      <c r="R1108" s="46"/>
      <c r="S1108" s="46"/>
      <c r="T1108" s="46"/>
      <c r="U1108" s="46"/>
      <c r="V1108" s="46"/>
      <c r="W1108" s="46">
        <v>3000</v>
      </c>
      <c r="X1108" s="46">
        <v>3000</v>
      </c>
      <c r="Y1108" s="46">
        <v>3000</v>
      </c>
      <c r="Z1108" s="46">
        <v>3000</v>
      </c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87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>
        <v>70.599999999999994</v>
      </c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>
        <v>0</v>
      </c>
      <c r="DF1108" s="46">
        <f t="shared" si="890"/>
        <v>0</v>
      </c>
      <c r="DG1108" s="46">
        <f t="shared" si="891"/>
        <v>0</v>
      </c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>
        <v>0</v>
      </c>
      <c r="FA1108" s="59" t="s">
        <v>1704</v>
      </c>
      <c r="FB1108" s="59">
        <v>2015</v>
      </c>
      <c r="FC1108" s="59"/>
    </row>
    <row r="1109" spans="1:159" s="49" customFormat="1" ht="25.5" customHeight="1" x14ac:dyDescent="0.25">
      <c r="A1109" s="59" t="s">
        <v>984</v>
      </c>
      <c r="B1109" s="59" t="s">
        <v>55</v>
      </c>
      <c r="C1109" s="59" t="s">
        <v>605</v>
      </c>
      <c r="D1109" s="59" t="s">
        <v>606</v>
      </c>
      <c r="E1109" s="59" t="s">
        <v>607</v>
      </c>
      <c r="F1109" s="59"/>
      <c r="G1109" s="59" t="s">
        <v>607</v>
      </c>
      <c r="H1109" s="59" t="s">
        <v>1339</v>
      </c>
      <c r="I1109" s="59">
        <v>60</v>
      </c>
      <c r="J1109" s="59" t="s">
        <v>1506</v>
      </c>
      <c r="K1109" s="59" t="s">
        <v>1585</v>
      </c>
      <c r="L1109" s="59" t="s">
        <v>1330</v>
      </c>
      <c r="M1109" s="59" t="s">
        <v>1505</v>
      </c>
      <c r="N1109" s="59" t="s">
        <v>1335</v>
      </c>
      <c r="O1109" s="46">
        <f t="shared" si="889"/>
        <v>12000</v>
      </c>
      <c r="P1109" s="46"/>
      <c r="Q1109" s="46"/>
      <c r="R1109" s="46"/>
      <c r="S1109" s="46"/>
      <c r="T1109" s="46"/>
      <c r="U1109" s="46"/>
      <c r="V1109" s="46"/>
      <c r="W1109" s="46">
        <v>3000</v>
      </c>
      <c r="X1109" s="46">
        <v>3000</v>
      </c>
      <c r="Y1109" s="46">
        <v>3000</v>
      </c>
      <c r="Z1109" s="46">
        <v>3000</v>
      </c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87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>
        <v>70.599999999999994</v>
      </c>
      <c r="BK1109" s="46"/>
      <c r="BL1109" s="46"/>
      <c r="BM1109" s="46"/>
      <c r="BN1109" s="46"/>
      <c r="BO1109" s="46"/>
      <c r="BP1109" s="46"/>
      <c r="BQ1109" s="46"/>
      <c r="BR1109" s="46">
        <v>70.599999999999994</v>
      </c>
      <c r="BS1109" s="46">
        <v>70.599999999999994</v>
      </c>
      <c r="BT1109" s="46">
        <v>70.599999999999994</v>
      </c>
      <c r="BU1109" s="46">
        <v>70.599999999999994</v>
      </c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>
        <v>847199.99999999988</v>
      </c>
      <c r="DF1109" s="46">
        <f t="shared" si="890"/>
        <v>0</v>
      </c>
      <c r="DG1109" s="46">
        <f t="shared" si="891"/>
        <v>0</v>
      </c>
      <c r="DH1109" s="46">
        <f>R1109*BM1109</f>
        <v>0</v>
      </c>
      <c r="DI1109" s="46">
        <f t="shared" ref="DI1109:DQ1109" si="904">BN1109*S1109</f>
        <v>0</v>
      </c>
      <c r="DJ1109" s="46">
        <f t="shared" si="904"/>
        <v>0</v>
      </c>
      <c r="DK1109" s="46">
        <f t="shared" si="904"/>
        <v>0</v>
      </c>
      <c r="DL1109" s="46">
        <f t="shared" si="904"/>
        <v>0</v>
      </c>
      <c r="DM1109" s="46">
        <f t="shared" si="904"/>
        <v>211799.99999999997</v>
      </c>
      <c r="DN1109" s="46">
        <f t="shared" si="904"/>
        <v>211799.99999999997</v>
      </c>
      <c r="DO1109" s="46">
        <f t="shared" si="904"/>
        <v>211799.99999999997</v>
      </c>
      <c r="DP1109" s="46">
        <f t="shared" si="904"/>
        <v>211799.99999999997</v>
      </c>
      <c r="DQ1109" s="46">
        <f t="shared" si="904"/>
        <v>0</v>
      </c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>
        <v>948864</v>
      </c>
      <c r="FA1109" s="59" t="s">
        <v>1704</v>
      </c>
      <c r="FB1109" s="59">
        <v>2015</v>
      </c>
      <c r="FC1109" s="59">
        <v>7</v>
      </c>
    </row>
    <row r="1110" spans="1:159" s="49" customFormat="1" ht="25.5" customHeight="1" x14ac:dyDescent="0.25">
      <c r="A1110" s="59" t="s">
        <v>985</v>
      </c>
      <c r="B1110" s="59" t="s">
        <v>55</v>
      </c>
      <c r="C1110" s="59" t="s">
        <v>605</v>
      </c>
      <c r="D1110" s="59" t="s">
        <v>606</v>
      </c>
      <c r="E1110" s="59" t="s">
        <v>607</v>
      </c>
      <c r="F1110" s="59"/>
      <c r="G1110" s="59" t="s">
        <v>607</v>
      </c>
      <c r="H1110" s="59" t="s">
        <v>1499</v>
      </c>
      <c r="I1110" s="59">
        <v>60</v>
      </c>
      <c r="J1110" s="59" t="s">
        <v>1506</v>
      </c>
      <c r="K1110" s="59" t="s">
        <v>1586</v>
      </c>
      <c r="L1110" s="59" t="s">
        <v>1330</v>
      </c>
      <c r="M1110" s="59" t="s">
        <v>1505</v>
      </c>
      <c r="N1110" s="59" t="s">
        <v>1335</v>
      </c>
      <c r="O1110" s="46">
        <f t="shared" si="889"/>
        <v>52000</v>
      </c>
      <c r="P1110" s="46"/>
      <c r="Q1110" s="46"/>
      <c r="R1110" s="46"/>
      <c r="S1110" s="46"/>
      <c r="T1110" s="46"/>
      <c r="U1110" s="46"/>
      <c r="V1110" s="46"/>
      <c r="W1110" s="46">
        <v>13000</v>
      </c>
      <c r="X1110" s="46">
        <v>13000</v>
      </c>
      <c r="Y1110" s="46">
        <v>13000</v>
      </c>
      <c r="Z1110" s="46">
        <v>13000</v>
      </c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87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>
        <v>70.599999999999994</v>
      </c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>
        <v>0</v>
      </c>
      <c r="DF1110" s="46">
        <f t="shared" si="890"/>
        <v>0</v>
      </c>
      <c r="DG1110" s="46">
        <f t="shared" si="891"/>
        <v>0</v>
      </c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>
        <v>0</v>
      </c>
      <c r="FA1110" s="59" t="s">
        <v>1704</v>
      </c>
      <c r="FB1110" s="59">
        <v>2015</v>
      </c>
      <c r="FC1110" s="59"/>
    </row>
    <row r="1111" spans="1:159" s="49" customFormat="1" ht="25.5" customHeight="1" x14ac:dyDescent="0.25">
      <c r="A1111" s="59" t="s">
        <v>986</v>
      </c>
      <c r="B1111" s="59" t="s">
        <v>55</v>
      </c>
      <c r="C1111" s="59" t="s">
        <v>605</v>
      </c>
      <c r="D1111" s="59" t="s">
        <v>606</v>
      </c>
      <c r="E1111" s="59" t="s">
        <v>607</v>
      </c>
      <c r="F1111" s="59"/>
      <c r="G1111" s="59" t="s">
        <v>607</v>
      </c>
      <c r="H1111" s="59" t="s">
        <v>1339</v>
      </c>
      <c r="I1111" s="59">
        <v>60</v>
      </c>
      <c r="J1111" s="59" t="s">
        <v>1506</v>
      </c>
      <c r="K1111" s="59" t="s">
        <v>1586</v>
      </c>
      <c r="L1111" s="59" t="s">
        <v>1330</v>
      </c>
      <c r="M1111" s="59" t="s">
        <v>1505</v>
      </c>
      <c r="N1111" s="59" t="s">
        <v>1335</v>
      </c>
      <c r="O1111" s="46">
        <f t="shared" si="889"/>
        <v>52000</v>
      </c>
      <c r="P1111" s="46"/>
      <c r="Q1111" s="46"/>
      <c r="R1111" s="46"/>
      <c r="S1111" s="46"/>
      <c r="T1111" s="46"/>
      <c r="U1111" s="46"/>
      <c r="V1111" s="46"/>
      <c r="W1111" s="46">
        <v>13000</v>
      </c>
      <c r="X1111" s="46">
        <v>13000</v>
      </c>
      <c r="Y1111" s="46">
        <v>13000</v>
      </c>
      <c r="Z1111" s="46">
        <v>13000</v>
      </c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87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>
        <v>70.599999999999994</v>
      </c>
      <c r="BK1111" s="46"/>
      <c r="BL1111" s="46"/>
      <c r="BM1111" s="46"/>
      <c r="BN1111" s="46"/>
      <c r="BO1111" s="46"/>
      <c r="BP1111" s="46"/>
      <c r="BQ1111" s="46"/>
      <c r="BR1111" s="46">
        <v>70.599999999999994</v>
      </c>
      <c r="BS1111" s="46">
        <v>70.599999999999994</v>
      </c>
      <c r="BT1111" s="46">
        <v>70.599999999999994</v>
      </c>
      <c r="BU1111" s="46">
        <v>70.599999999999994</v>
      </c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>
        <v>3671199.9999999995</v>
      </c>
      <c r="DF1111" s="46">
        <f t="shared" si="890"/>
        <v>0</v>
      </c>
      <c r="DG1111" s="46">
        <f t="shared" si="891"/>
        <v>0</v>
      </c>
      <c r="DH1111" s="46">
        <f>R1111*BM1111</f>
        <v>0</v>
      </c>
      <c r="DI1111" s="46">
        <f t="shared" ref="DI1111:DQ1111" si="905">BN1111*S1111</f>
        <v>0</v>
      </c>
      <c r="DJ1111" s="46">
        <f t="shared" si="905"/>
        <v>0</v>
      </c>
      <c r="DK1111" s="46">
        <f t="shared" si="905"/>
        <v>0</v>
      </c>
      <c r="DL1111" s="46">
        <f t="shared" si="905"/>
        <v>0</v>
      </c>
      <c r="DM1111" s="46">
        <f t="shared" si="905"/>
        <v>917799.99999999988</v>
      </c>
      <c r="DN1111" s="46">
        <f t="shared" si="905"/>
        <v>917799.99999999988</v>
      </c>
      <c r="DO1111" s="46">
        <f t="shared" si="905"/>
        <v>917799.99999999988</v>
      </c>
      <c r="DP1111" s="46">
        <f t="shared" si="905"/>
        <v>917799.99999999988</v>
      </c>
      <c r="DQ1111" s="46">
        <f t="shared" si="905"/>
        <v>0</v>
      </c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>
        <v>4111744</v>
      </c>
      <c r="FA1111" s="59" t="s">
        <v>1704</v>
      </c>
      <c r="FB1111" s="59">
        <v>2015</v>
      </c>
      <c r="FC1111" s="59">
        <v>7</v>
      </c>
    </row>
    <row r="1112" spans="1:159" s="49" customFormat="1" ht="25.5" customHeight="1" x14ac:dyDescent="0.25">
      <c r="A1112" s="59" t="s">
        <v>987</v>
      </c>
      <c r="B1112" s="59" t="s">
        <v>55</v>
      </c>
      <c r="C1112" s="59" t="s">
        <v>605</v>
      </c>
      <c r="D1112" s="59" t="s">
        <v>606</v>
      </c>
      <c r="E1112" s="59" t="s">
        <v>607</v>
      </c>
      <c r="F1112" s="59"/>
      <c r="G1112" s="59" t="s">
        <v>607</v>
      </c>
      <c r="H1112" s="59" t="s">
        <v>1499</v>
      </c>
      <c r="I1112" s="59">
        <v>60</v>
      </c>
      <c r="J1112" s="59" t="s">
        <v>1506</v>
      </c>
      <c r="K1112" s="59" t="s">
        <v>1587</v>
      </c>
      <c r="L1112" s="59" t="s">
        <v>1330</v>
      </c>
      <c r="M1112" s="59" t="s">
        <v>1505</v>
      </c>
      <c r="N1112" s="59" t="s">
        <v>1335</v>
      </c>
      <c r="O1112" s="46">
        <f t="shared" si="889"/>
        <v>20000</v>
      </c>
      <c r="P1112" s="46"/>
      <c r="Q1112" s="46"/>
      <c r="R1112" s="46"/>
      <c r="S1112" s="46"/>
      <c r="T1112" s="46"/>
      <c r="U1112" s="46"/>
      <c r="V1112" s="46"/>
      <c r="W1112" s="46">
        <v>5000</v>
      </c>
      <c r="X1112" s="46">
        <v>5000</v>
      </c>
      <c r="Y1112" s="46">
        <v>5000</v>
      </c>
      <c r="Z1112" s="46">
        <v>5000</v>
      </c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87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>
        <v>70.599999999999994</v>
      </c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>
        <v>0</v>
      </c>
      <c r="DF1112" s="46">
        <f t="shared" si="890"/>
        <v>0</v>
      </c>
      <c r="DG1112" s="46">
        <f t="shared" si="891"/>
        <v>0</v>
      </c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>
        <v>0</v>
      </c>
      <c r="FA1112" s="59" t="s">
        <v>1704</v>
      </c>
      <c r="FB1112" s="59">
        <v>2015</v>
      </c>
      <c r="FC1112" s="59"/>
    </row>
    <row r="1113" spans="1:159" s="49" customFormat="1" ht="25.5" customHeight="1" x14ac:dyDescent="0.25">
      <c r="A1113" s="59" t="s">
        <v>988</v>
      </c>
      <c r="B1113" s="59" t="s">
        <v>55</v>
      </c>
      <c r="C1113" s="59" t="s">
        <v>605</v>
      </c>
      <c r="D1113" s="59" t="s">
        <v>606</v>
      </c>
      <c r="E1113" s="59" t="s">
        <v>607</v>
      </c>
      <c r="F1113" s="59"/>
      <c r="G1113" s="59" t="s">
        <v>607</v>
      </c>
      <c r="H1113" s="59" t="s">
        <v>1339</v>
      </c>
      <c r="I1113" s="59">
        <v>60</v>
      </c>
      <c r="J1113" s="59" t="s">
        <v>1506</v>
      </c>
      <c r="K1113" s="59" t="s">
        <v>1587</v>
      </c>
      <c r="L1113" s="59" t="s">
        <v>1330</v>
      </c>
      <c r="M1113" s="59" t="s">
        <v>1505</v>
      </c>
      <c r="N1113" s="59" t="s">
        <v>1335</v>
      </c>
      <c r="O1113" s="46">
        <f t="shared" si="889"/>
        <v>20000</v>
      </c>
      <c r="P1113" s="46"/>
      <c r="Q1113" s="46"/>
      <c r="R1113" s="46"/>
      <c r="S1113" s="46"/>
      <c r="T1113" s="46"/>
      <c r="U1113" s="46"/>
      <c r="V1113" s="46"/>
      <c r="W1113" s="46">
        <v>5000</v>
      </c>
      <c r="X1113" s="46">
        <v>5000</v>
      </c>
      <c r="Y1113" s="46">
        <v>5000</v>
      </c>
      <c r="Z1113" s="46">
        <v>5000</v>
      </c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87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>
        <v>70.599999999999994</v>
      </c>
      <c r="BK1113" s="46"/>
      <c r="BL1113" s="46"/>
      <c r="BM1113" s="46"/>
      <c r="BN1113" s="46"/>
      <c r="BO1113" s="46"/>
      <c r="BP1113" s="46"/>
      <c r="BQ1113" s="46"/>
      <c r="BR1113" s="46">
        <v>70.599999999999994</v>
      </c>
      <c r="BS1113" s="46">
        <v>70.599999999999994</v>
      </c>
      <c r="BT1113" s="46">
        <v>70.599999999999994</v>
      </c>
      <c r="BU1113" s="46">
        <v>70.599999999999994</v>
      </c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>
        <v>1412000</v>
      </c>
      <c r="DF1113" s="46">
        <f t="shared" si="890"/>
        <v>0</v>
      </c>
      <c r="DG1113" s="46">
        <f t="shared" si="891"/>
        <v>0</v>
      </c>
      <c r="DH1113" s="46">
        <f>R1113*BM1113</f>
        <v>0</v>
      </c>
      <c r="DI1113" s="46">
        <f t="shared" ref="DI1113:DQ1113" si="906">BN1113*S1113</f>
        <v>0</v>
      </c>
      <c r="DJ1113" s="46">
        <f t="shared" si="906"/>
        <v>0</v>
      </c>
      <c r="DK1113" s="46">
        <f t="shared" si="906"/>
        <v>0</v>
      </c>
      <c r="DL1113" s="46">
        <f t="shared" si="906"/>
        <v>0</v>
      </c>
      <c r="DM1113" s="46">
        <f t="shared" si="906"/>
        <v>353000</v>
      </c>
      <c r="DN1113" s="46">
        <f t="shared" si="906"/>
        <v>353000</v>
      </c>
      <c r="DO1113" s="46">
        <f t="shared" si="906"/>
        <v>353000</v>
      </c>
      <c r="DP1113" s="46">
        <f t="shared" si="906"/>
        <v>353000</v>
      </c>
      <c r="DQ1113" s="46">
        <f t="shared" si="906"/>
        <v>0</v>
      </c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>
        <v>1581440.0000000002</v>
      </c>
      <c r="FA1113" s="59" t="s">
        <v>1704</v>
      </c>
      <c r="FB1113" s="59">
        <v>2015</v>
      </c>
      <c r="FC1113" s="59">
        <v>7</v>
      </c>
    </row>
    <row r="1114" spans="1:159" s="49" customFormat="1" ht="25.5" customHeight="1" x14ac:dyDescent="0.25">
      <c r="A1114" s="59" t="s">
        <v>989</v>
      </c>
      <c r="B1114" s="59" t="s">
        <v>55</v>
      </c>
      <c r="C1114" s="59" t="s">
        <v>605</v>
      </c>
      <c r="D1114" s="59" t="s">
        <v>606</v>
      </c>
      <c r="E1114" s="59" t="s">
        <v>607</v>
      </c>
      <c r="F1114" s="59"/>
      <c r="G1114" s="59" t="s">
        <v>607</v>
      </c>
      <c r="H1114" s="59" t="s">
        <v>1499</v>
      </c>
      <c r="I1114" s="59">
        <v>60</v>
      </c>
      <c r="J1114" s="59" t="s">
        <v>1506</v>
      </c>
      <c r="K1114" s="59" t="s">
        <v>1588</v>
      </c>
      <c r="L1114" s="59" t="s">
        <v>1330</v>
      </c>
      <c r="M1114" s="59" t="s">
        <v>1505</v>
      </c>
      <c r="N1114" s="59" t="s">
        <v>1335</v>
      </c>
      <c r="O1114" s="46">
        <f t="shared" si="889"/>
        <v>36000</v>
      </c>
      <c r="P1114" s="46"/>
      <c r="Q1114" s="46"/>
      <c r="R1114" s="46"/>
      <c r="S1114" s="46"/>
      <c r="T1114" s="46"/>
      <c r="U1114" s="46"/>
      <c r="V1114" s="46"/>
      <c r="W1114" s="46">
        <v>9000</v>
      </c>
      <c r="X1114" s="46">
        <v>9000</v>
      </c>
      <c r="Y1114" s="46">
        <v>9000</v>
      </c>
      <c r="Z1114" s="46">
        <v>9000</v>
      </c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87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>
        <v>70.599999999999994</v>
      </c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>
        <v>0</v>
      </c>
      <c r="DF1114" s="46">
        <f t="shared" si="890"/>
        <v>0</v>
      </c>
      <c r="DG1114" s="46">
        <f t="shared" si="891"/>
        <v>0</v>
      </c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>
        <v>0</v>
      </c>
      <c r="FA1114" s="59" t="s">
        <v>1704</v>
      </c>
      <c r="FB1114" s="59">
        <v>2015</v>
      </c>
      <c r="FC1114" s="59"/>
    </row>
    <row r="1115" spans="1:159" s="49" customFormat="1" ht="25.5" customHeight="1" x14ac:dyDescent="0.25">
      <c r="A1115" s="59" t="s">
        <v>990</v>
      </c>
      <c r="B1115" s="59" t="s">
        <v>55</v>
      </c>
      <c r="C1115" s="59" t="s">
        <v>605</v>
      </c>
      <c r="D1115" s="59" t="s">
        <v>606</v>
      </c>
      <c r="E1115" s="59" t="s">
        <v>607</v>
      </c>
      <c r="F1115" s="59"/>
      <c r="G1115" s="59" t="s">
        <v>607</v>
      </c>
      <c r="H1115" s="59" t="s">
        <v>1339</v>
      </c>
      <c r="I1115" s="59">
        <v>60</v>
      </c>
      <c r="J1115" s="59" t="s">
        <v>1506</v>
      </c>
      <c r="K1115" s="59" t="s">
        <v>1588</v>
      </c>
      <c r="L1115" s="59" t="s">
        <v>1330</v>
      </c>
      <c r="M1115" s="59" t="s">
        <v>1505</v>
      </c>
      <c r="N1115" s="59" t="s">
        <v>1335</v>
      </c>
      <c r="O1115" s="46">
        <f t="shared" si="889"/>
        <v>36000</v>
      </c>
      <c r="P1115" s="46"/>
      <c r="Q1115" s="46"/>
      <c r="R1115" s="46"/>
      <c r="S1115" s="46"/>
      <c r="T1115" s="46"/>
      <c r="U1115" s="46"/>
      <c r="V1115" s="46"/>
      <c r="W1115" s="46">
        <v>9000</v>
      </c>
      <c r="X1115" s="46">
        <v>9000</v>
      </c>
      <c r="Y1115" s="46">
        <v>9000</v>
      </c>
      <c r="Z1115" s="46">
        <v>9000</v>
      </c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87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>
        <v>70.599999999999994</v>
      </c>
      <c r="BK1115" s="46"/>
      <c r="BL1115" s="46"/>
      <c r="BM1115" s="46"/>
      <c r="BN1115" s="46"/>
      <c r="BO1115" s="46"/>
      <c r="BP1115" s="46"/>
      <c r="BQ1115" s="46"/>
      <c r="BR1115" s="46">
        <v>70.599999999999994</v>
      </c>
      <c r="BS1115" s="46">
        <v>70.599999999999994</v>
      </c>
      <c r="BT1115" s="46">
        <v>70.599999999999994</v>
      </c>
      <c r="BU1115" s="46">
        <v>70.599999999999994</v>
      </c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>
        <v>2541600</v>
      </c>
      <c r="DF1115" s="46">
        <f t="shared" si="890"/>
        <v>0</v>
      </c>
      <c r="DG1115" s="46">
        <f t="shared" si="891"/>
        <v>0</v>
      </c>
      <c r="DH1115" s="46">
        <f>R1115*BM1115</f>
        <v>0</v>
      </c>
      <c r="DI1115" s="46">
        <f t="shared" ref="DI1115:DQ1115" si="907">BN1115*S1115</f>
        <v>0</v>
      </c>
      <c r="DJ1115" s="46">
        <f t="shared" si="907"/>
        <v>0</v>
      </c>
      <c r="DK1115" s="46">
        <f t="shared" si="907"/>
        <v>0</v>
      </c>
      <c r="DL1115" s="46">
        <f t="shared" si="907"/>
        <v>0</v>
      </c>
      <c r="DM1115" s="46">
        <f t="shared" si="907"/>
        <v>635400</v>
      </c>
      <c r="DN1115" s="46">
        <f t="shared" si="907"/>
        <v>635400</v>
      </c>
      <c r="DO1115" s="46">
        <f t="shared" si="907"/>
        <v>635400</v>
      </c>
      <c r="DP1115" s="46">
        <f t="shared" si="907"/>
        <v>635400</v>
      </c>
      <c r="DQ1115" s="46">
        <f t="shared" si="907"/>
        <v>0</v>
      </c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>
        <v>2846592.0000000005</v>
      </c>
      <c r="FA1115" s="59" t="s">
        <v>1704</v>
      </c>
      <c r="FB1115" s="59">
        <v>2015</v>
      </c>
      <c r="FC1115" s="59">
        <v>7</v>
      </c>
    </row>
    <row r="1116" spans="1:159" s="49" customFormat="1" ht="25.5" customHeight="1" x14ac:dyDescent="0.25">
      <c r="A1116" s="59" t="s">
        <v>991</v>
      </c>
      <c r="B1116" s="59" t="s">
        <v>55</v>
      </c>
      <c r="C1116" s="59" t="s">
        <v>605</v>
      </c>
      <c r="D1116" s="59" t="s">
        <v>606</v>
      </c>
      <c r="E1116" s="59" t="s">
        <v>607</v>
      </c>
      <c r="F1116" s="59"/>
      <c r="G1116" s="59" t="s">
        <v>607</v>
      </c>
      <c r="H1116" s="59" t="s">
        <v>1499</v>
      </c>
      <c r="I1116" s="59">
        <v>60</v>
      </c>
      <c r="J1116" s="59" t="s">
        <v>1506</v>
      </c>
      <c r="K1116" s="59" t="s">
        <v>1589</v>
      </c>
      <c r="L1116" s="59" t="s">
        <v>1330</v>
      </c>
      <c r="M1116" s="59" t="s">
        <v>1505</v>
      </c>
      <c r="N1116" s="59" t="s">
        <v>1335</v>
      </c>
      <c r="O1116" s="46">
        <f t="shared" si="889"/>
        <v>120000</v>
      </c>
      <c r="P1116" s="46"/>
      <c r="Q1116" s="46"/>
      <c r="R1116" s="46"/>
      <c r="S1116" s="46"/>
      <c r="T1116" s="46"/>
      <c r="U1116" s="46"/>
      <c r="V1116" s="46"/>
      <c r="W1116" s="46">
        <v>30000</v>
      </c>
      <c r="X1116" s="46">
        <v>30000</v>
      </c>
      <c r="Y1116" s="46">
        <v>30000</v>
      </c>
      <c r="Z1116" s="46">
        <v>30000</v>
      </c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87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>
        <v>70.599999999999994</v>
      </c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>
        <v>0</v>
      </c>
      <c r="DF1116" s="46">
        <f t="shared" si="890"/>
        <v>0</v>
      </c>
      <c r="DG1116" s="46">
        <f t="shared" si="891"/>
        <v>0</v>
      </c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>
        <v>0</v>
      </c>
      <c r="FA1116" s="59" t="s">
        <v>1704</v>
      </c>
      <c r="FB1116" s="59">
        <v>2015</v>
      </c>
      <c r="FC1116" s="59"/>
    </row>
    <row r="1117" spans="1:159" s="49" customFormat="1" ht="25.5" customHeight="1" x14ac:dyDescent="0.25">
      <c r="A1117" s="59" t="s">
        <v>992</v>
      </c>
      <c r="B1117" s="59" t="s">
        <v>55</v>
      </c>
      <c r="C1117" s="59" t="s">
        <v>605</v>
      </c>
      <c r="D1117" s="59" t="s">
        <v>606</v>
      </c>
      <c r="E1117" s="59" t="s">
        <v>607</v>
      </c>
      <c r="F1117" s="59"/>
      <c r="G1117" s="59" t="s">
        <v>607</v>
      </c>
      <c r="H1117" s="59" t="s">
        <v>1339</v>
      </c>
      <c r="I1117" s="59">
        <v>60</v>
      </c>
      <c r="J1117" s="59" t="s">
        <v>1506</v>
      </c>
      <c r="K1117" s="59" t="s">
        <v>1589</v>
      </c>
      <c r="L1117" s="59" t="s">
        <v>1330</v>
      </c>
      <c r="M1117" s="59" t="s">
        <v>1505</v>
      </c>
      <c r="N1117" s="59" t="s">
        <v>1335</v>
      </c>
      <c r="O1117" s="46">
        <f t="shared" si="889"/>
        <v>120000</v>
      </c>
      <c r="P1117" s="46"/>
      <c r="Q1117" s="46"/>
      <c r="R1117" s="46"/>
      <c r="S1117" s="46"/>
      <c r="T1117" s="46"/>
      <c r="U1117" s="46"/>
      <c r="V1117" s="46"/>
      <c r="W1117" s="46">
        <v>30000</v>
      </c>
      <c r="X1117" s="46">
        <v>30000</v>
      </c>
      <c r="Y1117" s="46">
        <v>30000</v>
      </c>
      <c r="Z1117" s="46">
        <v>30000</v>
      </c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87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>
        <v>70.599999999999994</v>
      </c>
      <c r="BK1117" s="46"/>
      <c r="BL1117" s="46"/>
      <c r="BM1117" s="46"/>
      <c r="BN1117" s="46"/>
      <c r="BO1117" s="46"/>
      <c r="BP1117" s="46"/>
      <c r="BQ1117" s="46"/>
      <c r="BR1117" s="46">
        <v>70.599999999999994</v>
      </c>
      <c r="BS1117" s="46">
        <v>70.599999999999994</v>
      </c>
      <c r="BT1117" s="46">
        <v>70.599999999999994</v>
      </c>
      <c r="BU1117" s="46">
        <v>70.599999999999994</v>
      </c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>
        <v>8472000</v>
      </c>
      <c r="DF1117" s="46">
        <f t="shared" si="890"/>
        <v>0</v>
      </c>
      <c r="DG1117" s="46">
        <f t="shared" si="891"/>
        <v>0</v>
      </c>
      <c r="DH1117" s="46">
        <f>R1117*BM1117</f>
        <v>0</v>
      </c>
      <c r="DI1117" s="46">
        <f t="shared" ref="DI1117:DQ1117" si="908">BN1117*S1117</f>
        <v>0</v>
      </c>
      <c r="DJ1117" s="46">
        <f t="shared" si="908"/>
        <v>0</v>
      </c>
      <c r="DK1117" s="46">
        <f t="shared" si="908"/>
        <v>0</v>
      </c>
      <c r="DL1117" s="46">
        <f t="shared" si="908"/>
        <v>0</v>
      </c>
      <c r="DM1117" s="46">
        <f t="shared" si="908"/>
        <v>2118000</v>
      </c>
      <c r="DN1117" s="46">
        <f t="shared" si="908"/>
        <v>2118000</v>
      </c>
      <c r="DO1117" s="46">
        <f t="shared" si="908"/>
        <v>2118000</v>
      </c>
      <c r="DP1117" s="46">
        <f t="shared" si="908"/>
        <v>2118000</v>
      </c>
      <c r="DQ1117" s="46">
        <f t="shared" si="908"/>
        <v>0</v>
      </c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>
        <v>9488640</v>
      </c>
      <c r="FA1117" s="59" t="s">
        <v>1704</v>
      </c>
      <c r="FB1117" s="59">
        <v>2015</v>
      </c>
      <c r="FC1117" s="59">
        <v>7</v>
      </c>
    </row>
    <row r="1118" spans="1:159" s="49" customFormat="1" ht="25.5" customHeight="1" x14ac:dyDescent="0.25">
      <c r="A1118" s="59" t="s">
        <v>993</v>
      </c>
      <c r="B1118" s="59" t="s">
        <v>55</v>
      </c>
      <c r="C1118" s="59" t="s">
        <v>605</v>
      </c>
      <c r="D1118" s="59" t="s">
        <v>606</v>
      </c>
      <c r="E1118" s="59" t="s">
        <v>607</v>
      </c>
      <c r="F1118" s="59"/>
      <c r="G1118" s="59" t="s">
        <v>607</v>
      </c>
      <c r="H1118" s="59" t="s">
        <v>1499</v>
      </c>
      <c r="I1118" s="59">
        <v>60</v>
      </c>
      <c r="J1118" s="59" t="s">
        <v>1506</v>
      </c>
      <c r="K1118" s="59" t="s">
        <v>1590</v>
      </c>
      <c r="L1118" s="59" t="s">
        <v>1330</v>
      </c>
      <c r="M1118" s="59" t="s">
        <v>1505</v>
      </c>
      <c r="N1118" s="59" t="s">
        <v>1335</v>
      </c>
      <c r="O1118" s="46">
        <f t="shared" si="889"/>
        <v>64000</v>
      </c>
      <c r="P1118" s="46"/>
      <c r="Q1118" s="46"/>
      <c r="R1118" s="46"/>
      <c r="S1118" s="46"/>
      <c r="T1118" s="46"/>
      <c r="U1118" s="46"/>
      <c r="V1118" s="46"/>
      <c r="W1118" s="46">
        <v>16000</v>
      </c>
      <c r="X1118" s="46">
        <v>16000</v>
      </c>
      <c r="Y1118" s="46">
        <v>16000</v>
      </c>
      <c r="Z1118" s="46">
        <v>16000</v>
      </c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87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>
        <v>70.599999999999994</v>
      </c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>
        <v>0</v>
      </c>
      <c r="DF1118" s="46">
        <f t="shared" si="890"/>
        <v>0</v>
      </c>
      <c r="DG1118" s="46">
        <f t="shared" si="891"/>
        <v>0</v>
      </c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>
        <v>0</v>
      </c>
      <c r="FA1118" s="59" t="s">
        <v>1704</v>
      </c>
      <c r="FB1118" s="59">
        <v>2015</v>
      </c>
      <c r="FC1118" s="59"/>
    </row>
    <row r="1119" spans="1:159" s="49" customFormat="1" ht="25.5" customHeight="1" x14ac:dyDescent="0.25">
      <c r="A1119" s="59" t="s">
        <v>994</v>
      </c>
      <c r="B1119" s="59" t="s">
        <v>55</v>
      </c>
      <c r="C1119" s="59" t="s">
        <v>605</v>
      </c>
      <c r="D1119" s="59" t="s">
        <v>606</v>
      </c>
      <c r="E1119" s="59" t="s">
        <v>607</v>
      </c>
      <c r="F1119" s="59"/>
      <c r="G1119" s="59" t="s">
        <v>607</v>
      </c>
      <c r="H1119" s="59" t="s">
        <v>1339</v>
      </c>
      <c r="I1119" s="59">
        <v>60</v>
      </c>
      <c r="J1119" s="59" t="s">
        <v>1506</v>
      </c>
      <c r="K1119" s="59" t="s">
        <v>1590</v>
      </c>
      <c r="L1119" s="59" t="s">
        <v>1330</v>
      </c>
      <c r="M1119" s="59" t="s">
        <v>1505</v>
      </c>
      <c r="N1119" s="59" t="s">
        <v>1335</v>
      </c>
      <c r="O1119" s="46">
        <f t="shared" si="889"/>
        <v>64000</v>
      </c>
      <c r="P1119" s="46"/>
      <c r="Q1119" s="46"/>
      <c r="R1119" s="46"/>
      <c r="S1119" s="46"/>
      <c r="T1119" s="46"/>
      <c r="U1119" s="46"/>
      <c r="V1119" s="46"/>
      <c r="W1119" s="46">
        <v>16000</v>
      </c>
      <c r="X1119" s="46">
        <v>16000</v>
      </c>
      <c r="Y1119" s="46">
        <v>16000</v>
      </c>
      <c r="Z1119" s="46">
        <v>16000</v>
      </c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87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>
        <v>70.599999999999994</v>
      </c>
      <c r="BK1119" s="46"/>
      <c r="BL1119" s="46"/>
      <c r="BM1119" s="46"/>
      <c r="BN1119" s="46"/>
      <c r="BO1119" s="46"/>
      <c r="BP1119" s="46"/>
      <c r="BQ1119" s="46"/>
      <c r="BR1119" s="46">
        <v>70.599999999999994</v>
      </c>
      <c r="BS1119" s="46">
        <v>70.599999999999994</v>
      </c>
      <c r="BT1119" s="46">
        <v>70.599999999999994</v>
      </c>
      <c r="BU1119" s="46">
        <v>70.599999999999994</v>
      </c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>
        <v>4518400</v>
      </c>
      <c r="DF1119" s="46">
        <f t="shared" si="890"/>
        <v>0</v>
      </c>
      <c r="DG1119" s="46">
        <f t="shared" si="891"/>
        <v>0</v>
      </c>
      <c r="DH1119" s="46">
        <f>R1119*BM1119</f>
        <v>0</v>
      </c>
      <c r="DI1119" s="46">
        <f t="shared" ref="DI1119:DQ1119" si="909">BN1119*S1119</f>
        <v>0</v>
      </c>
      <c r="DJ1119" s="46">
        <f t="shared" si="909"/>
        <v>0</v>
      </c>
      <c r="DK1119" s="46">
        <f t="shared" si="909"/>
        <v>0</v>
      </c>
      <c r="DL1119" s="46">
        <f t="shared" si="909"/>
        <v>0</v>
      </c>
      <c r="DM1119" s="46">
        <f t="shared" si="909"/>
        <v>1129600</v>
      </c>
      <c r="DN1119" s="46">
        <f t="shared" si="909"/>
        <v>1129600</v>
      </c>
      <c r="DO1119" s="46">
        <f t="shared" si="909"/>
        <v>1129600</v>
      </c>
      <c r="DP1119" s="46">
        <f t="shared" si="909"/>
        <v>1129600</v>
      </c>
      <c r="DQ1119" s="46">
        <f t="shared" si="909"/>
        <v>0</v>
      </c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>
        <v>5060608.0000000009</v>
      </c>
      <c r="FA1119" s="59" t="s">
        <v>1704</v>
      </c>
      <c r="FB1119" s="59">
        <v>2015</v>
      </c>
      <c r="FC1119" s="59">
        <v>7</v>
      </c>
    </row>
    <row r="1120" spans="1:159" s="49" customFormat="1" ht="25.5" customHeight="1" x14ac:dyDescent="0.25">
      <c r="A1120" s="59" t="s">
        <v>995</v>
      </c>
      <c r="B1120" s="59" t="s">
        <v>55</v>
      </c>
      <c r="C1120" s="59" t="s">
        <v>605</v>
      </c>
      <c r="D1120" s="59" t="s">
        <v>606</v>
      </c>
      <c r="E1120" s="59" t="s">
        <v>607</v>
      </c>
      <c r="F1120" s="59"/>
      <c r="G1120" s="59" t="s">
        <v>607</v>
      </c>
      <c r="H1120" s="59" t="s">
        <v>1499</v>
      </c>
      <c r="I1120" s="59">
        <v>60</v>
      </c>
      <c r="J1120" s="59" t="s">
        <v>1506</v>
      </c>
      <c r="K1120" s="59" t="s">
        <v>1591</v>
      </c>
      <c r="L1120" s="59" t="s">
        <v>1330</v>
      </c>
      <c r="M1120" s="59" t="s">
        <v>1505</v>
      </c>
      <c r="N1120" s="59" t="s">
        <v>1335</v>
      </c>
      <c r="O1120" s="46">
        <f t="shared" si="889"/>
        <v>88000</v>
      </c>
      <c r="P1120" s="46"/>
      <c r="Q1120" s="46"/>
      <c r="R1120" s="46"/>
      <c r="S1120" s="46"/>
      <c r="T1120" s="46"/>
      <c r="U1120" s="46"/>
      <c r="V1120" s="46"/>
      <c r="W1120" s="46">
        <v>22000</v>
      </c>
      <c r="X1120" s="46">
        <v>22000</v>
      </c>
      <c r="Y1120" s="46">
        <v>22000</v>
      </c>
      <c r="Z1120" s="46">
        <v>22000</v>
      </c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87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>
        <v>70.599999999999994</v>
      </c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>
        <v>0</v>
      </c>
      <c r="DF1120" s="46">
        <f t="shared" si="890"/>
        <v>0</v>
      </c>
      <c r="DG1120" s="46">
        <f t="shared" si="891"/>
        <v>0</v>
      </c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>
        <v>0</v>
      </c>
      <c r="FA1120" s="59" t="s">
        <v>1704</v>
      </c>
      <c r="FB1120" s="59">
        <v>2015</v>
      </c>
      <c r="FC1120" s="59"/>
    </row>
    <row r="1121" spans="1:159" s="49" customFormat="1" ht="25.5" customHeight="1" x14ac:dyDescent="0.25">
      <c r="A1121" s="59" t="s">
        <v>996</v>
      </c>
      <c r="B1121" s="59" t="s">
        <v>55</v>
      </c>
      <c r="C1121" s="59" t="s">
        <v>605</v>
      </c>
      <c r="D1121" s="59" t="s">
        <v>606</v>
      </c>
      <c r="E1121" s="59" t="s">
        <v>607</v>
      </c>
      <c r="F1121" s="59"/>
      <c r="G1121" s="59" t="s">
        <v>607</v>
      </c>
      <c r="H1121" s="59" t="s">
        <v>1339</v>
      </c>
      <c r="I1121" s="59">
        <v>60</v>
      </c>
      <c r="J1121" s="59" t="s">
        <v>1506</v>
      </c>
      <c r="K1121" s="59" t="s">
        <v>1591</v>
      </c>
      <c r="L1121" s="59" t="s">
        <v>1330</v>
      </c>
      <c r="M1121" s="59" t="s">
        <v>1505</v>
      </c>
      <c r="N1121" s="59" t="s">
        <v>1335</v>
      </c>
      <c r="O1121" s="46">
        <f t="shared" si="889"/>
        <v>88000</v>
      </c>
      <c r="P1121" s="46"/>
      <c r="Q1121" s="46"/>
      <c r="R1121" s="46"/>
      <c r="S1121" s="46"/>
      <c r="T1121" s="46"/>
      <c r="U1121" s="46"/>
      <c r="V1121" s="46"/>
      <c r="W1121" s="46">
        <v>22000</v>
      </c>
      <c r="X1121" s="46">
        <v>22000</v>
      </c>
      <c r="Y1121" s="46">
        <v>22000</v>
      </c>
      <c r="Z1121" s="46">
        <v>22000</v>
      </c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87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>
        <v>70.599999999999994</v>
      </c>
      <c r="BK1121" s="46"/>
      <c r="BL1121" s="46"/>
      <c r="BM1121" s="46"/>
      <c r="BN1121" s="46"/>
      <c r="BO1121" s="46"/>
      <c r="BP1121" s="46"/>
      <c r="BQ1121" s="46"/>
      <c r="BR1121" s="46">
        <v>70.599999999999994</v>
      </c>
      <c r="BS1121" s="46">
        <v>70.599999999999994</v>
      </c>
      <c r="BT1121" s="46">
        <v>70.599999999999994</v>
      </c>
      <c r="BU1121" s="46">
        <v>70.599999999999994</v>
      </c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>
        <v>6212799.9999999991</v>
      </c>
      <c r="DF1121" s="46">
        <f t="shared" si="890"/>
        <v>0</v>
      </c>
      <c r="DG1121" s="46">
        <f t="shared" si="891"/>
        <v>0</v>
      </c>
      <c r="DH1121" s="46">
        <f>R1121*BM1121</f>
        <v>0</v>
      </c>
      <c r="DI1121" s="46">
        <f t="shared" ref="DI1121:DQ1121" si="910">BN1121*S1121</f>
        <v>0</v>
      </c>
      <c r="DJ1121" s="46">
        <f t="shared" si="910"/>
        <v>0</v>
      </c>
      <c r="DK1121" s="46">
        <f t="shared" si="910"/>
        <v>0</v>
      </c>
      <c r="DL1121" s="46">
        <f t="shared" si="910"/>
        <v>0</v>
      </c>
      <c r="DM1121" s="46">
        <f t="shared" si="910"/>
        <v>1553199.9999999998</v>
      </c>
      <c r="DN1121" s="46">
        <f t="shared" si="910"/>
        <v>1553199.9999999998</v>
      </c>
      <c r="DO1121" s="46">
        <f t="shared" si="910"/>
        <v>1553199.9999999998</v>
      </c>
      <c r="DP1121" s="46">
        <f t="shared" si="910"/>
        <v>1553199.9999999998</v>
      </c>
      <c r="DQ1121" s="46">
        <f t="shared" si="910"/>
        <v>0</v>
      </c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>
        <v>6958336</v>
      </c>
      <c r="FA1121" s="59" t="s">
        <v>1704</v>
      </c>
      <c r="FB1121" s="59">
        <v>2015</v>
      </c>
      <c r="FC1121" s="59">
        <v>7</v>
      </c>
    </row>
    <row r="1122" spans="1:159" s="49" customFormat="1" ht="25.5" customHeight="1" x14ac:dyDescent="0.25">
      <c r="A1122" s="59" t="s">
        <v>997</v>
      </c>
      <c r="B1122" s="59" t="s">
        <v>55</v>
      </c>
      <c r="C1122" s="59" t="s">
        <v>605</v>
      </c>
      <c r="D1122" s="59" t="s">
        <v>606</v>
      </c>
      <c r="E1122" s="59" t="s">
        <v>607</v>
      </c>
      <c r="F1122" s="59"/>
      <c r="G1122" s="59" t="s">
        <v>607</v>
      </c>
      <c r="H1122" s="59" t="s">
        <v>1499</v>
      </c>
      <c r="I1122" s="59">
        <v>60</v>
      </c>
      <c r="J1122" s="59" t="s">
        <v>1506</v>
      </c>
      <c r="K1122" s="59" t="s">
        <v>1592</v>
      </c>
      <c r="L1122" s="59" t="s">
        <v>1330</v>
      </c>
      <c r="M1122" s="59" t="s">
        <v>1505</v>
      </c>
      <c r="N1122" s="59" t="s">
        <v>1335</v>
      </c>
      <c r="O1122" s="46">
        <f t="shared" si="889"/>
        <v>52000</v>
      </c>
      <c r="P1122" s="46"/>
      <c r="Q1122" s="46"/>
      <c r="R1122" s="46"/>
      <c r="S1122" s="46"/>
      <c r="T1122" s="46"/>
      <c r="U1122" s="46"/>
      <c r="V1122" s="46"/>
      <c r="W1122" s="46">
        <v>13000</v>
      </c>
      <c r="X1122" s="46">
        <v>13000</v>
      </c>
      <c r="Y1122" s="46">
        <v>13000</v>
      </c>
      <c r="Z1122" s="46">
        <v>13000</v>
      </c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87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>
        <v>70.599999999999994</v>
      </c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>
        <v>0</v>
      </c>
      <c r="DF1122" s="46">
        <f t="shared" si="890"/>
        <v>0</v>
      </c>
      <c r="DG1122" s="46">
        <f t="shared" si="891"/>
        <v>0</v>
      </c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>
        <v>0</v>
      </c>
      <c r="FA1122" s="59" t="s">
        <v>1704</v>
      </c>
      <c r="FB1122" s="59">
        <v>2015</v>
      </c>
      <c r="FC1122" s="59"/>
    </row>
    <row r="1123" spans="1:159" s="49" customFormat="1" ht="25.5" customHeight="1" x14ac:dyDescent="0.25">
      <c r="A1123" s="59" t="s">
        <v>998</v>
      </c>
      <c r="B1123" s="59" t="s">
        <v>55</v>
      </c>
      <c r="C1123" s="59" t="s">
        <v>605</v>
      </c>
      <c r="D1123" s="59" t="s">
        <v>606</v>
      </c>
      <c r="E1123" s="59" t="s">
        <v>607</v>
      </c>
      <c r="F1123" s="59"/>
      <c r="G1123" s="59" t="s">
        <v>607</v>
      </c>
      <c r="H1123" s="59" t="s">
        <v>1339</v>
      </c>
      <c r="I1123" s="59">
        <v>60</v>
      </c>
      <c r="J1123" s="59" t="s">
        <v>1506</v>
      </c>
      <c r="K1123" s="59" t="s">
        <v>1592</v>
      </c>
      <c r="L1123" s="59" t="s">
        <v>1330</v>
      </c>
      <c r="M1123" s="59" t="s">
        <v>1505</v>
      </c>
      <c r="N1123" s="59" t="s">
        <v>1335</v>
      </c>
      <c r="O1123" s="46">
        <f t="shared" si="889"/>
        <v>52000</v>
      </c>
      <c r="P1123" s="46"/>
      <c r="Q1123" s="46"/>
      <c r="R1123" s="46"/>
      <c r="S1123" s="46"/>
      <c r="T1123" s="46"/>
      <c r="U1123" s="46"/>
      <c r="V1123" s="46"/>
      <c r="W1123" s="46">
        <v>13000</v>
      </c>
      <c r="X1123" s="46">
        <v>13000</v>
      </c>
      <c r="Y1123" s="46">
        <v>13000</v>
      </c>
      <c r="Z1123" s="46">
        <v>13000</v>
      </c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87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>
        <v>70.599999999999994</v>
      </c>
      <c r="BK1123" s="46"/>
      <c r="BL1123" s="46"/>
      <c r="BM1123" s="46"/>
      <c r="BN1123" s="46"/>
      <c r="BO1123" s="46"/>
      <c r="BP1123" s="46"/>
      <c r="BQ1123" s="46"/>
      <c r="BR1123" s="46">
        <v>70.599999999999994</v>
      </c>
      <c r="BS1123" s="46">
        <v>70.599999999999994</v>
      </c>
      <c r="BT1123" s="46">
        <v>70.599999999999994</v>
      </c>
      <c r="BU1123" s="46">
        <v>70.599999999999994</v>
      </c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>
        <v>3671199.9999999995</v>
      </c>
      <c r="DF1123" s="46">
        <f t="shared" si="890"/>
        <v>0</v>
      </c>
      <c r="DG1123" s="46">
        <f t="shared" si="891"/>
        <v>0</v>
      </c>
      <c r="DH1123" s="46">
        <f>R1123*BM1123</f>
        <v>0</v>
      </c>
      <c r="DI1123" s="46">
        <f t="shared" ref="DI1123:DQ1123" si="911">BN1123*S1123</f>
        <v>0</v>
      </c>
      <c r="DJ1123" s="46">
        <f t="shared" si="911"/>
        <v>0</v>
      </c>
      <c r="DK1123" s="46">
        <f t="shared" si="911"/>
        <v>0</v>
      </c>
      <c r="DL1123" s="46">
        <f t="shared" si="911"/>
        <v>0</v>
      </c>
      <c r="DM1123" s="46">
        <f t="shared" si="911"/>
        <v>917799.99999999988</v>
      </c>
      <c r="DN1123" s="46">
        <f t="shared" si="911"/>
        <v>917799.99999999988</v>
      </c>
      <c r="DO1123" s="46">
        <f t="shared" si="911"/>
        <v>917799.99999999988</v>
      </c>
      <c r="DP1123" s="46">
        <f t="shared" si="911"/>
        <v>917799.99999999988</v>
      </c>
      <c r="DQ1123" s="46">
        <f t="shared" si="911"/>
        <v>0</v>
      </c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>
        <v>4111744</v>
      </c>
      <c r="FA1123" s="59" t="s">
        <v>1704</v>
      </c>
      <c r="FB1123" s="59">
        <v>2015</v>
      </c>
      <c r="FC1123" s="59">
        <v>7</v>
      </c>
    </row>
    <row r="1124" spans="1:159" s="49" customFormat="1" ht="25.5" customHeight="1" x14ac:dyDescent="0.25">
      <c r="A1124" s="59" t="s">
        <v>999</v>
      </c>
      <c r="B1124" s="59" t="s">
        <v>55</v>
      </c>
      <c r="C1124" s="59" t="s">
        <v>605</v>
      </c>
      <c r="D1124" s="59" t="s">
        <v>606</v>
      </c>
      <c r="E1124" s="59" t="s">
        <v>607</v>
      </c>
      <c r="F1124" s="59"/>
      <c r="G1124" s="59" t="s">
        <v>607</v>
      </c>
      <c r="H1124" s="59" t="s">
        <v>1499</v>
      </c>
      <c r="I1124" s="59">
        <v>60</v>
      </c>
      <c r="J1124" s="59" t="s">
        <v>1506</v>
      </c>
      <c r="K1124" s="59" t="s">
        <v>1593</v>
      </c>
      <c r="L1124" s="59" t="s">
        <v>1330</v>
      </c>
      <c r="M1124" s="59" t="s">
        <v>1505</v>
      </c>
      <c r="N1124" s="59" t="s">
        <v>1335</v>
      </c>
      <c r="O1124" s="46">
        <f t="shared" si="889"/>
        <v>44000</v>
      </c>
      <c r="P1124" s="46"/>
      <c r="Q1124" s="46"/>
      <c r="R1124" s="46"/>
      <c r="S1124" s="46"/>
      <c r="T1124" s="46"/>
      <c r="U1124" s="46"/>
      <c r="V1124" s="46"/>
      <c r="W1124" s="46">
        <v>11000</v>
      </c>
      <c r="X1124" s="46">
        <v>11000</v>
      </c>
      <c r="Y1124" s="46">
        <v>11000</v>
      </c>
      <c r="Z1124" s="46">
        <v>11000</v>
      </c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87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>
        <v>70.599999999999994</v>
      </c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>
        <v>0</v>
      </c>
      <c r="DF1124" s="46">
        <f t="shared" si="890"/>
        <v>0</v>
      </c>
      <c r="DG1124" s="46">
        <f t="shared" si="891"/>
        <v>0</v>
      </c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>
        <v>0</v>
      </c>
      <c r="FA1124" s="59" t="s">
        <v>1704</v>
      </c>
      <c r="FB1124" s="59">
        <v>2015</v>
      </c>
      <c r="FC1124" s="59"/>
    </row>
    <row r="1125" spans="1:159" s="49" customFormat="1" ht="25.5" customHeight="1" x14ac:dyDescent="0.25">
      <c r="A1125" s="59" t="s">
        <v>1000</v>
      </c>
      <c r="B1125" s="59" t="s">
        <v>55</v>
      </c>
      <c r="C1125" s="59" t="s">
        <v>605</v>
      </c>
      <c r="D1125" s="59" t="s">
        <v>606</v>
      </c>
      <c r="E1125" s="59" t="s">
        <v>607</v>
      </c>
      <c r="F1125" s="59"/>
      <c r="G1125" s="59" t="s">
        <v>607</v>
      </c>
      <c r="H1125" s="59" t="s">
        <v>1339</v>
      </c>
      <c r="I1125" s="59">
        <v>60</v>
      </c>
      <c r="J1125" s="59" t="s">
        <v>1506</v>
      </c>
      <c r="K1125" s="59" t="s">
        <v>1593</v>
      </c>
      <c r="L1125" s="59" t="s">
        <v>1330</v>
      </c>
      <c r="M1125" s="59" t="s">
        <v>1505</v>
      </c>
      <c r="N1125" s="59" t="s">
        <v>1335</v>
      </c>
      <c r="O1125" s="46">
        <f t="shared" si="889"/>
        <v>44000</v>
      </c>
      <c r="P1125" s="46"/>
      <c r="Q1125" s="46"/>
      <c r="R1125" s="46"/>
      <c r="S1125" s="46"/>
      <c r="T1125" s="46"/>
      <c r="U1125" s="46"/>
      <c r="V1125" s="46"/>
      <c r="W1125" s="46">
        <v>11000</v>
      </c>
      <c r="X1125" s="46">
        <v>11000</v>
      </c>
      <c r="Y1125" s="46">
        <v>11000</v>
      </c>
      <c r="Z1125" s="46">
        <v>11000</v>
      </c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87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>
        <v>70.599999999999994</v>
      </c>
      <c r="BK1125" s="46"/>
      <c r="BL1125" s="46"/>
      <c r="BM1125" s="46"/>
      <c r="BN1125" s="46"/>
      <c r="BO1125" s="46"/>
      <c r="BP1125" s="46"/>
      <c r="BQ1125" s="46"/>
      <c r="BR1125" s="46">
        <v>70.599999999999994</v>
      </c>
      <c r="BS1125" s="46">
        <v>70.599999999999994</v>
      </c>
      <c r="BT1125" s="46">
        <v>70.599999999999994</v>
      </c>
      <c r="BU1125" s="46">
        <v>70.599999999999994</v>
      </c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>
        <v>3106399.9999999995</v>
      </c>
      <c r="DF1125" s="46">
        <f t="shared" si="890"/>
        <v>0</v>
      </c>
      <c r="DG1125" s="46">
        <f t="shared" si="891"/>
        <v>0</v>
      </c>
      <c r="DH1125" s="46">
        <f>R1125*BM1125</f>
        <v>0</v>
      </c>
      <c r="DI1125" s="46">
        <f t="shared" ref="DI1125:DQ1125" si="912">BN1125*S1125</f>
        <v>0</v>
      </c>
      <c r="DJ1125" s="46">
        <f t="shared" si="912"/>
        <v>0</v>
      </c>
      <c r="DK1125" s="46">
        <f t="shared" si="912"/>
        <v>0</v>
      </c>
      <c r="DL1125" s="46">
        <f t="shared" si="912"/>
        <v>0</v>
      </c>
      <c r="DM1125" s="46">
        <f t="shared" si="912"/>
        <v>776599.99999999988</v>
      </c>
      <c r="DN1125" s="46">
        <f t="shared" si="912"/>
        <v>776599.99999999988</v>
      </c>
      <c r="DO1125" s="46">
        <f t="shared" si="912"/>
        <v>776599.99999999988</v>
      </c>
      <c r="DP1125" s="46">
        <f t="shared" si="912"/>
        <v>776599.99999999988</v>
      </c>
      <c r="DQ1125" s="46">
        <f t="shared" si="912"/>
        <v>0</v>
      </c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>
        <v>3479168</v>
      </c>
      <c r="FA1125" s="59" t="s">
        <v>1704</v>
      </c>
      <c r="FB1125" s="59">
        <v>2015</v>
      </c>
      <c r="FC1125" s="59">
        <v>7</v>
      </c>
    </row>
    <row r="1126" spans="1:159" s="49" customFormat="1" ht="25.5" customHeight="1" x14ac:dyDescent="0.25">
      <c r="A1126" s="59" t="s">
        <v>1001</v>
      </c>
      <c r="B1126" s="59" t="s">
        <v>55</v>
      </c>
      <c r="C1126" s="59" t="s">
        <v>605</v>
      </c>
      <c r="D1126" s="59" t="s">
        <v>606</v>
      </c>
      <c r="E1126" s="59" t="s">
        <v>607</v>
      </c>
      <c r="F1126" s="59"/>
      <c r="G1126" s="59" t="s">
        <v>607</v>
      </c>
      <c r="H1126" s="59" t="s">
        <v>1499</v>
      </c>
      <c r="I1126" s="59">
        <v>60</v>
      </c>
      <c r="J1126" s="59" t="s">
        <v>1506</v>
      </c>
      <c r="K1126" s="59" t="s">
        <v>1581</v>
      </c>
      <c r="L1126" s="59" t="s">
        <v>1330</v>
      </c>
      <c r="M1126" s="59" t="s">
        <v>1505</v>
      </c>
      <c r="N1126" s="59" t="s">
        <v>1335</v>
      </c>
      <c r="O1126" s="46">
        <f t="shared" si="889"/>
        <v>88000</v>
      </c>
      <c r="P1126" s="46"/>
      <c r="Q1126" s="46"/>
      <c r="R1126" s="46"/>
      <c r="S1126" s="46"/>
      <c r="T1126" s="46"/>
      <c r="U1126" s="46"/>
      <c r="V1126" s="46"/>
      <c r="W1126" s="46">
        <v>22000</v>
      </c>
      <c r="X1126" s="46">
        <v>22000</v>
      </c>
      <c r="Y1126" s="46">
        <v>22000</v>
      </c>
      <c r="Z1126" s="46">
        <v>22000</v>
      </c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87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>
        <v>70.599999999999994</v>
      </c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>
        <v>0</v>
      </c>
      <c r="DF1126" s="46">
        <f t="shared" si="890"/>
        <v>0</v>
      </c>
      <c r="DG1126" s="46">
        <f t="shared" si="891"/>
        <v>0</v>
      </c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>
        <v>0</v>
      </c>
      <c r="FA1126" s="59" t="s">
        <v>1704</v>
      </c>
      <c r="FB1126" s="59">
        <v>2015</v>
      </c>
      <c r="FC1126" s="59"/>
    </row>
    <row r="1127" spans="1:159" s="49" customFormat="1" ht="25.5" customHeight="1" x14ac:dyDescent="0.25">
      <c r="A1127" s="59" t="s">
        <v>1002</v>
      </c>
      <c r="B1127" s="59" t="s">
        <v>55</v>
      </c>
      <c r="C1127" s="59" t="s">
        <v>605</v>
      </c>
      <c r="D1127" s="59" t="s">
        <v>606</v>
      </c>
      <c r="E1127" s="59" t="s">
        <v>607</v>
      </c>
      <c r="F1127" s="59"/>
      <c r="G1127" s="59" t="s">
        <v>607</v>
      </c>
      <c r="H1127" s="59" t="s">
        <v>1339</v>
      </c>
      <c r="I1127" s="59">
        <v>60</v>
      </c>
      <c r="J1127" s="59" t="s">
        <v>1506</v>
      </c>
      <c r="K1127" s="59" t="s">
        <v>1581</v>
      </c>
      <c r="L1127" s="59" t="s">
        <v>1330</v>
      </c>
      <c r="M1127" s="59" t="s">
        <v>1505</v>
      </c>
      <c r="N1127" s="59" t="s">
        <v>1335</v>
      </c>
      <c r="O1127" s="46">
        <f t="shared" si="889"/>
        <v>88000</v>
      </c>
      <c r="P1127" s="46"/>
      <c r="Q1127" s="46"/>
      <c r="R1127" s="46"/>
      <c r="S1127" s="46"/>
      <c r="T1127" s="46"/>
      <c r="U1127" s="46"/>
      <c r="V1127" s="46"/>
      <c r="W1127" s="46">
        <v>22000</v>
      </c>
      <c r="X1127" s="46">
        <v>22000</v>
      </c>
      <c r="Y1127" s="46">
        <v>22000</v>
      </c>
      <c r="Z1127" s="46">
        <v>22000</v>
      </c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87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>
        <v>70.599999999999994</v>
      </c>
      <c r="BK1127" s="46"/>
      <c r="BL1127" s="46"/>
      <c r="BM1127" s="46"/>
      <c r="BN1127" s="46"/>
      <c r="BO1127" s="46"/>
      <c r="BP1127" s="46"/>
      <c r="BQ1127" s="46"/>
      <c r="BR1127" s="46">
        <v>70.599999999999994</v>
      </c>
      <c r="BS1127" s="46">
        <v>70.599999999999994</v>
      </c>
      <c r="BT1127" s="46">
        <v>70.599999999999994</v>
      </c>
      <c r="BU1127" s="46">
        <v>70.599999999999994</v>
      </c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>
        <v>6212799.9999999991</v>
      </c>
      <c r="DF1127" s="46">
        <f t="shared" si="890"/>
        <v>0</v>
      </c>
      <c r="DG1127" s="46">
        <f t="shared" si="891"/>
        <v>0</v>
      </c>
      <c r="DH1127" s="46">
        <f>R1127*BM1127</f>
        <v>0</v>
      </c>
      <c r="DI1127" s="46">
        <f t="shared" ref="DI1127:DQ1127" si="913">BN1127*S1127</f>
        <v>0</v>
      </c>
      <c r="DJ1127" s="46">
        <f t="shared" si="913"/>
        <v>0</v>
      </c>
      <c r="DK1127" s="46">
        <f t="shared" si="913"/>
        <v>0</v>
      </c>
      <c r="DL1127" s="46">
        <f t="shared" si="913"/>
        <v>0</v>
      </c>
      <c r="DM1127" s="46">
        <f t="shared" si="913"/>
        <v>1553199.9999999998</v>
      </c>
      <c r="DN1127" s="46">
        <f t="shared" si="913"/>
        <v>1553199.9999999998</v>
      </c>
      <c r="DO1127" s="46">
        <f t="shared" si="913"/>
        <v>1553199.9999999998</v>
      </c>
      <c r="DP1127" s="46">
        <f t="shared" si="913"/>
        <v>1553199.9999999998</v>
      </c>
      <c r="DQ1127" s="46">
        <f t="shared" si="913"/>
        <v>0</v>
      </c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>
        <v>6958336</v>
      </c>
      <c r="FA1127" s="59" t="s">
        <v>1704</v>
      </c>
      <c r="FB1127" s="59">
        <v>2015</v>
      </c>
      <c r="FC1127" s="59">
        <v>7</v>
      </c>
    </row>
    <row r="1128" spans="1:159" s="49" customFormat="1" ht="25.5" customHeight="1" x14ac:dyDescent="0.25">
      <c r="A1128" s="59" t="s">
        <v>1003</v>
      </c>
      <c r="B1128" s="59" t="s">
        <v>55</v>
      </c>
      <c r="C1128" s="59" t="s">
        <v>605</v>
      </c>
      <c r="D1128" s="59" t="s">
        <v>606</v>
      </c>
      <c r="E1128" s="59" t="s">
        <v>607</v>
      </c>
      <c r="F1128" s="59"/>
      <c r="G1128" s="59" t="s">
        <v>607</v>
      </c>
      <c r="H1128" s="59" t="s">
        <v>1499</v>
      </c>
      <c r="I1128" s="59">
        <v>60</v>
      </c>
      <c r="J1128" s="59" t="s">
        <v>1506</v>
      </c>
      <c r="K1128" s="59" t="s">
        <v>1594</v>
      </c>
      <c r="L1128" s="59" t="s">
        <v>1330</v>
      </c>
      <c r="M1128" s="59" t="s">
        <v>1505</v>
      </c>
      <c r="N1128" s="59" t="s">
        <v>1335</v>
      </c>
      <c r="O1128" s="46">
        <f t="shared" si="889"/>
        <v>76000</v>
      </c>
      <c r="P1128" s="46"/>
      <c r="Q1128" s="46"/>
      <c r="R1128" s="46"/>
      <c r="S1128" s="46"/>
      <c r="T1128" s="46"/>
      <c r="U1128" s="46"/>
      <c r="V1128" s="46"/>
      <c r="W1128" s="46">
        <v>19000</v>
      </c>
      <c r="X1128" s="46">
        <v>19000</v>
      </c>
      <c r="Y1128" s="46">
        <v>19000</v>
      </c>
      <c r="Z1128" s="46">
        <v>19000</v>
      </c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87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>
        <v>70.599999999999994</v>
      </c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>
        <v>0</v>
      </c>
      <c r="DF1128" s="46">
        <f t="shared" si="890"/>
        <v>0</v>
      </c>
      <c r="DG1128" s="46">
        <f t="shared" si="891"/>
        <v>0</v>
      </c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>
        <v>0</v>
      </c>
      <c r="FA1128" s="59" t="s">
        <v>1704</v>
      </c>
      <c r="FB1128" s="59">
        <v>2015</v>
      </c>
      <c r="FC1128" s="59"/>
    </row>
    <row r="1129" spans="1:159" s="49" customFormat="1" ht="25.5" customHeight="1" x14ac:dyDescent="0.25">
      <c r="A1129" s="59" t="s">
        <v>1004</v>
      </c>
      <c r="B1129" s="59" t="s">
        <v>55</v>
      </c>
      <c r="C1129" s="59" t="s">
        <v>605</v>
      </c>
      <c r="D1129" s="59" t="s">
        <v>606</v>
      </c>
      <c r="E1129" s="59" t="s">
        <v>607</v>
      </c>
      <c r="F1129" s="59"/>
      <c r="G1129" s="59" t="s">
        <v>607</v>
      </c>
      <c r="H1129" s="59" t="s">
        <v>1339</v>
      </c>
      <c r="I1129" s="59">
        <v>60</v>
      </c>
      <c r="J1129" s="59" t="s">
        <v>1506</v>
      </c>
      <c r="K1129" s="59" t="s">
        <v>1594</v>
      </c>
      <c r="L1129" s="59" t="s">
        <v>1330</v>
      </c>
      <c r="M1129" s="59" t="s">
        <v>1505</v>
      </c>
      <c r="N1129" s="59" t="s">
        <v>1335</v>
      </c>
      <c r="O1129" s="46">
        <f t="shared" si="889"/>
        <v>76000</v>
      </c>
      <c r="P1129" s="46"/>
      <c r="Q1129" s="46"/>
      <c r="R1129" s="46"/>
      <c r="S1129" s="46"/>
      <c r="T1129" s="46"/>
      <c r="U1129" s="46"/>
      <c r="V1129" s="46"/>
      <c r="W1129" s="46">
        <v>19000</v>
      </c>
      <c r="X1129" s="46">
        <v>19000</v>
      </c>
      <c r="Y1129" s="46">
        <v>19000</v>
      </c>
      <c r="Z1129" s="46">
        <v>19000</v>
      </c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87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>
        <v>70.599999999999994</v>
      </c>
      <c r="BK1129" s="46"/>
      <c r="BL1129" s="46"/>
      <c r="BM1129" s="46"/>
      <c r="BN1129" s="46"/>
      <c r="BO1129" s="46"/>
      <c r="BP1129" s="46"/>
      <c r="BQ1129" s="46"/>
      <c r="BR1129" s="46">
        <v>70.599999999999994</v>
      </c>
      <c r="BS1129" s="46">
        <v>70.599999999999994</v>
      </c>
      <c r="BT1129" s="46">
        <v>70.599999999999994</v>
      </c>
      <c r="BU1129" s="46">
        <v>70.599999999999994</v>
      </c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>
        <v>5365600</v>
      </c>
      <c r="DF1129" s="46">
        <f t="shared" si="890"/>
        <v>0</v>
      </c>
      <c r="DG1129" s="46">
        <f t="shared" si="891"/>
        <v>0</v>
      </c>
      <c r="DH1129" s="46">
        <f>R1129*BM1129</f>
        <v>0</v>
      </c>
      <c r="DI1129" s="46">
        <f t="shared" ref="DI1129:DQ1129" si="914">BN1129*S1129</f>
        <v>0</v>
      </c>
      <c r="DJ1129" s="46">
        <f t="shared" si="914"/>
        <v>0</v>
      </c>
      <c r="DK1129" s="46">
        <f t="shared" si="914"/>
        <v>0</v>
      </c>
      <c r="DL1129" s="46">
        <f t="shared" si="914"/>
        <v>0</v>
      </c>
      <c r="DM1129" s="46">
        <f t="shared" si="914"/>
        <v>1341400</v>
      </c>
      <c r="DN1129" s="46">
        <f t="shared" si="914"/>
        <v>1341400</v>
      </c>
      <c r="DO1129" s="46">
        <f t="shared" si="914"/>
        <v>1341400</v>
      </c>
      <c r="DP1129" s="46">
        <f t="shared" si="914"/>
        <v>1341400</v>
      </c>
      <c r="DQ1129" s="46">
        <f t="shared" si="914"/>
        <v>0</v>
      </c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>
        <v>6009472.0000000009</v>
      </c>
      <c r="FA1129" s="59" t="s">
        <v>1704</v>
      </c>
      <c r="FB1129" s="59">
        <v>2015</v>
      </c>
      <c r="FC1129" s="59">
        <v>7</v>
      </c>
    </row>
    <row r="1130" spans="1:159" s="49" customFormat="1" ht="25.5" customHeight="1" x14ac:dyDescent="0.25">
      <c r="A1130" s="59" t="s">
        <v>1005</v>
      </c>
      <c r="B1130" s="59" t="s">
        <v>55</v>
      </c>
      <c r="C1130" s="59" t="s">
        <v>611</v>
      </c>
      <c r="D1130" s="59" t="s">
        <v>612</v>
      </c>
      <c r="E1130" s="59" t="s">
        <v>613</v>
      </c>
      <c r="F1130" s="59"/>
      <c r="G1130" s="59" t="s">
        <v>1576</v>
      </c>
      <c r="H1130" s="59" t="s">
        <v>1499</v>
      </c>
      <c r="I1130" s="59">
        <v>30</v>
      </c>
      <c r="J1130" s="59" t="s">
        <v>1506</v>
      </c>
      <c r="K1130" s="59" t="s">
        <v>1586</v>
      </c>
      <c r="L1130" s="59" t="s">
        <v>1330</v>
      </c>
      <c r="M1130" s="59" t="s">
        <v>1505</v>
      </c>
      <c r="N1130" s="59" t="s">
        <v>1335</v>
      </c>
      <c r="O1130" s="46">
        <f t="shared" si="889"/>
        <v>3960</v>
      </c>
      <c r="P1130" s="46"/>
      <c r="Q1130" s="46"/>
      <c r="R1130" s="46"/>
      <c r="S1130" s="46"/>
      <c r="T1130" s="46"/>
      <c r="U1130" s="46"/>
      <c r="V1130" s="46"/>
      <c r="W1130" s="46">
        <v>990</v>
      </c>
      <c r="X1130" s="46">
        <v>990</v>
      </c>
      <c r="Y1130" s="46">
        <v>990</v>
      </c>
      <c r="Z1130" s="46">
        <v>990</v>
      </c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87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>
        <v>110</v>
      </c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>
        <v>0</v>
      </c>
      <c r="DF1130" s="46">
        <f t="shared" si="890"/>
        <v>0</v>
      </c>
      <c r="DG1130" s="46">
        <f t="shared" si="891"/>
        <v>0</v>
      </c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>
        <v>0</v>
      </c>
      <c r="FA1130" s="59" t="s">
        <v>1704</v>
      </c>
      <c r="FB1130" s="59">
        <v>2015</v>
      </c>
      <c r="FC1130" s="59"/>
    </row>
    <row r="1131" spans="1:159" s="49" customFormat="1" ht="25.5" customHeight="1" x14ac:dyDescent="0.25">
      <c r="A1131" s="59" t="s">
        <v>1006</v>
      </c>
      <c r="B1131" s="59" t="s">
        <v>55</v>
      </c>
      <c r="C1131" s="59" t="s">
        <v>611</v>
      </c>
      <c r="D1131" s="59" t="s">
        <v>612</v>
      </c>
      <c r="E1131" s="59" t="s">
        <v>613</v>
      </c>
      <c r="F1131" s="59"/>
      <c r="G1131" s="59" t="s">
        <v>1577</v>
      </c>
      <c r="H1131" s="59" t="s">
        <v>1339</v>
      </c>
      <c r="I1131" s="59">
        <v>30</v>
      </c>
      <c r="J1131" s="59" t="s">
        <v>1506</v>
      </c>
      <c r="K1131" s="59" t="s">
        <v>1586</v>
      </c>
      <c r="L1131" s="59" t="s">
        <v>1330</v>
      </c>
      <c r="M1131" s="59" t="s">
        <v>1505</v>
      </c>
      <c r="N1131" s="59" t="s">
        <v>1335</v>
      </c>
      <c r="O1131" s="46">
        <f t="shared" si="889"/>
        <v>3960</v>
      </c>
      <c r="P1131" s="46"/>
      <c r="Q1131" s="46"/>
      <c r="R1131" s="46"/>
      <c r="S1131" s="46"/>
      <c r="T1131" s="46"/>
      <c r="U1131" s="46"/>
      <c r="V1131" s="46"/>
      <c r="W1131" s="46">
        <v>990</v>
      </c>
      <c r="X1131" s="46">
        <v>990</v>
      </c>
      <c r="Y1131" s="46">
        <v>990</v>
      </c>
      <c r="Z1131" s="46">
        <v>990</v>
      </c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87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>
        <v>67.25</v>
      </c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>
        <v>0</v>
      </c>
      <c r="DF1131" s="46">
        <f t="shared" si="890"/>
        <v>0</v>
      </c>
      <c r="DG1131" s="46">
        <f t="shared" si="891"/>
        <v>0</v>
      </c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>
        <v>0</v>
      </c>
      <c r="FA1131" s="59" t="s">
        <v>1704</v>
      </c>
      <c r="FB1131" s="59">
        <v>2015</v>
      </c>
      <c r="FC1131" s="59" t="s">
        <v>1719</v>
      </c>
    </row>
    <row r="1132" spans="1:159" s="49" customFormat="1" ht="25.5" customHeight="1" x14ac:dyDescent="0.25">
      <c r="A1132" s="59" t="s">
        <v>1007</v>
      </c>
      <c r="B1132" s="59" t="s">
        <v>55</v>
      </c>
      <c r="C1132" s="59" t="s">
        <v>611</v>
      </c>
      <c r="D1132" s="59" t="s">
        <v>612</v>
      </c>
      <c r="E1132" s="59" t="s">
        <v>613</v>
      </c>
      <c r="F1132" s="59"/>
      <c r="G1132" s="59" t="s">
        <v>1576</v>
      </c>
      <c r="H1132" s="59" t="s">
        <v>1499</v>
      </c>
      <c r="I1132" s="59">
        <v>30</v>
      </c>
      <c r="J1132" s="59" t="s">
        <v>1506</v>
      </c>
      <c r="K1132" s="59" t="s">
        <v>1587</v>
      </c>
      <c r="L1132" s="59" t="s">
        <v>1330</v>
      </c>
      <c r="M1132" s="59" t="s">
        <v>1505</v>
      </c>
      <c r="N1132" s="59" t="s">
        <v>1335</v>
      </c>
      <c r="O1132" s="46">
        <f t="shared" si="889"/>
        <v>4000</v>
      </c>
      <c r="P1132" s="46"/>
      <c r="Q1132" s="46"/>
      <c r="R1132" s="46"/>
      <c r="S1132" s="46"/>
      <c r="T1132" s="46"/>
      <c r="U1132" s="46"/>
      <c r="V1132" s="46"/>
      <c r="W1132" s="46">
        <v>1000</v>
      </c>
      <c r="X1132" s="46">
        <v>1000</v>
      </c>
      <c r="Y1132" s="46">
        <v>1000</v>
      </c>
      <c r="Z1132" s="46">
        <v>1000</v>
      </c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87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110</v>
      </c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>
        <v>0</v>
      </c>
      <c r="DF1132" s="46">
        <f t="shared" si="890"/>
        <v>0</v>
      </c>
      <c r="DG1132" s="46">
        <f t="shared" si="891"/>
        <v>0</v>
      </c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>
        <v>0</v>
      </c>
      <c r="FA1132" s="59" t="s">
        <v>1704</v>
      </c>
      <c r="FB1132" s="59">
        <v>2015</v>
      </c>
      <c r="FC1132" s="59"/>
    </row>
    <row r="1133" spans="1:159" s="49" customFormat="1" ht="25.5" customHeight="1" x14ac:dyDescent="0.25">
      <c r="A1133" s="59" t="s">
        <v>1008</v>
      </c>
      <c r="B1133" s="59" t="s">
        <v>55</v>
      </c>
      <c r="C1133" s="59" t="s">
        <v>611</v>
      </c>
      <c r="D1133" s="59" t="s">
        <v>612</v>
      </c>
      <c r="E1133" s="59" t="s">
        <v>613</v>
      </c>
      <c r="F1133" s="59"/>
      <c r="G1133" s="59" t="s">
        <v>1577</v>
      </c>
      <c r="H1133" s="59" t="s">
        <v>1339</v>
      </c>
      <c r="I1133" s="59">
        <v>30</v>
      </c>
      <c r="J1133" s="59" t="s">
        <v>1506</v>
      </c>
      <c r="K1133" s="59" t="s">
        <v>1587</v>
      </c>
      <c r="L1133" s="59" t="s">
        <v>1330</v>
      </c>
      <c r="M1133" s="59" t="s">
        <v>1505</v>
      </c>
      <c r="N1133" s="59" t="s">
        <v>1335</v>
      </c>
      <c r="O1133" s="46">
        <f t="shared" si="889"/>
        <v>4000</v>
      </c>
      <c r="P1133" s="46"/>
      <c r="Q1133" s="46"/>
      <c r="R1133" s="46"/>
      <c r="S1133" s="46"/>
      <c r="T1133" s="46"/>
      <c r="U1133" s="46"/>
      <c r="V1133" s="46"/>
      <c r="W1133" s="46">
        <v>1000</v>
      </c>
      <c r="X1133" s="46">
        <v>1000</v>
      </c>
      <c r="Y1133" s="46">
        <v>1000</v>
      </c>
      <c r="Z1133" s="46">
        <v>1000</v>
      </c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87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>
        <v>67.25</v>
      </c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>
        <v>0</v>
      </c>
      <c r="DF1133" s="46">
        <f t="shared" si="890"/>
        <v>0</v>
      </c>
      <c r="DG1133" s="46">
        <f t="shared" si="891"/>
        <v>0</v>
      </c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>
        <v>0</v>
      </c>
      <c r="FA1133" s="59" t="s">
        <v>1704</v>
      </c>
      <c r="FB1133" s="59">
        <v>2015</v>
      </c>
      <c r="FC1133" s="59" t="s">
        <v>1719</v>
      </c>
    </row>
    <row r="1134" spans="1:159" s="49" customFormat="1" ht="25.5" customHeight="1" x14ac:dyDescent="0.25">
      <c r="A1134" s="59" t="s">
        <v>1009</v>
      </c>
      <c r="B1134" s="59" t="s">
        <v>55</v>
      </c>
      <c r="C1134" s="59" t="s">
        <v>611</v>
      </c>
      <c r="D1134" s="59" t="s">
        <v>612</v>
      </c>
      <c r="E1134" s="59" t="s">
        <v>613</v>
      </c>
      <c r="F1134" s="59"/>
      <c r="G1134" s="59" t="s">
        <v>1576</v>
      </c>
      <c r="H1134" s="59" t="s">
        <v>1499</v>
      </c>
      <c r="I1134" s="59">
        <v>30</v>
      </c>
      <c r="J1134" s="59" t="s">
        <v>1506</v>
      </c>
      <c r="K1134" s="59" t="s">
        <v>1588</v>
      </c>
      <c r="L1134" s="59" t="s">
        <v>1330</v>
      </c>
      <c r="M1134" s="59" t="s">
        <v>1505</v>
      </c>
      <c r="N1134" s="59" t="s">
        <v>1335</v>
      </c>
      <c r="O1134" s="46">
        <f t="shared" si="889"/>
        <v>4120</v>
      </c>
      <c r="P1134" s="46"/>
      <c r="Q1134" s="46"/>
      <c r="R1134" s="46"/>
      <c r="S1134" s="46"/>
      <c r="T1134" s="46"/>
      <c r="U1134" s="46"/>
      <c r="V1134" s="46"/>
      <c r="W1134" s="46">
        <v>1030</v>
      </c>
      <c r="X1134" s="46">
        <v>1030</v>
      </c>
      <c r="Y1134" s="46">
        <v>1030</v>
      </c>
      <c r="Z1134" s="46">
        <v>1030</v>
      </c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87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>
        <v>110</v>
      </c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>
        <v>0</v>
      </c>
      <c r="DF1134" s="46">
        <f t="shared" si="890"/>
        <v>0</v>
      </c>
      <c r="DG1134" s="46">
        <f t="shared" si="891"/>
        <v>0</v>
      </c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>
        <v>0</v>
      </c>
      <c r="FA1134" s="59" t="s">
        <v>1704</v>
      </c>
      <c r="FB1134" s="59">
        <v>2015</v>
      </c>
      <c r="FC1134" s="59"/>
    </row>
    <row r="1135" spans="1:159" s="49" customFormat="1" ht="25.5" customHeight="1" x14ac:dyDescent="0.25">
      <c r="A1135" s="59" t="s">
        <v>1010</v>
      </c>
      <c r="B1135" s="59" t="s">
        <v>55</v>
      </c>
      <c r="C1135" s="59" t="s">
        <v>611</v>
      </c>
      <c r="D1135" s="59" t="s">
        <v>612</v>
      </c>
      <c r="E1135" s="59" t="s">
        <v>613</v>
      </c>
      <c r="F1135" s="59"/>
      <c r="G1135" s="59" t="s">
        <v>1577</v>
      </c>
      <c r="H1135" s="59" t="s">
        <v>1339</v>
      </c>
      <c r="I1135" s="59">
        <v>30</v>
      </c>
      <c r="J1135" s="59" t="s">
        <v>1506</v>
      </c>
      <c r="K1135" s="59" t="s">
        <v>1588</v>
      </c>
      <c r="L1135" s="59" t="s">
        <v>1330</v>
      </c>
      <c r="M1135" s="59" t="s">
        <v>1505</v>
      </c>
      <c r="N1135" s="59" t="s">
        <v>1335</v>
      </c>
      <c r="O1135" s="46">
        <f t="shared" si="889"/>
        <v>4120</v>
      </c>
      <c r="P1135" s="46"/>
      <c r="Q1135" s="46"/>
      <c r="R1135" s="46"/>
      <c r="S1135" s="46"/>
      <c r="T1135" s="46"/>
      <c r="U1135" s="46"/>
      <c r="V1135" s="46"/>
      <c r="W1135" s="46">
        <v>1030</v>
      </c>
      <c r="X1135" s="46">
        <v>1030</v>
      </c>
      <c r="Y1135" s="46">
        <v>1030</v>
      </c>
      <c r="Z1135" s="46">
        <v>1030</v>
      </c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87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>
        <v>67.25</v>
      </c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>
        <v>0</v>
      </c>
      <c r="DF1135" s="46">
        <f t="shared" si="890"/>
        <v>0</v>
      </c>
      <c r="DG1135" s="46">
        <f t="shared" si="891"/>
        <v>0</v>
      </c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>
        <v>0</v>
      </c>
      <c r="FA1135" s="59" t="s">
        <v>1704</v>
      </c>
      <c r="FB1135" s="59">
        <v>2015</v>
      </c>
      <c r="FC1135" s="59" t="s">
        <v>1719</v>
      </c>
    </row>
    <row r="1136" spans="1:159" s="49" customFormat="1" ht="25.5" customHeight="1" x14ac:dyDescent="0.25">
      <c r="A1136" s="59" t="s">
        <v>1011</v>
      </c>
      <c r="B1136" s="59" t="s">
        <v>55</v>
      </c>
      <c r="C1136" s="59" t="s">
        <v>611</v>
      </c>
      <c r="D1136" s="59" t="s">
        <v>612</v>
      </c>
      <c r="E1136" s="59" t="s">
        <v>613</v>
      </c>
      <c r="F1136" s="59"/>
      <c r="G1136" s="59" t="s">
        <v>1576</v>
      </c>
      <c r="H1136" s="59" t="s">
        <v>1499</v>
      </c>
      <c r="I1136" s="59">
        <v>30</v>
      </c>
      <c r="J1136" s="59" t="s">
        <v>1506</v>
      </c>
      <c r="K1136" s="59" t="s">
        <v>1589</v>
      </c>
      <c r="L1136" s="59" t="s">
        <v>1330</v>
      </c>
      <c r="M1136" s="59" t="s">
        <v>1505</v>
      </c>
      <c r="N1136" s="59" t="s">
        <v>1335</v>
      </c>
      <c r="O1136" s="46">
        <f t="shared" si="889"/>
        <v>4000</v>
      </c>
      <c r="P1136" s="46"/>
      <c r="Q1136" s="46"/>
      <c r="R1136" s="46"/>
      <c r="S1136" s="46"/>
      <c r="T1136" s="46"/>
      <c r="U1136" s="46"/>
      <c r="V1136" s="46"/>
      <c r="W1136" s="46">
        <v>1000</v>
      </c>
      <c r="X1136" s="46">
        <v>1000</v>
      </c>
      <c r="Y1136" s="46">
        <v>1000</v>
      </c>
      <c r="Z1136" s="46">
        <v>1000</v>
      </c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87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>
        <v>110</v>
      </c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>
        <v>0</v>
      </c>
      <c r="DF1136" s="46">
        <f t="shared" si="890"/>
        <v>0</v>
      </c>
      <c r="DG1136" s="46">
        <f t="shared" si="891"/>
        <v>0</v>
      </c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>
        <v>0</v>
      </c>
      <c r="FA1136" s="59" t="s">
        <v>1704</v>
      </c>
      <c r="FB1136" s="59">
        <v>2015</v>
      </c>
      <c r="FC1136" s="59"/>
    </row>
    <row r="1137" spans="1:159" s="49" customFormat="1" ht="25.5" customHeight="1" x14ac:dyDescent="0.25">
      <c r="A1137" s="59" t="s">
        <v>1012</v>
      </c>
      <c r="B1137" s="59" t="s">
        <v>55</v>
      </c>
      <c r="C1137" s="59" t="s">
        <v>611</v>
      </c>
      <c r="D1137" s="59" t="s">
        <v>612</v>
      </c>
      <c r="E1137" s="59" t="s">
        <v>613</v>
      </c>
      <c r="F1137" s="59"/>
      <c r="G1137" s="59" t="s">
        <v>1577</v>
      </c>
      <c r="H1137" s="59" t="s">
        <v>1339</v>
      </c>
      <c r="I1137" s="59">
        <v>30</v>
      </c>
      <c r="J1137" s="59" t="s">
        <v>1506</v>
      </c>
      <c r="K1137" s="59" t="s">
        <v>1589</v>
      </c>
      <c r="L1137" s="59" t="s">
        <v>1330</v>
      </c>
      <c r="M1137" s="59" t="s">
        <v>1505</v>
      </c>
      <c r="N1137" s="59" t="s">
        <v>1335</v>
      </c>
      <c r="O1137" s="46">
        <f t="shared" si="889"/>
        <v>4000</v>
      </c>
      <c r="P1137" s="46"/>
      <c r="Q1137" s="46"/>
      <c r="R1137" s="46"/>
      <c r="S1137" s="46"/>
      <c r="T1137" s="46"/>
      <c r="U1137" s="46"/>
      <c r="V1137" s="46"/>
      <c r="W1137" s="46">
        <v>1000</v>
      </c>
      <c r="X1137" s="46">
        <v>1000</v>
      </c>
      <c r="Y1137" s="46">
        <v>1000</v>
      </c>
      <c r="Z1137" s="46">
        <v>1000</v>
      </c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87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>
        <v>67.25</v>
      </c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>
        <v>0</v>
      </c>
      <c r="DF1137" s="46">
        <f t="shared" si="890"/>
        <v>0</v>
      </c>
      <c r="DG1137" s="46">
        <f t="shared" si="891"/>
        <v>0</v>
      </c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>
        <v>0</v>
      </c>
      <c r="FA1137" s="59" t="s">
        <v>1704</v>
      </c>
      <c r="FB1137" s="59">
        <v>2015</v>
      </c>
      <c r="FC1137" s="59" t="s">
        <v>1719</v>
      </c>
    </row>
    <row r="1138" spans="1:159" s="49" customFormat="1" ht="25.5" customHeight="1" x14ac:dyDescent="0.25">
      <c r="A1138" s="59" t="s">
        <v>1013</v>
      </c>
      <c r="B1138" s="59" t="s">
        <v>55</v>
      </c>
      <c r="C1138" s="59" t="s">
        <v>611</v>
      </c>
      <c r="D1138" s="59" t="s">
        <v>612</v>
      </c>
      <c r="E1138" s="59" t="s">
        <v>613</v>
      </c>
      <c r="F1138" s="59"/>
      <c r="G1138" s="59" t="s">
        <v>1576</v>
      </c>
      <c r="H1138" s="59" t="s">
        <v>1499</v>
      </c>
      <c r="I1138" s="59">
        <v>30</v>
      </c>
      <c r="J1138" s="59" t="s">
        <v>1506</v>
      </c>
      <c r="K1138" s="59" t="s">
        <v>1590</v>
      </c>
      <c r="L1138" s="59" t="s">
        <v>1330</v>
      </c>
      <c r="M1138" s="59" t="s">
        <v>1505</v>
      </c>
      <c r="N1138" s="59" t="s">
        <v>1335</v>
      </c>
      <c r="O1138" s="46">
        <f t="shared" si="889"/>
        <v>1000</v>
      </c>
      <c r="P1138" s="46"/>
      <c r="Q1138" s="46"/>
      <c r="R1138" s="46"/>
      <c r="S1138" s="46"/>
      <c r="T1138" s="46"/>
      <c r="U1138" s="46"/>
      <c r="V1138" s="46"/>
      <c r="W1138" s="46">
        <v>250</v>
      </c>
      <c r="X1138" s="46">
        <v>250</v>
      </c>
      <c r="Y1138" s="46">
        <v>250</v>
      </c>
      <c r="Z1138" s="46">
        <v>250</v>
      </c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87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>
        <v>110</v>
      </c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>
        <v>0</v>
      </c>
      <c r="DF1138" s="46">
        <f t="shared" si="890"/>
        <v>0</v>
      </c>
      <c r="DG1138" s="46">
        <f t="shared" si="891"/>
        <v>0</v>
      </c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>
        <v>0</v>
      </c>
      <c r="FA1138" s="59" t="s">
        <v>1704</v>
      </c>
      <c r="FB1138" s="59">
        <v>2015</v>
      </c>
      <c r="FC1138" s="59"/>
    </row>
    <row r="1139" spans="1:159" s="49" customFormat="1" ht="25.5" customHeight="1" x14ac:dyDescent="0.25">
      <c r="A1139" s="59" t="s">
        <v>1014</v>
      </c>
      <c r="B1139" s="59" t="s">
        <v>55</v>
      </c>
      <c r="C1139" s="59" t="s">
        <v>611</v>
      </c>
      <c r="D1139" s="59" t="s">
        <v>612</v>
      </c>
      <c r="E1139" s="59" t="s">
        <v>613</v>
      </c>
      <c r="F1139" s="59"/>
      <c r="G1139" s="59" t="s">
        <v>1577</v>
      </c>
      <c r="H1139" s="59" t="s">
        <v>1339</v>
      </c>
      <c r="I1139" s="59">
        <v>30</v>
      </c>
      <c r="J1139" s="59" t="s">
        <v>1506</v>
      </c>
      <c r="K1139" s="59" t="s">
        <v>1590</v>
      </c>
      <c r="L1139" s="59" t="s">
        <v>1330</v>
      </c>
      <c r="M1139" s="59" t="s">
        <v>1505</v>
      </c>
      <c r="N1139" s="59" t="s">
        <v>1335</v>
      </c>
      <c r="O1139" s="46">
        <f t="shared" si="889"/>
        <v>1000</v>
      </c>
      <c r="P1139" s="46"/>
      <c r="Q1139" s="46"/>
      <c r="R1139" s="46"/>
      <c r="S1139" s="46"/>
      <c r="T1139" s="46"/>
      <c r="U1139" s="46"/>
      <c r="V1139" s="46"/>
      <c r="W1139" s="46">
        <v>250</v>
      </c>
      <c r="X1139" s="46">
        <v>250</v>
      </c>
      <c r="Y1139" s="46">
        <v>250</v>
      </c>
      <c r="Z1139" s="46">
        <v>250</v>
      </c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87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>
        <v>67.25</v>
      </c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>
        <v>0</v>
      </c>
      <c r="DF1139" s="46">
        <f t="shared" si="890"/>
        <v>0</v>
      </c>
      <c r="DG1139" s="46">
        <f t="shared" si="891"/>
        <v>0</v>
      </c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>
        <v>0</v>
      </c>
      <c r="FA1139" s="59" t="s">
        <v>1704</v>
      </c>
      <c r="FB1139" s="59">
        <v>2015</v>
      </c>
      <c r="FC1139" s="59" t="s">
        <v>1719</v>
      </c>
    </row>
    <row r="1140" spans="1:159" s="49" customFormat="1" ht="25.5" customHeight="1" x14ac:dyDescent="0.25">
      <c r="A1140" s="59" t="s">
        <v>1015</v>
      </c>
      <c r="B1140" s="59" t="s">
        <v>55</v>
      </c>
      <c r="C1140" s="59" t="s">
        <v>611</v>
      </c>
      <c r="D1140" s="59" t="s">
        <v>612</v>
      </c>
      <c r="E1140" s="59" t="s">
        <v>613</v>
      </c>
      <c r="F1140" s="59"/>
      <c r="G1140" s="59" t="s">
        <v>1576</v>
      </c>
      <c r="H1140" s="59" t="s">
        <v>1499</v>
      </c>
      <c r="I1140" s="59">
        <v>30</v>
      </c>
      <c r="J1140" s="59" t="s">
        <v>1506</v>
      </c>
      <c r="K1140" s="59" t="s">
        <v>1591</v>
      </c>
      <c r="L1140" s="59" t="s">
        <v>1330</v>
      </c>
      <c r="M1140" s="59" t="s">
        <v>1505</v>
      </c>
      <c r="N1140" s="59" t="s">
        <v>1335</v>
      </c>
      <c r="O1140" s="46">
        <f t="shared" si="889"/>
        <v>3000</v>
      </c>
      <c r="P1140" s="46"/>
      <c r="Q1140" s="46"/>
      <c r="R1140" s="46"/>
      <c r="S1140" s="46"/>
      <c r="T1140" s="46"/>
      <c r="U1140" s="46"/>
      <c r="V1140" s="46"/>
      <c r="W1140" s="46">
        <v>750</v>
      </c>
      <c r="X1140" s="46">
        <v>750</v>
      </c>
      <c r="Y1140" s="46">
        <v>750</v>
      </c>
      <c r="Z1140" s="46">
        <v>750</v>
      </c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87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>
        <v>110</v>
      </c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>
        <v>0</v>
      </c>
      <c r="DF1140" s="46">
        <f t="shared" si="890"/>
        <v>0</v>
      </c>
      <c r="DG1140" s="46">
        <f t="shared" si="891"/>
        <v>0</v>
      </c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>
        <v>0</v>
      </c>
      <c r="FA1140" s="59" t="s">
        <v>1704</v>
      </c>
      <c r="FB1140" s="59">
        <v>2015</v>
      </c>
      <c r="FC1140" s="59"/>
    </row>
    <row r="1141" spans="1:159" s="49" customFormat="1" ht="25.5" customHeight="1" x14ac:dyDescent="0.25">
      <c r="A1141" s="59" t="s">
        <v>1016</v>
      </c>
      <c r="B1141" s="59" t="s">
        <v>55</v>
      </c>
      <c r="C1141" s="59" t="s">
        <v>611</v>
      </c>
      <c r="D1141" s="59" t="s">
        <v>612</v>
      </c>
      <c r="E1141" s="59" t="s">
        <v>613</v>
      </c>
      <c r="F1141" s="59"/>
      <c r="G1141" s="59" t="s">
        <v>1577</v>
      </c>
      <c r="H1141" s="59" t="s">
        <v>1339</v>
      </c>
      <c r="I1141" s="59">
        <v>30</v>
      </c>
      <c r="J1141" s="59" t="s">
        <v>1506</v>
      </c>
      <c r="K1141" s="59" t="s">
        <v>1591</v>
      </c>
      <c r="L1141" s="59" t="s">
        <v>1330</v>
      </c>
      <c r="M1141" s="59" t="s">
        <v>1505</v>
      </c>
      <c r="N1141" s="59" t="s">
        <v>1335</v>
      </c>
      <c r="O1141" s="46">
        <f t="shared" si="889"/>
        <v>3000</v>
      </c>
      <c r="P1141" s="46"/>
      <c r="Q1141" s="46"/>
      <c r="R1141" s="46"/>
      <c r="S1141" s="46"/>
      <c r="T1141" s="46"/>
      <c r="U1141" s="46"/>
      <c r="V1141" s="46"/>
      <c r="W1141" s="46">
        <v>750</v>
      </c>
      <c r="X1141" s="46">
        <v>750</v>
      </c>
      <c r="Y1141" s="46">
        <v>750</v>
      </c>
      <c r="Z1141" s="46">
        <v>750</v>
      </c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87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>
        <v>67.25</v>
      </c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>
        <v>0</v>
      </c>
      <c r="DF1141" s="46">
        <f t="shared" si="890"/>
        <v>0</v>
      </c>
      <c r="DG1141" s="46">
        <f t="shared" si="891"/>
        <v>0</v>
      </c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>
        <v>0</v>
      </c>
      <c r="FA1141" s="59" t="s">
        <v>1704</v>
      </c>
      <c r="FB1141" s="59">
        <v>2015</v>
      </c>
      <c r="FC1141" s="59" t="s">
        <v>1719</v>
      </c>
    </row>
    <row r="1142" spans="1:159" s="49" customFormat="1" ht="25.5" customHeight="1" x14ac:dyDescent="0.25">
      <c r="A1142" s="59" t="s">
        <v>1017</v>
      </c>
      <c r="B1142" s="59" t="s">
        <v>55</v>
      </c>
      <c r="C1142" s="59" t="s">
        <v>611</v>
      </c>
      <c r="D1142" s="59" t="s">
        <v>612</v>
      </c>
      <c r="E1142" s="59" t="s">
        <v>613</v>
      </c>
      <c r="F1142" s="59"/>
      <c r="G1142" s="59" t="s">
        <v>1576</v>
      </c>
      <c r="H1142" s="59" t="s">
        <v>1499</v>
      </c>
      <c r="I1142" s="59">
        <v>30</v>
      </c>
      <c r="J1142" s="59" t="s">
        <v>1506</v>
      </c>
      <c r="K1142" s="59" t="s">
        <v>1592</v>
      </c>
      <c r="L1142" s="59" t="s">
        <v>1330</v>
      </c>
      <c r="M1142" s="59" t="s">
        <v>1505</v>
      </c>
      <c r="N1142" s="59" t="s">
        <v>1335</v>
      </c>
      <c r="O1142" s="46">
        <f t="shared" si="889"/>
        <v>10000</v>
      </c>
      <c r="P1142" s="46"/>
      <c r="Q1142" s="46"/>
      <c r="R1142" s="46"/>
      <c r="S1142" s="46"/>
      <c r="T1142" s="46"/>
      <c r="U1142" s="46"/>
      <c r="V1142" s="46"/>
      <c r="W1142" s="46">
        <v>2500</v>
      </c>
      <c r="X1142" s="46">
        <v>2500</v>
      </c>
      <c r="Y1142" s="46">
        <v>2500</v>
      </c>
      <c r="Z1142" s="46">
        <v>2500</v>
      </c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87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>
        <v>110</v>
      </c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>
        <v>0</v>
      </c>
      <c r="DF1142" s="46">
        <f t="shared" si="890"/>
        <v>0</v>
      </c>
      <c r="DG1142" s="46">
        <f t="shared" si="891"/>
        <v>0</v>
      </c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>
        <v>0</v>
      </c>
      <c r="FA1142" s="59" t="s">
        <v>1704</v>
      </c>
      <c r="FB1142" s="59">
        <v>2015</v>
      </c>
      <c r="FC1142" s="59"/>
    </row>
    <row r="1143" spans="1:159" s="49" customFormat="1" ht="25.5" customHeight="1" x14ac:dyDescent="0.25">
      <c r="A1143" s="59" t="s">
        <v>1018</v>
      </c>
      <c r="B1143" s="59" t="s">
        <v>55</v>
      </c>
      <c r="C1143" s="59" t="s">
        <v>611</v>
      </c>
      <c r="D1143" s="59" t="s">
        <v>612</v>
      </c>
      <c r="E1143" s="59" t="s">
        <v>613</v>
      </c>
      <c r="F1143" s="59"/>
      <c r="G1143" s="59" t="s">
        <v>1577</v>
      </c>
      <c r="H1143" s="59" t="s">
        <v>1339</v>
      </c>
      <c r="I1143" s="59">
        <v>30</v>
      </c>
      <c r="J1143" s="59" t="s">
        <v>1506</v>
      </c>
      <c r="K1143" s="59" t="s">
        <v>1592</v>
      </c>
      <c r="L1143" s="59" t="s">
        <v>1330</v>
      </c>
      <c r="M1143" s="59" t="s">
        <v>1505</v>
      </c>
      <c r="N1143" s="59" t="s">
        <v>1335</v>
      </c>
      <c r="O1143" s="46">
        <f t="shared" si="889"/>
        <v>10000</v>
      </c>
      <c r="P1143" s="46"/>
      <c r="Q1143" s="46"/>
      <c r="R1143" s="46"/>
      <c r="S1143" s="46"/>
      <c r="T1143" s="46"/>
      <c r="U1143" s="46"/>
      <c r="V1143" s="46"/>
      <c r="W1143" s="46">
        <v>2500</v>
      </c>
      <c r="X1143" s="46">
        <v>2500</v>
      </c>
      <c r="Y1143" s="46">
        <v>2500</v>
      </c>
      <c r="Z1143" s="46">
        <v>2500</v>
      </c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87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>
        <v>67.25</v>
      </c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>
        <v>0</v>
      </c>
      <c r="DF1143" s="46">
        <f t="shared" si="890"/>
        <v>0</v>
      </c>
      <c r="DG1143" s="46">
        <f t="shared" si="891"/>
        <v>0</v>
      </c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>
        <v>0</v>
      </c>
      <c r="FA1143" s="59" t="s">
        <v>1704</v>
      </c>
      <c r="FB1143" s="59">
        <v>2015</v>
      </c>
      <c r="FC1143" s="59" t="s">
        <v>1719</v>
      </c>
    </row>
    <row r="1144" spans="1:159" s="49" customFormat="1" ht="25.5" customHeight="1" x14ac:dyDescent="0.25">
      <c r="A1144" s="59" t="s">
        <v>1019</v>
      </c>
      <c r="B1144" s="59" t="s">
        <v>55</v>
      </c>
      <c r="C1144" s="59" t="s">
        <v>611</v>
      </c>
      <c r="D1144" s="59" t="s">
        <v>612</v>
      </c>
      <c r="E1144" s="59" t="s">
        <v>613</v>
      </c>
      <c r="F1144" s="59"/>
      <c r="G1144" s="59" t="s">
        <v>1576</v>
      </c>
      <c r="H1144" s="59" t="s">
        <v>1499</v>
      </c>
      <c r="I1144" s="59">
        <v>30</v>
      </c>
      <c r="J1144" s="59" t="s">
        <v>1506</v>
      </c>
      <c r="K1144" s="59" t="s">
        <v>1593</v>
      </c>
      <c r="L1144" s="59" t="s">
        <v>1330</v>
      </c>
      <c r="M1144" s="59" t="s">
        <v>1505</v>
      </c>
      <c r="N1144" s="59" t="s">
        <v>1335</v>
      </c>
      <c r="O1144" s="46">
        <f t="shared" si="889"/>
        <v>1680</v>
      </c>
      <c r="P1144" s="46"/>
      <c r="Q1144" s="46"/>
      <c r="R1144" s="46"/>
      <c r="S1144" s="46"/>
      <c r="T1144" s="46"/>
      <c r="U1144" s="46"/>
      <c r="V1144" s="46"/>
      <c r="W1144" s="46">
        <v>420</v>
      </c>
      <c r="X1144" s="46">
        <v>420</v>
      </c>
      <c r="Y1144" s="46">
        <v>420</v>
      </c>
      <c r="Z1144" s="46">
        <v>420</v>
      </c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87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>
        <v>110</v>
      </c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>
        <v>0</v>
      </c>
      <c r="DF1144" s="46">
        <f t="shared" si="890"/>
        <v>0</v>
      </c>
      <c r="DG1144" s="46">
        <f t="shared" si="891"/>
        <v>0</v>
      </c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>
        <v>0</v>
      </c>
      <c r="FA1144" s="59" t="s">
        <v>1704</v>
      </c>
      <c r="FB1144" s="59">
        <v>2015</v>
      </c>
      <c r="FC1144" s="59"/>
    </row>
    <row r="1145" spans="1:159" s="49" customFormat="1" ht="25.5" customHeight="1" x14ac:dyDescent="0.25">
      <c r="A1145" s="59" t="s">
        <v>1020</v>
      </c>
      <c r="B1145" s="59" t="s">
        <v>55</v>
      </c>
      <c r="C1145" s="59" t="s">
        <v>611</v>
      </c>
      <c r="D1145" s="59" t="s">
        <v>612</v>
      </c>
      <c r="E1145" s="59" t="s">
        <v>613</v>
      </c>
      <c r="F1145" s="59"/>
      <c r="G1145" s="59" t="s">
        <v>1577</v>
      </c>
      <c r="H1145" s="59" t="s">
        <v>1339</v>
      </c>
      <c r="I1145" s="59">
        <v>30</v>
      </c>
      <c r="J1145" s="59" t="s">
        <v>1506</v>
      </c>
      <c r="K1145" s="59" t="s">
        <v>1593</v>
      </c>
      <c r="L1145" s="59" t="s">
        <v>1330</v>
      </c>
      <c r="M1145" s="59" t="s">
        <v>1505</v>
      </c>
      <c r="N1145" s="59" t="s">
        <v>1335</v>
      </c>
      <c r="O1145" s="46">
        <f t="shared" si="889"/>
        <v>1680</v>
      </c>
      <c r="P1145" s="46"/>
      <c r="Q1145" s="46"/>
      <c r="R1145" s="46"/>
      <c r="S1145" s="46"/>
      <c r="T1145" s="46"/>
      <c r="U1145" s="46"/>
      <c r="V1145" s="46"/>
      <c r="W1145" s="46">
        <v>420</v>
      </c>
      <c r="X1145" s="46">
        <v>420</v>
      </c>
      <c r="Y1145" s="46">
        <v>420</v>
      </c>
      <c r="Z1145" s="46">
        <v>420</v>
      </c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87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>
        <v>67.25</v>
      </c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>
        <v>0</v>
      </c>
      <c r="DF1145" s="46">
        <f t="shared" si="890"/>
        <v>0</v>
      </c>
      <c r="DG1145" s="46">
        <f t="shared" si="891"/>
        <v>0</v>
      </c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>
        <v>0</v>
      </c>
      <c r="FA1145" s="59" t="s">
        <v>1704</v>
      </c>
      <c r="FB1145" s="59">
        <v>2015</v>
      </c>
      <c r="FC1145" s="59" t="s">
        <v>1719</v>
      </c>
    </row>
    <row r="1146" spans="1:159" s="49" customFormat="1" ht="25.5" customHeight="1" x14ac:dyDescent="0.25">
      <c r="A1146" s="59" t="s">
        <v>1021</v>
      </c>
      <c r="B1146" s="59" t="s">
        <v>55</v>
      </c>
      <c r="C1146" s="59" t="s">
        <v>611</v>
      </c>
      <c r="D1146" s="59" t="s">
        <v>612</v>
      </c>
      <c r="E1146" s="59" t="s">
        <v>613</v>
      </c>
      <c r="F1146" s="59"/>
      <c r="G1146" s="59" t="s">
        <v>1576</v>
      </c>
      <c r="H1146" s="59" t="s">
        <v>1499</v>
      </c>
      <c r="I1146" s="59">
        <v>30</v>
      </c>
      <c r="J1146" s="59" t="s">
        <v>1506</v>
      </c>
      <c r="K1146" s="59" t="s">
        <v>1581</v>
      </c>
      <c r="L1146" s="59" t="s">
        <v>1330</v>
      </c>
      <c r="M1146" s="59" t="s">
        <v>1505</v>
      </c>
      <c r="N1146" s="59" t="s">
        <v>1335</v>
      </c>
      <c r="O1146" s="46">
        <f t="shared" si="889"/>
        <v>12000</v>
      </c>
      <c r="P1146" s="46"/>
      <c r="Q1146" s="46"/>
      <c r="R1146" s="46"/>
      <c r="S1146" s="46"/>
      <c r="T1146" s="46"/>
      <c r="U1146" s="46"/>
      <c r="V1146" s="46"/>
      <c r="W1146" s="46">
        <v>3000</v>
      </c>
      <c r="X1146" s="46">
        <v>3000</v>
      </c>
      <c r="Y1146" s="46">
        <v>3000</v>
      </c>
      <c r="Z1146" s="46">
        <v>3000</v>
      </c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87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>
        <v>110</v>
      </c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>
        <v>0</v>
      </c>
      <c r="DF1146" s="46">
        <f t="shared" si="890"/>
        <v>0</v>
      </c>
      <c r="DG1146" s="46">
        <f t="shared" si="891"/>
        <v>0</v>
      </c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>
        <v>0</v>
      </c>
      <c r="FA1146" s="59" t="s">
        <v>1704</v>
      </c>
      <c r="FB1146" s="59">
        <v>2015</v>
      </c>
      <c r="FC1146" s="59"/>
    </row>
    <row r="1147" spans="1:159" s="49" customFormat="1" ht="25.5" customHeight="1" x14ac:dyDescent="0.25">
      <c r="A1147" s="59" t="s">
        <v>1022</v>
      </c>
      <c r="B1147" s="59" t="s">
        <v>55</v>
      </c>
      <c r="C1147" s="59" t="s">
        <v>611</v>
      </c>
      <c r="D1147" s="59" t="s">
        <v>612</v>
      </c>
      <c r="E1147" s="59" t="s">
        <v>613</v>
      </c>
      <c r="F1147" s="59"/>
      <c r="G1147" s="59" t="s">
        <v>1577</v>
      </c>
      <c r="H1147" s="59" t="s">
        <v>1339</v>
      </c>
      <c r="I1147" s="59">
        <v>30</v>
      </c>
      <c r="J1147" s="59" t="s">
        <v>1506</v>
      </c>
      <c r="K1147" s="59" t="s">
        <v>1581</v>
      </c>
      <c r="L1147" s="59" t="s">
        <v>1330</v>
      </c>
      <c r="M1147" s="59" t="s">
        <v>1505</v>
      </c>
      <c r="N1147" s="59" t="s">
        <v>1335</v>
      </c>
      <c r="O1147" s="46">
        <f t="shared" si="889"/>
        <v>12000</v>
      </c>
      <c r="P1147" s="46"/>
      <c r="Q1147" s="46"/>
      <c r="R1147" s="46"/>
      <c r="S1147" s="46"/>
      <c r="T1147" s="46"/>
      <c r="U1147" s="46"/>
      <c r="V1147" s="46"/>
      <c r="W1147" s="46">
        <v>3000</v>
      </c>
      <c r="X1147" s="46">
        <v>3000</v>
      </c>
      <c r="Y1147" s="46">
        <v>3000</v>
      </c>
      <c r="Z1147" s="46">
        <v>3000</v>
      </c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87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>
        <v>67.25</v>
      </c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>
        <v>0</v>
      </c>
      <c r="DF1147" s="46">
        <f t="shared" si="890"/>
        <v>0</v>
      </c>
      <c r="DG1147" s="46">
        <f t="shared" si="891"/>
        <v>0</v>
      </c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>
        <v>0</v>
      </c>
      <c r="FA1147" s="59" t="s">
        <v>1704</v>
      </c>
      <c r="FB1147" s="59">
        <v>2015</v>
      </c>
      <c r="FC1147" s="59" t="s">
        <v>1719</v>
      </c>
    </row>
    <row r="1148" spans="1:159" s="49" customFormat="1" ht="25.5" customHeight="1" x14ac:dyDescent="0.25">
      <c r="A1148" s="59" t="s">
        <v>1023</v>
      </c>
      <c r="B1148" s="59" t="s">
        <v>55</v>
      </c>
      <c r="C1148" s="59" t="s">
        <v>611</v>
      </c>
      <c r="D1148" s="59" t="s">
        <v>612</v>
      </c>
      <c r="E1148" s="59" t="s">
        <v>613</v>
      </c>
      <c r="F1148" s="59"/>
      <c r="G1148" s="59" t="s">
        <v>1576</v>
      </c>
      <c r="H1148" s="59" t="s">
        <v>1499</v>
      </c>
      <c r="I1148" s="59">
        <v>30</v>
      </c>
      <c r="J1148" s="59" t="s">
        <v>1506</v>
      </c>
      <c r="K1148" s="59" t="s">
        <v>1594</v>
      </c>
      <c r="L1148" s="59" t="s">
        <v>1330</v>
      </c>
      <c r="M1148" s="59" t="s">
        <v>1505</v>
      </c>
      <c r="N1148" s="59" t="s">
        <v>1335</v>
      </c>
      <c r="O1148" s="46">
        <f t="shared" si="889"/>
        <v>8000</v>
      </c>
      <c r="P1148" s="46"/>
      <c r="Q1148" s="46"/>
      <c r="R1148" s="46"/>
      <c r="S1148" s="46"/>
      <c r="T1148" s="46"/>
      <c r="U1148" s="46"/>
      <c r="V1148" s="46"/>
      <c r="W1148" s="46">
        <v>2000</v>
      </c>
      <c r="X1148" s="46">
        <v>2000</v>
      </c>
      <c r="Y1148" s="46">
        <v>2000</v>
      </c>
      <c r="Z1148" s="46">
        <v>2000</v>
      </c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87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>
        <v>110</v>
      </c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>
        <v>0</v>
      </c>
      <c r="DF1148" s="46">
        <f t="shared" si="890"/>
        <v>0</v>
      </c>
      <c r="DG1148" s="46">
        <f t="shared" si="891"/>
        <v>0</v>
      </c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>
        <v>0</v>
      </c>
      <c r="FA1148" s="59" t="s">
        <v>1704</v>
      </c>
      <c r="FB1148" s="59">
        <v>2015</v>
      </c>
      <c r="FC1148" s="59"/>
    </row>
    <row r="1149" spans="1:159" s="49" customFormat="1" ht="25.5" customHeight="1" x14ac:dyDescent="0.25">
      <c r="A1149" s="59" t="s">
        <v>1024</v>
      </c>
      <c r="B1149" s="59" t="s">
        <v>55</v>
      </c>
      <c r="C1149" s="59" t="s">
        <v>611</v>
      </c>
      <c r="D1149" s="59" t="s">
        <v>612</v>
      </c>
      <c r="E1149" s="59" t="s">
        <v>613</v>
      </c>
      <c r="F1149" s="59"/>
      <c r="G1149" s="59" t="s">
        <v>1577</v>
      </c>
      <c r="H1149" s="59" t="s">
        <v>1339</v>
      </c>
      <c r="I1149" s="59">
        <v>30</v>
      </c>
      <c r="J1149" s="59" t="s">
        <v>1506</v>
      </c>
      <c r="K1149" s="59" t="s">
        <v>1594</v>
      </c>
      <c r="L1149" s="59" t="s">
        <v>1330</v>
      </c>
      <c r="M1149" s="59" t="s">
        <v>1505</v>
      </c>
      <c r="N1149" s="59" t="s">
        <v>1335</v>
      </c>
      <c r="O1149" s="46">
        <f t="shared" ref="O1149:O1212" si="915">P1149+Q1149+R1149+S1149+T1149+U1149+V1149+W1149+X1149+Y1149+Z1149+AA1149+AB1149+AC1149+AD1149+AE1149+AF1149+AG1149+AH1149+AI1149+AJ1149+AK1149+AL1149+AM1149+AN1149+AO1149+AP1149+AQ1149+AR1149+AS1149+AT1149+AU1149+AV1149+AW1149+AX1149+AY1149+AZ1149</f>
        <v>8000</v>
      </c>
      <c r="P1149" s="46"/>
      <c r="Q1149" s="46"/>
      <c r="R1149" s="46"/>
      <c r="S1149" s="46"/>
      <c r="T1149" s="46"/>
      <c r="U1149" s="46"/>
      <c r="V1149" s="46"/>
      <c r="W1149" s="46">
        <v>2000</v>
      </c>
      <c r="X1149" s="46">
        <v>2000</v>
      </c>
      <c r="Y1149" s="46">
        <v>2000</v>
      </c>
      <c r="Z1149" s="46">
        <v>2000</v>
      </c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87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>
        <v>67.25</v>
      </c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>
        <v>0</v>
      </c>
      <c r="DF1149" s="46">
        <f t="shared" ref="DF1149:DF1212" si="916">P1150*BJ1150</f>
        <v>0</v>
      </c>
      <c r="DG1149" s="46">
        <f t="shared" ref="DG1149:DG1212" si="917">BJ1150*Q1150</f>
        <v>0</v>
      </c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>
        <v>0</v>
      </c>
      <c r="FA1149" s="59" t="s">
        <v>1704</v>
      </c>
      <c r="FB1149" s="59">
        <v>2015</v>
      </c>
      <c r="FC1149" s="59" t="s">
        <v>1719</v>
      </c>
    </row>
    <row r="1150" spans="1:159" s="49" customFormat="1" ht="25.5" customHeight="1" x14ac:dyDescent="0.25">
      <c r="A1150" s="59" t="s">
        <v>1025</v>
      </c>
      <c r="B1150" s="59" t="s">
        <v>55</v>
      </c>
      <c r="C1150" s="59" t="s">
        <v>617</v>
      </c>
      <c r="D1150" s="59" t="s">
        <v>618</v>
      </c>
      <c r="E1150" s="59" t="s">
        <v>619</v>
      </c>
      <c r="F1150" s="59"/>
      <c r="G1150" s="59" t="s">
        <v>619</v>
      </c>
      <c r="H1150" s="59" t="s">
        <v>1499</v>
      </c>
      <c r="I1150" s="59">
        <v>30</v>
      </c>
      <c r="J1150" s="59" t="s">
        <v>1506</v>
      </c>
      <c r="K1150" s="59" t="s">
        <v>1585</v>
      </c>
      <c r="L1150" s="59" t="s">
        <v>1330</v>
      </c>
      <c r="M1150" s="59" t="s">
        <v>1505</v>
      </c>
      <c r="N1150" s="59" t="s">
        <v>1554</v>
      </c>
      <c r="O1150" s="46">
        <f t="shared" si="915"/>
        <v>800</v>
      </c>
      <c r="P1150" s="46"/>
      <c r="Q1150" s="46"/>
      <c r="R1150" s="46"/>
      <c r="S1150" s="46"/>
      <c r="T1150" s="46"/>
      <c r="U1150" s="46"/>
      <c r="V1150" s="46"/>
      <c r="W1150" s="46">
        <v>200</v>
      </c>
      <c r="X1150" s="46">
        <v>200</v>
      </c>
      <c r="Y1150" s="46">
        <v>200</v>
      </c>
      <c r="Z1150" s="46">
        <v>200</v>
      </c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87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>
        <v>267.86</v>
      </c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>
        <v>0</v>
      </c>
      <c r="DF1150" s="46">
        <f t="shared" si="916"/>
        <v>0</v>
      </c>
      <c r="DG1150" s="46">
        <f t="shared" si="917"/>
        <v>0</v>
      </c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>
        <v>0</v>
      </c>
      <c r="FA1150" s="59" t="s">
        <v>1704</v>
      </c>
      <c r="FB1150" s="59">
        <v>2015</v>
      </c>
      <c r="FC1150" s="59"/>
    </row>
    <row r="1151" spans="1:159" s="49" customFormat="1" ht="25.5" customHeight="1" x14ac:dyDescent="0.25">
      <c r="A1151" s="59" t="s">
        <v>1026</v>
      </c>
      <c r="B1151" s="59" t="s">
        <v>55</v>
      </c>
      <c r="C1151" s="59" t="s">
        <v>617</v>
      </c>
      <c r="D1151" s="59" t="s">
        <v>618</v>
      </c>
      <c r="E1151" s="59" t="s">
        <v>619</v>
      </c>
      <c r="F1151" s="59"/>
      <c r="G1151" s="59" t="s">
        <v>619</v>
      </c>
      <c r="H1151" s="59" t="s">
        <v>1339</v>
      </c>
      <c r="I1151" s="59">
        <v>30</v>
      </c>
      <c r="J1151" s="59" t="s">
        <v>1506</v>
      </c>
      <c r="K1151" s="59" t="s">
        <v>1585</v>
      </c>
      <c r="L1151" s="59" t="s">
        <v>1330</v>
      </c>
      <c r="M1151" s="59" t="s">
        <v>1505</v>
      </c>
      <c r="N1151" s="59" t="s">
        <v>1554</v>
      </c>
      <c r="O1151" s="46">
        <f t="shared" si="915"/>
        <v>800</v>
      </c>
      <c r="P1151" s="46"/>
      <c r="Q1151" s="46"/>
      <c r="R1151" s="46"/>
      <c r="S1151" s="46"/>
      <c r="T1151" s="46"/>
      <c r="U1151" s="46"/>
      <c r="V1151" s="46"/>
      <c r="W1151" s="46">
        <v>200</v>
      </c>
      <c r="X1151" s="46">
        <v>200</v>
      </c>
      <c r="Y1151" s="46">
        <v>200</v>
      </c>
      <c r="Z1151" s="46">
        <v>200</v>
      </c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87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>
        <v>185.95</v>
      </c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>
        <v>0</v>
      </c>
      <c r="DF1151" s="46">
        <f t="shared" si="916"/>
        <v>0</v>
      </c>
      <c r="DG1151" s="46">
        <f t="shared" si="917"/>
        <v>0</v>
      </c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>
        <v>0</v>
      </c>
      <c r="FA1151" s="59" t="s">
        <v>1704</v>
      </c>
      <c r="FB1151" s="59">
        <v>2015</v>
      </c>
      <c r="FC1151" s="59" t="s">
        <v>1719</v>
      </c>
    </row>
    <row r="1152" spans="1:159" s="49" customFormat="1" ht="25.5" customHeight="1" x14ac:dyDescent="0.25">
      <c r="A1152" s="59" t="s">
        <v>1027</v>
      </c>
      <c r="B1152" s="59" t="s">
        <v>55</v>
      </c>
      <c r="C1152" s="59" t="s">
        <v>617</v>
      </c>
      <c r="D1152" s="59" t="s">
        <v>618</v>
      </c>
      <c r="E1152" s="59" t="s">
        <v>619</v>
      </c>
      <c r="F1152" s="59"/>
      <c r="G1152" s="59" t="s">
        <v>619</v>
      </c>
      <c r="H1152" s="59" t="s">
        <v>1499</v>
      </c>
      <c r="I1152" s="59">
        <v>30</v>
      </c>
      <c r="J1152" s="59" t="s">
        <v>1506</v>
      </c>
      <c r="K1152" s="59" t="s">
        <v>1586</v>
      </c>
      <c r="L1152" s="59" t="s">
        <v>1330</v>
      </c>
      <c r="M1152" s="59" t="s">
        <v>1505</v>
      </c>
      <c r="N1152" s="59" t="s">
        <v>1554</v>
      </c>
      <c r="O1152" s="46">
        <f t="shared" si="915"/>
        <v>800</v>
      </c>
      <c r="P1152" s="46"/>
      <c r="Q1152" s="46"/>
      <c r="R1152" s="46"/>
      <c r="S1152" s="46"/>
      <c r="T1152" s="46"/>
      <c r="U1152" s="46"/>
      <c r="V1152" s="46"/>
      <c r="W1152" s="46">
        <v>200</v>
      </c>
      <c r="X1152" s="46">
        <v>200</v>
      </c>
      <c r="Y1152" s="46">
        <v>200</v>
      </c>
      <c r="Z1152" s="46">
        <v>200</v>
      </c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87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>
        <v>267.86</v>
      </c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>
        <v>0</v>
      </c>
      <c r="DF1152" s="46">
        <f t="shared" si="916"/>
        <v>0</v>
      </c>
      <c r="DG1152" s="46">
        <f t="shared" si="917"/>
        <v>0</v>
      </c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>
        <v>0</v>
      </c>
      <c r="FA1152" s="59" t="s">
        <v>1704</v>
      </c>
      <c r="FB1152" s="59">
        <v>2015</v>
      </c>
      <c r="FC1152" s="59"/>
    </row>
    <row r="1153" spans="1:159" s="49" customFormat="1" ht="25.5" customHeight="1" x14ac:dyDescent="0.25">
      <c r="A1153" s="59" t="s">
        <v>1028</v>
      </c>
      <c r="B1153" s="59" t="s">
        <v>55</v>
      </c>
      <c r="C1153" s="59" t="s">
        <v>617</v>
      </c>
      <c r="D1153" s="59" t="s">
        <v>618</v>
      </c>
      <c r="E1153" s="59" t="s">
        <v>619</v>
      </c>
      <c r="F1153" s="59"/>
      <c r="G1153" s="59" t="s">
        <v>619</v>
      </c>
      <c r="H1153" s="59" t="s">
        <v>1339</v>
      </c>
      <c r="I1153" s="59">
        <v>30</v>
      </c>
      <c r="J1153" s="59" t="s">
        <v>1506</v>
      </c>
      <c r="K1153" s="59" t="s">
        <v>1586</v>
      </c>
      <c r="L1153" s="59" t="s">
        <v>1330</v>
      </c>
      <c r="M1153" s="59" t="s">
        <v>1505</v>
      </c>
      <c r="N1153" s="59" t="s">
        <v>1554</v>
      </c>
      <c r="O1153" s="46">
        <f t="shared" si="915"/>
        <v>800</v>
      </c>
      <c r="P1153" s="46"/>
      <c r="Q1153" s="46"/>
      <c r="R1153" s="46"/>
      <c r="S1153" s="46"/>
      <c r="T1153" s="46"/>
      <c r="U1153" s="46"/>
      <c r="V1153" s="46"/>
      <c r="W1153" s="46">
        <v>200</v>
      </c>
      <c r="X1153" s="46">
        <v>200</v>
      </c>
      <c r="Y1153" s="46">
        <v>200</v>
      </c>
      <c r="Z1153" s="46">
        <v>200</v>
      </c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87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>
        <v>185.95</v>
      </c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>
        <v>0</v>
      </c>
      <c r="DF1153" s="46">
        <f t="shared" si="916"/>
        <v>0</v>
      </c>
      <c r="DG1153" s="46">
        <f t="shared" si="917"/>
        <v>0</v>
      </c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>
        <v>0</v>
      </c>
      <c r="FA1153" s="59" t="s">
        <v>1704</v>
      </c>
      <c r="FB1153" s="59">
        <v>2015</v>
      </c>
      <c r="FC1153" s="59" t="s">
        <v>1719</v>
      </c>
    </row>
    <row r="1154" spans="1:159" s="49" customFormat="1" ht="25.5" customHeight="1" x14ac:dyDescent="0.25">
      <c r="A1154" s="59" t="s">
        <v>1029</v>
      </c>
      <c r="B1154" s="59" t="s">
        <v>55</v>
      </c>
      <c r="C1154" s="59" t="s">
        <v>617</v>
      </c>
      <c r="D1154" s="59" t="s">
        <v>618</v>
      </c>
      <c r="E1154" s="59" t="s">
        <v>619</v>
      </c>
      <c r="F1154" s="59"/>
      <c r="G1154" s="59" t="s">
        <v>619</v>
      </c>
      <c r="H1154" s="59" t="s">
        <v>1499</v>
      </c>
      <c r="I1154" s="59">
        <v>30</v>
      </c>
      <c r="J1154" s="59" t="s">
        <v>1506</v>
      </c>
      <c r="K1154" s="59" t="s">
        <v>1589</v>
      </c>
      <c r="L1154" s="59" t="s">
        <v>1330</v>
      </c>
      <c r="M1154" s="59" t="s">
        <v>1505</v>
      </c>
      <c r="N1154" s="59" t="s">
        <v>1554</v>
      </c>
      <c r="O1154" s="46">
        <f t="shared" si="915"/>
        <v>800</v>
      </c>
      <c r="P1154" s="46"/>
      <c r="Q1154" s="46"/>
      <c r="R1154" s="46"/>
      <c r="S1154" s="46"/>
      <c r="T1154" s="46"/>
      <c r="U1154" s="46"/>
      <c r="V1154" s="46"/>
      <c r="W1154" s="46">
        <v>200</v>
      </c>
      <c r="X1154" s="46">
        <v>200</v>
      </c>
      <c r="Y1154" s="46">
        <v>200</v>
      </c>
      <c r="Z1154" s="46">
        <v>200</v>
      </c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87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>
        <v>267.86</v>
      </c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>
        <v>0</v>
      </c>
      <c r="DF1154" s="46">
        <f t="shared" si="916"/>
        <v>0</v>
      </c>
      <c r="DG1154" s="46">
        <f t="shared" si="917"/>
        <v>0</v>
      </c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>
        <v>0</v>
      </c>
      <c r="FA1154" s="59" t="s">
        <v>1704</v>
      </c>
      <c r="FB1154" s="59">
        <v>2015</v>
      </c>
      <c r="FC1154" s="59"/>
    </row>
    <row r="1155" spans="1:159" s="49" customFormat="1" ht="25.5" customHeight="1" x14ac:dyDescent="0.25">
      <c r="A1155" s="59" t="s">
        <v>1030</v>
      </c>
      <c r="B1155" s="59" t="s">
        <v>55</v>
      </c>
      <c r="C1155" s="59" t="s">
        <v>617</v>
      </c>
      <c r="D1155" s="59" t="s">
        <v>618</v>
      </c>
      <c r="E1155" s="59" t="s">
        <v>619</v>
      </c>
      <c r="F1155" s="59"/>
      <c r="G1155" s="59" t="s">
        <v>619</v>
      </c>
      <c r="H1155" s="59" t="s">
        <v>1339</v>
      </c>
      <c r="I1155" s="59">
        <v>30</v>
      </c>
      <c r="J1155" s="59" t="s">
        <v>1506</v>
      </c>
      <c r="K1155" s="59" t="s">
        <v>1589</v>
      </c>
      <c r="L1155" s="59" t="s">
        <v>1330</v>
      </c>
      <c r="M1155" s="59" t="s">
        <v>1505</v>
      </c>
      <c r="N1155" s="59" t="s">
        <v>1554</v>
      </c>
      <c r="O1155" s="46">
        <f t="shared" si="915"/>
        <v>800</v>
      </c>
      <c r="P1155" s="46"/>
      <c r="Q1155" s="46"/>
      <c r="R1155" s="46"/>
      <c r="S1155" s="46"/>
      <c r="T1155" s="46"/>
      <c r="U1155" s="46"/>
      <c r="V1155" s="46"/>
      <c r="W1155" s="46">
        <v>200</v>
      </c>
      <c r="X1155" s="46">
        <v>200</v>
      </c>
      <c r="Y1155" s="46">
        <v>200</v>
      </c>
      <c r="Z1155" s="46">
        <v>200</v>
      </c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87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>
        <v>185.95</v>
      </c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>
        <v>0</v>
      </c>
      <c r="DF1155" s="46">
        <f t="shared" si="916"/>
        <v>0</v>
      </c>
      <c r="DG1155" s="46">
        <f t="shared" si="917"/>
        <v>0</v>
      </c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>
        <v>0</v>
      </c>
      <c r="FA1155" s="59" t="s">
        <v>1704</v>
      </c>
      <c r="FB1155" s="59">
        <v>2015</v>
      </c>
      <c r="FC1155" s="59" t="s">
        <v>1719</v>
      </c>
    </row>
    <row r="1156" spans="1:159" s="49" customFormat="1" ht="25.5" customHeight="1" x14ac:dyDescent="0.25">
      <c r="A1156" s="59" t="s">
        <v>1031</v>
      </c>
      <c r="B1156" s="59" t="s">
        <v>55</v>
      </c>
      <c r="C1156" s="59" t="s">
        <v>617</v>
      </c>
      <c r="D1156" s="59" t="s">
        <v>618</v>
      </c>
      <c r="E1156" s="59" t="s">
        <v>619</v>
      </c>
      <c r="F1156" s="59"/>
      <c r="G1156" s="59" t="s">
        <v>619</v>
      </c>
      <c r="H1156" s="59" t="s">
        <v>1499</v>
      </c>
      <c r="I1156" s="59">
        <v>30</v>
      </c>
      <c r="J1156" s="59" t="s">
        <v>1506</v>
      </c>
      <c r="K1156" s="59" t="s">
        <v>1590</v>
      </c>
      <c r="L1156" s="59" t="s">
        <v>1330</v>
      </c>
      <c r="M1156" s="59" t="s">
        <v>1505</v>
      </c>
      <c r="N1156" s="59" t="s">
        <v>1554</v>
      </c>
      <c r="O1156" s="46">
        <f t="shared" si="915"/>
        <v>1200</v>
      </c>
      <c r="P1156" s="46"/>
      <c r="Q1156" s="46"/>
      <c r="R1156" s="46"/>
      <c r="S1156" s="46"/>
      <c r="T1156" s="46"/>
      <c r="U1156" s="46"/>
      <c r="V1156" s="46"/>
      <c r="W1156" s="46">
        <v>300</v>
      </c>
      <c r="X1156" s="46">
        <v>300</v>
      </c>
      <c r="Y1156" s="46">
        <v>300</v>
      </c>
      <c r="Z1156" s="46">
        <v>300</v>
      </c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87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>
        <v>267.86</v>
      </c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>
        <v>0</v>
      </c>
      <c r="DF1156" s="46">
        <f t="shared" si="916"/>
        <v>0</v>
      </c>
      <c r="DG1156" s="46">
        <f t="shared" si="917"/>
        <v>0</v>
      </c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>
        <v>0</v>
      </c>
      <c r="FA1156" s="59" t="s">
        <v>1704</v>
      </c>
      <c r="FB1156" s="59">
        <v>2015</v>
      </c>
      <c r="FC1156" s="59"/>
    </row>
    <row r="1157" spans="1:159" s="49" customFormat="1" ht="25.5" customHeight="1" x14ac:dyDescent="0.25">
      <c r="A1157" s="59" t="s">
        <v>1032</v>
      </c>
      <c r="B1157" s="59" t="s">
        <v>55</v>
      </c>
      <c r="C1157" s="59" t="s">
        <v>617</v>
      </c>
      <c r="D1157" s="59" t="s">
        <v>618</v>
      </c>
      <c r="E1157" s="59" t="s">
        <v>619</v>
      </c>
      <c r="F1157" s="59"/>
      <c r="G1157" s="59" t="s">
        <v>619</v>
      </c>
      <c r="H1157" s="59" t="s">
        <v>1339</v>
      </c>
      <c r="I1157" s="59">
        <v>30</v>
      </c>
      <c r="J1157" s="59" t="s">
        <v>1506</v>
      </c>
      <c r="K1157" s="59" t="s">
        <v>1590</v>
      </c>
      <c r="L1157" s="59" t="s">
        <v>1330</v>
      </c>
      <c r="M1157" s="59" t="s">
        <v>1505</v>
      </c>
      <c r="N1157" s="59" t="s">
        <v>1554</v>
      </c>
      <c r="O1157" s="46">
        <f t="shared" si="915"/>
        <v>1200</v>
      </c>
      <c r="P1157" s="46"/>
      <c r="Q1157" s="46"/>
      <c r="R1157" s="46"/>
      <c r="S1157" s="46"/>
      <c r="T1157" s="46"/>
      <c r="U1157" s="46"/>
      <c r="V1157" s="46"/>
      <c r="W1157" s="46">
        <v>300</v>
      </c>
      <c r="X1157" s="46">
        <v>300</v>
      </c>
      <c r="Y1157" s="46">
        <v>300</v>
      </c>
      <c r="Z1157" s="46">
        <v>300</v>
      </c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87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>
        <v>185.95</v>
      </c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>
        <v>0</v>
      </c>
      <c r="DF1157" s="46">
        <f t="shared" si="916"/>
        <v>0</v>
      </c>
      <c r="DG1157" s="46">
        <f t="shared" si="917"/>
        <v>0</v>
      </c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>
        <v>0</v>
      </c>
      <c r="FA1157" s="59" t="s">
        <v>1704</v>
      </c>
      <c r="FB1157" s="59">
        <v>2015</v>
      </c>
      <c r="FC1157" s="59" t="s">
        <v>1719</v>
      </c>
    </row>
    <row r="1158" spans="1:159" s="49" customFormat="1" ht="25.5" customHeight="1" x14ac:dyDescent="0.25">
      <c r="A1158" s="59" t="s">
        <v>1033</v>
      </c>
      <c r="B1158" s="59" t="s">
        <v>55</v>
      </c>
      <c r="C1158" s="59" t="s">
        <v>617</v>
      </c>
      <c r="D1158" s="59" t="s">
        <v>618</v>
      </c>
      <c r="E1158" s="59" t="s">
        <v>619</v>
      </c>
      <c r="F1158" s="59"/>
      <c r="G1158" s="59" t="s">
        <v>619</v>
      </c>
      <c r="H1158" s="59" t="s">
        <v>1499</v>
      </c>
      <c r="I1158" s="59">
        <v>30</v>
      </c>
      <c r="J1158" s="59" t="s">
        <v>1506</v>
      </c>
      <c r="K1158" s="59" t="s">
        <v>1591</v>
      </c>
      <c r="L1158" s="59" t="s">
        <v>1330</v>
      </c>
      <c r="M1158" s="59" t="s">
        <v>1505</v>
      </c>
      <c r="N1158" s="59" t="s">
        <v>1554</v>
      </c>
      <c r="O1158" s="46">
        <f t="shared" si="915"/>
        <v>400</v>
      </c>
      <c r="P1158" s="46"/>
      <c r="Q1158" s="46"/>
      <c r="R1158" s="46"/>
      <c r="S1158" s="46"/>
      <c r="T1158" s="46"/>
      <c r="U1158" s="46"/>
      <c r="V1158" s="46"/>
      <c r="W1158" s="46">
        <v>100</v>
      </c>
      <c r="X1158" s="46">
        <v>100</v>
      </c>
      <c r="Y1158" s="46">
        <v>100</v>
      </c>
      <c r="Z1158" s="46">
        <v>100</v>
      </c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87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>
        <v>267.86</v>
      </c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>
        <v>0</v>
      </c>
      <c r="DF1158" s="46">
        <f t="shared" si="916"/>
        <v>0</v>
      </c>
      <c r="DG1158" s="46">
        <f t="shared" si="917"/>
        <v>0</v>
      </c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>
        <v>0</v>
      </c>
      <c r="FA1158" s="59" t="s">
        <v>1704</v>
      </c>
      <c r="FB1158" s="59">
        <v>2015</v>
      </c>
      <c r="FC1158" s="59"/>
    </row>
    <row r="1159" spans="1:159" s="49" customFormat="1" ht="25.5" customHeight="1" x14ac:dyDescent="0.25">
      <c r="A1159" s="59" t="s">
        <v>1034</v>
      </c>
      <c r="B1159" s="59" t="s">
        <v>55</v>
      </c>
      <c r="C1159" s="59" t="s">
        <v>617</v>
      </c>
      <c r="D1159" s="59" t="s">
        <v>618</v>
      </c>
      <c r="E1159" s="59" t="s">
        <v>619</v>
      </c>
      <c r="F1159" s="59"/>
      <c r="G1159" s="59" t="s">
        <v>619</v>
      </c>
      <c r="H1159" s="59" t="s">
        <v>1339</v>
      </c>
      <c r="I1159" s="59">
        <v>30</v>
      </c>
      <c r="J1159" s="59" t="s">
        <v>1506</v>
      </c>
      <c r="K1159" s="59" t="s">
        <v>1591</v>
      </c>
      <c r="L1159" s="59" t="s">
        <v>1330</v>
      </c>
      <c r="M1159" s="59" t="s">
        <v>1505</v>
      </c>
      <c r="N1159" s="59" t="s">
        <v>1554</v>
      </c>
      <c r="O1159" s="46">
        <f t="shared" si="915"/>
        <v>400</v>
      </c>
      <c r="P1159" s="46"/>
      <c r="Q1159" s="46"/>
      <c r="R1159" s="46"/>
      <c r="S1159" s="46"/>
      <c r="T1159" s="46"/>
      <c r="U1159" s="46"/>
      <c r="V1159" s="46"/>
      <c r="W1159" s="46">
        <v>100</v>
      </c>
      <c r="X1159" s="46">
        <v>100</v>
      </c>
      <c r="Y1159" s="46">
        <v>100</v>
      </c>
      <c r="Z1159" s="46">
        <v>100</v>
      </c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87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>
        <v>185.95</v>
      </c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>
        <v>0</v>
      </c>
      <c r="DF1159" s="46">
        <f t="shared" si="916"/>
        <v>0</v>
      </c>
      <c r="DG1159" s="46">
        <f t="shared" si="917"/>
        <v>0</v>
      </c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>
        <v>0</v>
      </c>
      <c r="FA1159" s="59" t="s">
        <v>1704</v>
      </c>
      <c r="FB1159" s="59">
        <v>2015</v>
      </c>
      <c r="FC1159" s="59" t="s">
        <v>1719</v>
      </c>
    </row>
    <row r="1160" spans="1:159" s="49" customFormat="1" ht="25.5" customHeight="1" x14ac:dyDescent="0.25">
      <c r="A1160" s="59" t="s">
        <v>1035</v>
      </c>
      <c r="B1160" s="59" t="s">
        <v>55</v>
      </c>
      <c r="C1160" s="59" t="s">
        <v>617</v>
      </c>
      <c r="D1160" s="59" t="s">
        <v>618</v>
      </c>
      <c r="E1160" s="59" t="s">
        <v>619</v>
      </c>
      <c r="F1160" s="59"/>
      <c r="G1160" s="59" t="s">
        <v>619</v>
      </c>
      <c r="H1160" s="59" t="s">
        <v>1499</v>
      </c>
      <c r="I1160" s="59">
        <v>30</v>
      </c>
      <c r="J1160" s="59" t="s">
        <v>1506</v>
      </c>
      <c r="K1160" s="59" t="s">
        <v>1592</v>
      </c>
      <c r="L1160" s="59" t="s">
        <v>1330</v>
      </c>
      <c r="M1160" s="59" t="s">
        <v>1505</v>
      </c>
      <c r="N1160" s="59" t="s">
        <v>1554</v>
      </c>
      <c r="O1160" s="46">
        <f t="shared" si="915"/>
        <v>400</v>
      </c>
      <c r="P1160" s="46"/>
      <c r="Q1160" s="46"/>
      <c r="R1160" s="46"/>
      <c r="S1160" s="46"/>
      <c r="T1160" s="46"/>
      <c r="U1160" s="46"/>
      <c r="V1160" s="46"/>
      <c r="W1160" s="46">
        <v>100</v>
      </c>
      <c r="X1160" s="46">
        <v>100</v>
      </c>
      <c r="Y1160" s="46">
        <v>100</v>
      </c>
      <c r="Z1160" s="46">
        <v>100</v>
      </c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87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>
        <v>267.86</v>
      </c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>
        <v>0</v>
      </c>
      <c r="DF1160" s="46">
        <f t="shared" si="916"/>
        <v>0</v>
      </c>
      <c r="DG1160" s="46">
        <f t="shared" si="917"/>
        <v>0</v>
      </c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>
        <v>0</v>
      </c>
      <c r="FA1160" s="59" t="s">
        <v>1704</v>
      </c>
      <c r="FB1160" s="59">
        <v>2015</v>
      </c>
      <c r="FC1160" s="59"/>
    </row>
    <row r="1161" spans="1:159" s="49" customFormat="1" ht="25.5" customHeight="1" x14ac:dyDescent="0.25">
      <c r="A1161" s="59" t="s">
        <v>1036</v>
      </c>
      <c r="B1161" s="59" t="s">
        <v>55</v>
      </c>
      <c r="C1161" s="59" t="s">
        <v>617</v>
      </c>
      <c r="D1161" s="59" t="s">
        <v>618</v>
      </c>
      <c r="E1161" s="59" t="s">
        <v>619</v>
      </c>
      <c r="F1161" s="59"/>
      <c r="G1161" s="59" t="s">
        <v>619</v>
      </c>
      <c r="H1161" s="59" t="s">
        <v>1339</v>
      </c>
      <c r="I1161" s="59">
        <v>30</v>
      </c>
      <c r="J1161" s="59" t="s">
        <v>1506</v>
      </c>
      <c r="K1161" s="59" t="s">
        <v>1592</v>
      </c>
      <c r="L1161" s="59" t="s">
        <v>1330</v>
      </c>
      <c r="M1161" s="59" t="s">
        <v>1505</v>
      </c>
      <c r="N1161" s="59" t="s">
        <v>1554</v>
      </c>
      <c r="O1161" s="46">
        <f t="shared" si="915"/>
        <v>400</v>
      </c>
      <c r="P1161" s="46"/>
      <c r="Q1161" s="46"/>
      <c r="R1161" s="46"/>
      <c r="S1161" s="46"/>
      <c r="T1161" s="46"/>
      <c r="U1161" s="46"/>
      <c r="V1161" s="46"/>
      <c r="W1161" s="46">
        <v>100</v>
      </c>
      <c r="X1161" s="46">
        <v>100</v>
      </c>
      <c r="Y1161" s="46">
        <v>100</v>
      </c>
      <c r="Z1161" s="46">
        <v>100</v>
      </c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87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>
        <v>185.95</v>
      </c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>
        <v>0</v>
      </c>
      <c r="DF1161" s="46">
        <f t="shared" si="916"/>
        <v>0</v>
      </c>
      <c r="DG1161" s="46">
        <f t="shared" si="917"/>
        <v>0</v>
      </c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>
        <v>0</v>
      </c>
      <c r="FA1161" s="59" t="s">
        <v>1704</v>
      </c>
      <c r="FB1161" s="59">
        <v>2015</v>
      </c>
      <c r="FC1161" s="59" t="s">
        <v>1719</v>
      </c>
    </row>
    <row r="1162" spans="1:159" s="49" customFormat="1" ht="25.5" customHeight="1" x14ac:dyDescent="0.25">
      <c r="A1162" s="59" t="s">
        <v>1037</v>
      </c>
      <c r="B1162" s="59" t="s">
        <v>55</v>
      </c>
      <c r="C1162" s="59" t="s">
        <v>617</v>
      </c>
      <c r="D1162" s="59" t="s">
        <v>618</v>
      </c>
      <c r="E1162" s="59" t="s">
        <v>619</v>
      </c>
      <c r="F1162" s="59"/>
      <c r="G1162" s="59" t="s">
        <v>619</v>
      </c>
      <c r="H1162" s="59" t="s">
        <v>1499</v>
      </c>
      <c r="I1162" s="59">
        <v>30</v>
      </c>
      <c r="J1162" s="59" t="s">
        <v>1506</v>
      </c>
      <c r="K1162" s="59" t="s">
        <v>1593</v>
      </c>
      <c r="L1162" s="59" t="s">
        <v>1330</v>
      </c>
      <c r="M1162" s="59" t="s">
        <v>1505</v>
      </c>
      <c r="N1162" s="59" t="s">
        <v>1554</v>
      </c>
      <c r="O1162" s="46">
        <f t="shared" si="915"/>
        <v>400</v>
      </c>
      <c r="P1162" s="46"/>
      <c r="Q1162" s="46"/>
      <c r="R1162" s="46"/>
      <c r="S1162" s="46"/>
      <c r="T1162" s="46"/>
      <c r="U1162" s="46"/>
      <c r="V1162" s="46"/>
      <c r="W1162" s="46">
        <v>100</v>
      </c>
      <c r="X1162" s="46">
        <v>100</v>
      </c>
      <c r="Y1162" s="46">
        <v>100</v>
      </c>
      <c r="Z1162" s="46">
        <v>100</v>
      </c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87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267.86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>
        <v>0</v>
      </c>
      <c r="DF1162" s="46">
        <f t="shared" si="916"/>
        <v>0</v>
      </c>
      <c r="DG1162" s="46">
        <f t="shared" si="917"/>
        <v>0</v>
      </c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>
        <v>0</v>
      </c>
      <c r="FA1162" s="59" t="s">
        <v>1704</v>
      </c>
      <c r="FB1162" s="59">
        <v>2015</v>
      </c>
      <c r="FC1162" s="59"/>
    </row>
    <row r="1163" spans="1:159" s="49" customFormat="1" ht="25.5" customHeight="1" x14ac:dyDescent="0.25">
      <c r="A1163" s="59" t="s">
        <v>1038</v>
      </c>
      <c r="B1163" s="59" t="s">
        <v>55</v>
      </c>
      <c r="C1163" s="59" t="s">
        <v>617</v>
      </c>
      <c r="D1163" s="59" t="s">
        <v>618</v>
      </c>
      <c r="E1163" s="59" t="s">
        <v>619</v>
      </c>
      <c r="F1163" s="59"/>
      <c r="G1163" s="59" t="s">
        <v>619</v>
      </c>
      <c r="H1163" s="59" t="s">
        <v>1339</v>
      </c>
      <c r="I1163" s="59">
        <v>30</v>
      </c>
      <c r="J1163" s="59" t="s">
        <v>1506</v>
      </c>
      <c r="K1163" s="59" t="s">
        <v>1593</v>
      </c>
      <c r="L1163" s="59" t="s">
        <v>1330</v>
      </c>
      <c r="M1163" s="59" t="s">
        <v>1505</v>
      </c>
      <c r="N1163" s="59" t="s">
        <v>1554</v>
      </c>
      <c r="O1163" s="46">
        <f t="shared" si="915"/>
        <v>400</v>
      </c>
      <c r="P1163" s="46"/>
      <c r="Q1163" s="46"/>
      <c r="R1163" s="46"/>
      <c r="S1163" s="46"/>
      <c r="T1163" s="46"/>
      <c r="U1163" s="46"/>
      <c r="V1163" s="46"/>
      <c r="W1163" s="46">
        <v>100</v>
      </c>
      <c r="X1163" s="46">
        <v>100</v>
      </c>
      <c r="Y1163" s="46">
        <v>100</v>
      </c>
      <c r="Z1163" s="46">
        <v>100</v>
      </c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87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>
        <v>185.95</v>
      </c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>
        <v>0</v>
      </c>
      <c r="DF1163" s="46">
        <f t="shared" si="916"/>
        <v>0</v>
      </c>
      <c r="DG1163" s="46">
        <f t="shared" si="917"/>
        <v>0</v>
      </c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>
        <v>0</v>
      </c>
      <c r="FA1163" s="59" t="s">
        <v>1704</v>
      </c>
      <c r="FB1163" s="59">
        <v>2015</v>
      </c>
      <c r="FC1163" s="59" t="s">
        <v>1719</v>
      </c>
    </row>
    <row r="1164" spans="1:159" s="49" customFormat="1" ht="25.5" customHeight="1" x14ac:dyDescent="0.25">
      <c r="A1164" s="59" t="s">
        <v>1039</v>
      </c>
      <c r="B1164" s="59" t="s">
        <v>55</v>
      </c>
      <c r="C1164" s="59" t="s">
        <v>617</v>
      </c>
      <c r="D1164" s="59" t="s">
        <v>618</v>
      </c>
      <c r="E1164" s="59" t="s">
        <v>619</v>
      </c>
      <c r="F1164" s="59"/>
      <c r="G1164" s="59" t="s">
        <v>619</v>
      </c>
      <c r="H1164" s="59" t="s">
        <v>1499</v>
      </c>
      <c r="I1164" s="59">
        <v>30</v>
      </c>
      <c r="J1164" s="59" t="s">
        <v>1506</v>
      </c>
      <c r="K1164" s="59" t="s">
        <v>1594</v>
      </c>
      <c r="L1164" s="59" t="s">
        <v>1330</v>
      </c>
      <c r="M1164" s="59" t="s">
        <v>1505</v>
      </c>
      <c r="N1164" s="59" t="s">
        <v>1554</v>
      </c>
      <c r="O1164" s="46">
        <f t="shared" si="915"/>
        <v>1728</v>
      </c>
      <c r="P1164" s="46"/>
      <c r="Q1164" s="46"/>
      <c r="R1164" s="46"/>
      <c r="S1164" s="46"/>
      <c r="T1164" s="46"/>
      <c r="U1164" s="46"/>
      <c r="V1164" s="46"/>
      <c r="W1164" s="46">
        <v>432</v>
      </c>
      <c r="X1164" s="46">
        <v>432</v>
      </c>
      <c r="Y1164" s="46">
        <v>432</v>
      </c>
      <c r="Z1164" s="46">
        <v>432</v>
      </c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87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>
        <v>267.86</v>
      </c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>
        <v>0</v>
      </c>
      <c r="DF1164" s="46">
        <f t="shared" si="916"/>
        <v>0</v>
      </c>
      <c r="DG1164" s="46">
        <f t="shared" si="917"/>
        <v>0</v>
      </c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>
        <v>0</v>
      </c>
      <c r="FA1164" s="59" t="s">
        <v>1704</v>
      </c>
      <c r="FB1164" s="59">
        <v>2015</v>
      </c>
      <c r="FC1164" s="59"/>
    </row>
    <row r="1165" spans="1:159" s="49" customFormat="1" ht="25.5" customHeight="1" x14ac:dyDescent="0.25">
      <c r="A1165" s="59" t="s">
        <v>1040</v>
      </c>
      <c r="B1165" s="59" t="s">
        <v>55</v>
      </c>
      <c r="C1165" s="59" t="s">
        <v>617</v>
      </c>
      <c r="D1165" s="59" t="s">
        <v>618</v>
      </c>
      <c r="E1165" s="59" t="s">
        <v>619</v>
      </c>
      <c r="F1165" s="59"/>
      <c r="G1165" s="59" t="s">
        <v>619</v>
      </c>
      <c r="H1165" s="59" t="s">
        <v>1339</v>
      </c>
      <c r="I1165" s="59">
        <v>30</v>
      </c>
      <c r="J1165" s="59" t="s">
        <v>1506</v>
      </c>
      <c r="K1165" s="59" t="s">
        <v>1594</v>
      </c>
      <c r="L1165" s="59" t="s">
        <v>1330</v>
      </c>
      <c r="M1165" s="59" t="s">
        <v>1505</v>
      </c>
      <c r="N1165" s="59" t="s">
        <v>1554</v>
      </c>
      <c r="O1165" s="46">
        <f t="shared" si="915"/>
        <v>1728</v>
      </c>
      <c r="P1165" s="46"/>
      <c r="Q1165" s="46"/>
      <c r="R1165" s="46"/>
      <c r="S1165" s="46"/>
      <c r="T1165" s="46"/>
      <c r="U1165" s="46"/>
      <c r="V1165" s="46"/>
      <c r="W1165" s="46">
        <v>432</v>
      </c>
      <c r="X1165" s="46">
        <v>432</v>
      </c>
      <c r="Y1165" s="46">
        <v>432</v>
      </c>
      <c r="Z1165" s="46">
        <v>432</v>
      </c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87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>
        <v>185.95</v>
      </c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>
        <v>0</v>
      </c>
      <c r="DF1165" s="46">
        <f t="shared" si="916"/>
        <v>0</v>
      </c>
      <c r="DG1165" s="46">
        <f t="shared" si="917"/>
        <v>0</v>
      </c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>
        <v>0</v>
      </c>
      <c r="FA1165" s="59" t="s">
        <v>1704</v>
      </c>
      <c r="FB1165" s="59">
        <v>2015</v>
      </c>
      <c r="FC1165" s="59" t="s">
        <v>1719</v>
      </c>
    </row>
    <row r="1166" spans="1:159" s="49" customFormat="1" ht="25.5" customHeight="1" x14ac:dyDescent="0.25">
      <c r="A1166" s="59" t="s">
        <v>1041</v>
      </c>
      <c r="B1166" s="59" t="s">
        <v>55</v>
      </c>
      <c r="C1166" s="59" t="s">
        <v>623</v>
      </c>
      <c r="D1166" s="59" t="s">
        <v>624</v>
      </c>
      <c r="E1166" s="59" t="s">
        <v>625</v>
      </c>
      <c r="F1166" s="59"/>
      <c r="G1166" s="59" t="s">
        <v>1578</v>
      </c>
      <c r="H1166" s="59" t="s">
        <v>1499</v>
      </c>
      <c r="I1166" s="59">
        <v>30</v>
      </c>
      <c r="J1166" s="59" t="s">
        <v>1506</v>
      </c>
      <c r="K1166" s="59" t="s">
        <v>1585</v>
      </c>
      <c r="L1166" s="59" t="s">
        <v>1330</v>
      </c>
      <c r="M1166" s="59" t="s">
        <v>1505</v>
      </c>
      <c r="N1166" s="59" t="s">
        <v>1554</v>
      </c>
      <c r="O1166" s="46">
        <f t="shared" si="915"/>
        <v>12000</v>
      </c>
      <c r="P1166" s="46"/>
      <c r="Q1166" s="46"/>
      <c r="R1166" s="46"/>
      <c r="S1166" s="46"/>
      <c r="T1166" s="46"/>
      <c r="U1166" s="46"/>
      <c r="V1166" s="46"/>
      <c r="W1166" s="46">
        <v>3000</v>
      </c>
      <c r="X1166" s="46">
        <v>3000</v>
      </c>
      <c r="Y1166" s="46">
        <v>3000</v>
      </c>
      <c r="Z1166" s="46">
        <v>3000</v>
      </c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87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>
        <v>180</v>
      </c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>
        <v>0</v>
      </c>
      <c r="DF1166" s="46">
        <f t="shared" si="916"/>
        <v>0</v>
      </c>
      <c r="DG1166" s="46">
        <f t="shared" si="917"/>
        <v>0</v>
      </c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>
        <v>0</v>
      </c>
      <c r="FA1166" s="59" t="s">
        <v>1704</v>
      </c>
      <c r="FB1166" s="59">
        <v>2015</v>
      </c>
      <c r="FC1166" s="59"/>
    </row>
    <row r="1167" spans="1:159" s="49" customFormat="1" ht="25.5" customHeight="1" x14ac:dyDescent="0.25">
      <c r="A1167" s="59" t="s">
        <v>1042</v>
      </c>
      <c r="B1167" s="59" t="s">
        <v>55</v>
      </c>
      <c r="C1167" s="59" t="s">
        <v>623</v>
      </c>
      <c r="D1167" s="59" t="s">
        <v>624</v>
      </c>
      <c r="E1167" s="59" t="s">
        <v>625</v>
      </c>
      <c r="F1167" s="59"/>
      <c r="G1167" s="59" t="s">
        <v>1578</v>
      </c>
      <c r="H1167" s="59" t="s">
        <v>1339</v>
      </c>
      <c r="I1167" s="59">
        <v>30</v>
      </c>
      <c r="J1167" s="59" t="s">
        <v>1506</v>
      </c>
      <c r="K1167" s="59" t="s">
        <v>1585</v>
      </c>
      <c r="L1167" s="59" t="s">
        <v>1330</v>
      </c>
      <c r="M1167" s="59" t="s">
        <v>1505</v>
      </c>
      <c r="N1167" s="59" t="s">
        <v>1554</v>
      </c>
      <c r="O1167" s="46">
        <f t="shared" si="915"/>
        <v>12000</v>
      </c>
      <c r="P1167" s="46"/>
      <c r="Q1167" s="46"/>
      <c r="R1167" s="46"/>
      <c r="S1167" s="46"/>
      <c r="T1167" s="46"/>
      <c r="U1167" s="46"/>
      <c r="V1167" s="46"/>
      <c r="W1167" s="46">
        <v>3000</v>
      </c>
      <c r="X1167" s="46">
        <v>3000</v>
      </c>
      <c r="Y1167" s="46">
        <v>3000</v>
      </c>
      <c r="Z1167" s="46">
        <v>3000</v>
      </c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87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>
        <v>180</v>
      </c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>
        <v>0</v>
      </c>
      <c r="DF1167" s="46">
        <f t="shared" si="916"/>
        <v>0</v>
      </c>
      <c r="DG1167" s="46">
        <f t="shared" si="917"/>
        <v>0</v>
      </c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>
        <v>0</v>
      </c>
      <c r="FA1167" s="59" t="s">
        <v>1704</v>
      </c>
      <c r="FB1167" s="59">
        <v>2015</v>
      </c>
      <c r="FC1167" s="59">
        <v>7</v>
      </c>
    </row>
    <row r="1168" spans="1:159" s="49" customFormat="1" ht="25.5" customHeight="1" x14ac:dyDescent="0.25">
      <c r="A1168" s="59" t="s">
        <v>1043</v>
      </c>
      <c r="B1168" s="59" t="s">
        <v>55</v>
      </c>
      <c r="C1168" s="59" t="s">
        <v>623</v>
      </c>
      <c r="D1168" s="59" t="s">
        <v>624</v>
      </c>
      <c r="E1168" s="59" t="s">
        <v>625</v>
      </c>
      <c r="F1168" s="59"/>
      <c r="G1168" s="59" t="s">
        <v>1578</v>
      </c>
      <c r="H1168" s="59" t="s">
        <v>1339</v>
      </c>
      <c r="I1168" s="59">
        <v>30</v>
      </c>
      <c r="J1168" s="59" t="s">
        <v>1506</v>
      </c>
      <c r="K1168" s="59" t="s">
        <v>1585</v>
      </c>
      <c r="L1168" s="59" t="s">
        <v>1330</v>
      </c>
      <c r="M1168" s="59" t="s">
        <v>1505</v>
      </c>
      <c r="N1168" s="59" t="s">
        <v>1554</v>
      </c>
      <c r="O1168" s="46">
        <f t="shared" si="915"/>
        <v>12000</v>
      </c>
      <c r="P1168" s="46"/>
      <c r="Q1168" s="46"/>
      <c r="R1168" s="46"/>
      <c r="S1168" s="46"/>
      <c r="T1168" s="46"/>
      <c r="U1168" s="46"/>
      <c r="V1168" s="46"/>
      <c r="W1168" s="46">
        <v>3000</v>
      </c>
      <c r="X1168" s="46">
        <v>3000</v>
      </c>
      <c r="Y1168" s="46">
        <v>3000</v>
      </c>
      <c r="Z1168" s="46">
        <v>3000</v>
      </c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87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>
        <v>180</v>
      </c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>
        <v>0</v>
      </c>
      <c r="DF1168" s="46">
        <f t="shared" si="916"/>
        <v>0</v>
      </c>
      <c r="DG1168" s="46">
        <f t="shared" si="917"/>
        <v>0</v>
      </c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>
        <v>0</v>
      </c>
      <c r="FA1168" s="59" t="s">
        <v>1739</v>
      </c>
      <c r="FB1168" s="59">
        <v>2015</v>
      </c>
      <c r="FC1168" s="59">
        <v>18</v>
      </c>
    </row>
    <row r="1169" spans="1:159" s="49" customFormat="1" ht="25.5" customHeight="1" x14ac:dyDescent="0.25">
      <c r="A1169" s="59" t="s">
        <v>1044</v>
      </c>
      <c r="B1169" s="59" t="s">
        <v>55</v>
      </c>
      <c r="C1169" s="59" t="s">
        <v>630</v>
      </c>
      <c r="D1169" s="59" t="s">
        <v>624</v>
      </c>
      <c r="E1169" s="59" t="s">
        <v>631</v>
      </c>
      <c r="F1169" s="59"/>
      <c r="G1169" s="59" t="s">
        <v>1578</v>
      </c>
      <c r="H1169" s="59" t="s">
        <v>1339</v>
      </c>
      <c r="I1169" s="59">
        <v>30</v>
      </c>
      <c r="J1169" s="59" t="s">
        <v>1569</v>
      </c>
      <c r="K1169" s="59" t="s">
        <v>1585</v>
      </c>
      <c r="L1169" s="59" t="s">
        <v>1330</v>
      </c>
      <c r="M1169" s="59" t="s">
        <v>1505</v>
      </c>
      <c r="N1169" s="59" t="s">
        <v>1554</v>
      </c>
      <c r="O1169" s="46">
        <f t="shared" si="915"/>
        <v>12000</v>
      </c>
      <c r="P1169" s="46"/>
      <c r="Q1169" s="46"/>
      <c r="R1169" s="46"/>
      <c r="S1169" s="46"/>
      <c r="T1169" s="46"/>
      <c r="U1169" s="46"/>
      <c r="V1169" s="46"/>
      <c r="W1169" s="46">
        <v>3000</v>
      </c>
      <c r="X1169" s="46">
        <v>3000</v>
      </c>
      <c r="Y1169" s="46">
        <v>3000</v>
      </c>
      <c r="Z1169" s="46">
        <v>3000</v>
      </c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87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>
        <v>180</v>
      </c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>
        <v>0</v>
      </c>
      <c r="DF1169" s="46">
        <f t="shared" si="916"/>
        <v>0</v>
      </c>
      <c r="DG1169" s="46">
        <f t="shared" si="917"/>
        <v>0</v>
      </c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>
        <v>0</v>
      </c>
      <c r="FA1169" s="59" t="s">
        <v>1704</v>
      </c>
      <c r="FB1169" s="59" t="s">
        <v>1736</v>
      </c>
      <c r="FC1169" s="59" t="s">
        <v>1719</v>
      </c>
    </row>
    <row r="1170" spans="1:159" s="49" customFormat="1" ht="25.5" customHeight="1" x14ac:dyDescent="0.25">
      <c r="A1170" s="59" t="s">
        <v>1045</v>
      </c>
      <c r="B1170" s="59" t="s">
        <v>55</v>
      </c>
      <c r="C1170" s="59" t="s">
        <v>623</v>
      </c>
      <c r="D1170" s="59" t="s">
        <v>624</v>
      </c>
      <c r="E1170" s="59" t="s">
        <v>625</v>
      </c>
      <c r="F1170" s="59"/>
      <c r="G1170" s="59" t="s">
        <v>1578</v>
      </c>
      <c r="H1170" s="59" t="s">
        <v>1499</v>
      </c>
      <c r="I1170" s="59">
        <v>30</v>
      </c>
      <c r="J1170" s="59" t="s">
        <v>1506</v>
      </c>
      <c r="K1170" s="59" t="s">
        <v>1586</v>
      </c>
      <c r="L1170" s="59" t="s">
        <v>1330</v>
      </c>
      <c r="M1170" s="59" t="s">
        <v>1505</v>
      </c>
      <c r="N1170" s="59" t="s">
        <v>1554</v>
      </c>
      <c r="O1170" s="46">
        <f t="shared" si="915"/>
        <v>37600</v>
      </c>
      <c r="P1170" s="46"/>
      <c r="Q1170" s="46"/>
      <c r="R1170" s="46"/>
      <c r="S1170" s="46"/>
      <c r="T1170" s="46"/>
      <c r="U1170" s="46"/>
      <c r="V1170" s="46"/>
      <c r="W1170" s="46">
        <v>9400</v>
      </c>
      <c r="X1170" s="46">
        <v>9400</v>
      </c>
      <c r="Y1170" s="46">
        <v>9400</v>
      </c>
      <c r="Z1170" s="46">
        <v>9400</v>
      </c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87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>
        <v>180</v>
      </c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>
        <v>0</v>
      </c>
      <c r="DF1170" s="46">
        <f t="shared" si="916"/>
        <v>0</v>
      </c>
      <c r="DG1170" s="46">
        <f t="shared" si="917"/>
        <v>0</v>
      </c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>
        <v>0</v>
      </c>
      <c r="FA1170" s="59" t="s">
        <v>1704</v>
      </c>
      <c r="FB1170" s="59">
        <v>2015</v>
      </c>
      <c r="FC1170" s="59"/>
    </row>
    <row r="1171" spans="1:159" s="49" customFormat="1" ht="25.5" customHeight="1" x14ac:dyDescent="0.25">
      <c r="A1171" s="59" t="s">
        <v>1046</v>
      </c>
      <c r="B1171" s="59" t="s">
        <v>55</v>
      </c>
      <c r="C1171" s="59" t="s">
        <v>623</v>
      </c>
      <c r="D1171" s="59" t="s">
        <v>624</v>
      </c>
      <c r="E1171" s="59" t="s">
        <v>625</v>
      </c>
      <c r="F1171" s="59"/>
      <c r="G1171" s="59" t="s">
        <v>1578</v>
      </c>
      <c r="H1171" s="59" t="s">
        <v>1339</v>
      </c>
      <c r="I1171" s="59">
        <v>30</v>
      </c>
      <c r="J1171" s="59" t="s">
        <v>1506</v>
      </c>
      <c r="K1171" s="59" t="s">
        <v>1586</v>
      </c>
      <c r="L1171" s="59" t="s">
        <v>1330</v>
      </c>
      <c r="M1171" s="59" t="s">
        <v>1505</v>
      </c>
      <c r="N1171" s="59" t="s">
        <v>1554</v>
      </c>
      <c r="O1171" s="46">
        <f t="shared" si="915"/>
        <v>37600</v>
      </c>
      <c r="P1171" s="46"/>
      <c r="Q1171" s="46"/>
      <c r="R1171" s="46"/>
      <c r="S1171" s="46"/>
      <c r="T1171" s="46"/>
      <c r="U1171" s="46"/>
      <c r="V1171" s="46"/>
      <c r="W1171" s="46">
        <v>9400</v>
      </c>
      <c r="X1171" s="46">
        <v>9400</v>
      </c>
      <c r="Y1171" s="46">
        <v>9400</v>
      </c>
      <c r="Z1171" s="46">
        <v>9400</v>
      </c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87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>
        <v>180</v>
      </c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>
        <v>0</v>
      </c>
      <c r="DF1171" s="46">
        <f t="shared" si="916"/>
        <v>0</v>
      </c>
      <c r="DG1171" s="46">
        <f t="shared" si="917"/>
        <v>0</v>
      </c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>
        <v>0</v>
      </c>
      <c r="FA1171" s="59" t="s">
        <v>1704</v>
      </c>
      <c r="FB1171" s="59">
        <v>2015</v>
      </c>
      <c r="FC1171" s="59">
        <v>7</v>
      </c>
    </row>
    <row r="1172" spans="1:159" s="49" customFormat="1" ht="25.5" customHeight="1" x14ac:dyDescent="0.25">
      <c r="A1172" s="59" t="s">
        <v>1047</v>
      </c>
      <c r="B1172" s="59" t="s">
        <v>55</v>
      </c>
      <c r="C1172" s="59" t="s">
        <v>623</v>
      </c>
      <c r="D1172" s="59" t="s">
        <v>624</v>
      </c>
      <c r="E1172" s="59" t="s">
        <v>625</v>
      </c>
      <c r="F1172" s="59"/>
      <c r="G1172" s="59" t="s">
        <v>1578</v>
      </c>
      <c r="H1172" s="59" t="s">
        <v>1339</v>
      </c>
      <c r="I1172" s="59">
        <v>30</v>
      </c>
      <c r="J1172" s="59" t="s">
        <v>1506</v>
      </c>
      <c r="K1172" s="59" t="s">
        <v>1586</v>
      </c>
      <c r="L1172" s="59" t="s">
        <v>1330</v>
      </c>
      <c r="M1172" s="59" t="s">
        <v>1505</v>
      </c>
      <c r="N1172" s="59" t="s">
        <v>1554</v>
      </c>
      <c r="O1172" s="46">
        <f t="shared" si="915"/>
        <v>37600</v>
      </c>
      <c r="P1172" s="46"/>
      <c r="Q1172" s="46"/>
      <c r="R1172" s="46"/>
      <c r="S1172" s="46"/>
      <c r="T1172" s="46"/>
      <c r="U1172" s="46"/>
      <c r="V1172" s="46"/>
      <c r="W1172" s="46">
        <v>9400</v>
      </c>
      <c r="X1172" s="46">
        <v>9400</v>
      </c>
      <c r="Y1172" s="46">
        <v>9400</v>
      </c>
      <c r="Z1172" s="46">
        <v>9400</v>
      </c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87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>
        <v>180</v>
      </c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>
        <v>0</v>
      </c>
      <c r="DF1172" s="46">
        <f t="shared" si="916"/>
        <v>0</v>
      </c>
      <c r="DG1172" s="46">
        <f t="shared" si="917"/>
        <v>0</v>
      </c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>
        <v>0</v>
      </c>
      <c r="FA1172" s="59" t="s">
        <v>1739</v>
      </c>
      <c r="FB1172" s="59">
        <v>2015</v>
      </c>
      <c r="FC1172" s="59">
        <v>18</v>
      </c>
    </row>
    <row r="1173" spans="1:159" s="49" customFormat="1" ht="25.5" customHeight="1" x14ac:dyDescent="0.25">
      <c r="A1173" s="59" t="s">
        <v>1048</v>
      </c>
      <c r="B1173" s="59" t="s">
        <v>55</v>
      </c>
      <c r="C1173" s="59" t="s">
        <v>630</v>
      </c>
      <c r="D1173" s="59" t="s">
        <v>624</v>
      </c>
      <c r="E1173" s="59" t="s">
        <v>631</v>
      </c>
      <c r="F1173" s="59"/>
      <c r="G1173" s="59" t="s">
        <v>1578</v>
      </c>
      <c r="H1173" s="59" t="s">
        <v>1339</v>
      </c>
      <c r="I1173" s="59">
        <v>30</v>
      </c>
      <c r="J1173" s="59" t="s">
        <v>1569</v>
      </c>
      <c r="K1173" s="59" t="s">
        <v>1586</v>
      </c>
      <c r="L1173" s="59" t="s">
        <v>1330</v>
      </c>
      <c r="M1173" s="59" t="s">
        <v>1505</v>
      </c>
      <c r="N1173" s="59" t="s">
        <v>1554</v>
      </c>
      <c r="O1173" s="46">
        <f t="shared" si="915"/>
        <v>37600</v>
      </c>
      <c r="P1173" s="46"/>
      <c r="Q1173" s="46"/>
      <c r="R1173" s="46"/>
      <c r="S1173" s="46"/>
      <c r="T1173" s="46"/>
      <c r="U1173" s="46"/>
      <c r="V1173" s="46"/>
      <c r="W1173" s="46">
        <v>9400</v>
      </c>
      <c r="X1173" s="46">
        <v>9400</v>
      </c>
      <c r="Y1173" s="46">
        <v>9400</v>
      </c>
      <c r="Z1173" s="46">
        <v>9400</v>
      </c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87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>
        <v>180</v>
      </c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>
        <v>0</v>
      </c>
      <c r="DF1173" s="46">
        <f t="shared" si="916"/>
        <v>0</v>
      </c>
      <c r="DG1173" s="46">
        <f t="shared" si="917"/>
        <v>0</v>
      </c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>
        <v>0</v>
      </c>
      <c r="FA1173" s="59" t="s">
        <v>1704</v>
      </c>
      <c r="FB1173" s="59" t="s">
        <v>1736</v>
      </c>
      <c r="FC1173" s="59" t="s">
        <v>1719</v>
      </c>
    </row>
    <row r="1174" spans="1:159" s="49" customFormat="1" ht="25.5" customHeight="1" x14ac:dyDescent="0.25">
      <c r="A1174" s="59" t="s">
        <v>1049</v>
      </c>
      <c r="B1174" s="59" t="s">
        <v>55</v>
      </c>
      <c r="C1174" s="59" t="s">
        <v>623</v>
      </c>
      <c r="D1174" s="59" t="s">
        <v>624</v>
      </c>
      <c r="E1174" s="59" t="s">
        <v>625</v>
      </c>
      <c r="F1174" s="59"/>
      <c r="G1174" s="59" t="s">
        <v>1578</v>
      </c>
      <c r="H1174" s="59" t="s">
        <v>1499</v>
      </c>
      <c r="I1174" s="59">
        <v>30</v>
      </c>
      <c r="J1174" s="59" t="s">
        <v>1506</v>
      </c>
      <c r="K1174" s="59" t="s">
        <v>1587</v>
      </c>
      <c r="L1174" s="59" t="s">
        <v>1330</v>
      </c>
      <c r="M1174" s="59" t="s">
        <v>1505</v>
      </c>
      <c r="N1174" s="59" t="s">
        <v>1554</v>
      </c>
      <c r="O1174" s="46">
        <f t="shared" si="915"/>
        <v>24000</v>
      </c>
      <c r="P1174" s="46"/>
      <c r="Q1174" s="46"/>
      <c r="R1174" s="46"/>
      <c r="S1174" s="46"/>
      <c r="T1174" s="46"/>
      <c r="U1174" s="46"/>
      <c r="V1174" s="46"/>
      <c r="W1174" s="46">
        <v>6000</v>
      </c>
      <c r="X1174" s="46">
        <v>6000</v>
      </c>
      <c r="Y1174" s="46">
        <v>6000</v>
      </c>
      <c r="Z1174" s="46">
        <v>6000</v>
      </c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87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>
        <v>180</v>
      </c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>
        <v>0</v>
      </c>
      <c r="DF1174" s="46">
        <f t="shared" si="916"/>
        <v>0</v>
      </c>
      <c r="DG1174" s="46">
        <f t="shared" si="917"/>
        <v>0</v>
      </c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>
        <v>0</v>
      </c>
      <c r="FA1174" s="59" t="s">
        <v>1704</v>
      </c>
      <c r="FB1174" s="59">
        <v>2015</v>
      </c>
      <c r="FC1174" s="59"/>
    </row>
    <row r="1175" spans="1:159" s="49" customFormat="1" ht="25.5" customHeight="1" x14ac:dyDescent="0.25">
      <c r="A1175" s="59" t="s">
        <v>1050</v>
      </c>
      <c r="B1175" s="59" t="s">
        <v>55</v>
      </c>
      <c r="C1175" s="59" t="s">
        <v>623</v>
      </c>
      <c r="D1175" s="59" t="s">
        <v>624</v>
      </c>
      <c r="E1175" s="59" t="s">
        <v>625</v>
      </c>
      <c r="F1175" s="59"/>
      <c r="G1175" s="59" t="s">
        <v>1578</v>
      </c>
      <c r="H1175" s="59" t="s">
        <v>1339</v>
      </c>
      <c r="I1175" s="59">
        <v>30</v>
      </c>
      <c r="J1175" s="59" t="s">
        <v>1506</v>
      </c>
      <c r="K1175" s="59" t="s">
        <v>1587</v>
      </c>
      <c r="L1175" s="59" t="s">
        <v>1330</v>
      </c>
      <c r="M1175" s="59" t="s">
        <v>1505</v>
      </c>
      <c r="N1175" s="59" t="s">
        <v>1554</v>
      </c>
      <c r="O1175" s="46">
        <f t="shared" si="915"/>
        <v>24000</v>
      </c>
      <c r="P1175" s="46"/>
      <c r="Q1175" s="46"/>
      <c r="R1175" s="46"/>
      <c r="S1175" s="46"/>
      <c r="T1175" s="46"/>
      <c r="U1175" s="46"/>
      <c r="V1175" s="46"/>
      <c r="W1175" s="46">
        <v>6000</v>
      </c>
      <c r="X1175" s="46">
        <v>6000</v>
      </c>
      <c r="Y1175" s="46">
        <v>6000</v>
      </c>
      <c r="Z1175" s="46">
        <v>6000</v>
      </c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87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>
        <v>180</v>
      </c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>
        <v>0</v>
      </c>
      <c r="DF1175" s="46">
        <f t="shared" si="916"/>
        <v>0</v>
      </c>
      <c r="DG1175" s="46">
        <f t="shared" si="917"/>
        <v>0</v>
      </c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>
        <v>0</v>
      </c>
      <c r="FA1175" s="59" t="s">
        <v>1704</v>
      </c>
      <c r="FB1175" s="59">
        <v>2015</v>
      </c>
      <c r="FC1175" s="59">
        <v>7</v>
      </c>
    </row>
    <row r="1176" spans="1:159" s="49" customFormat="1" ht="25.5" customHeight="1" x14ac:dyDescent="0.25">
      <c r="A1176" s="59" t="s">
        <v>1051</v>
      </c>
      <c r="B1176" s="59" t="s">
        <v>55</v>
      </c>
      <c r="C1176" s="59" t="s">
        <v>623</v>
      </c>
      <c r="D1176" s="59" t="s">
        <v>624</v>
      </c>
      <c r="E1176" s="59" t="s">
        <v>625</v>
      </c>
      <c r="F1176" s="59"/>
      <c r="G1176" s="59" t="s">
        <v>1578</v>
      </c>
      <c r="H1176" s="59" t="s">
        <v>1339</v>
      </c>
      <c r="I1176" s="59">
        <v>30</v>
      </c>
      <c r="J1176" s="59" t="s">
        <v>1506</v>
      </c>
      <c r="K1176" s="59" t="s">
        <v>1587</v>
      </c>
      <c r="L1176" s="59" t="s">
        <v>1330</v>
      </c>
      <c r="M1176" s="59" t="s">
        <v>1505</v>
      </c>
      <c r="N1176" s="59" t="s">
        <v>1554</v>
      </c>
      <c r="O1176" s="46">
        <f t="shared" si="915"/>
        <v>24000</v>
      </c>
      <c r="P1176" s="46"/>
      <c r="Q1176" s="46"/>
      <c r="R1176" s="46"/>
      <c r="S1176" s="46"/>
      <c r="T1176" s="46"/>
      <c r="U1176" s="46"/>
      <c r="V1176" s="46"/>
      <c r="W1176" s="46">
        <v>6000</v>
      </c>
      <c r="X1176" s="46">
        <v>6000</v>
      </c>
      <c r="Y1176" s="46">
        <v>6000</v>
      </c>
      <c r="Z1176" s="46">
        <v>6000</v>
      </c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87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>
        <v>180</v>
      </c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>
        <v>0</v>
      </c>
      <c r="DF1176" s="46">
        <f t="shared" si="916"/>
        <v>0</v>
      </c>
      <c r="DG1176" s="46">
        <f t="shared" si="917"/>
        <v>0</v>
      </c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>
        <v>0</v>
      </c>
      <c r="FA1176" s="59" t="s">
        <v>1739</v>
      </c>
      <c r="FB1176" s="59">
        <v>2015</v>
      </c>
      <c r="FC1176" s="59">
        <v>18</v>
      </c>
    </row>
    <row r="1177" spans="1:159" s="49" customFormat="1" ht="25.5" customHeight="1" x14ac:dyDescent="0.25">
      <c r="A1177" s="59" t="s">
        <v>1052</v>
      </c>
      <c r="B1177" s="59" t="s">
        <v>55</v>
      </c>
      <c r="C1177" s="59" t="s">
        <v>630</v>
      </c>
      <c r="D1177" s="59" t="s">
        <v>624</v>
      </c>
      <c r="E1177" s="59" t="s">
        <v>631</v>
      </c>
      <c r="F1177" s="59"/>
      <c r="G1177" s="59" t="s">
        <v>1578</v>
      </c>
      <c r="H1177" s="59" t="s">
        <v>1339</v>
      </c>
      <c r="I1177" s="59">
        <v>30</v>
      </c>
      <c r="J1177" s="59" t="s">
        <v>1569</v>
      </c>
      <c r="K1177" s="59" t="s">
        <v>1587</v>
      </c>
      <c r="L1177" s="59" t="s">
        <v>1330</v>
      </c>
      <c r="M1177" s="59" t="s">
        <v>1505</v>
      </c>
      <c r="N1177" s="59" t="s">
        <v>1554</v>
      </c>
      <c r="O1177" s="46">
        <f t="shared" si="915"/>
        <v>24000</v>
      </c>
      <c r="P1177" s="46"/>
      <c r="Q1177" s="46"/>
      <c r="R1177" s="46"/>
      <c r="S1177" s="46"/>
      <c r="T1177" s="46"/>
      <c r="U1177" s="46"/>
      <c r="V1177" s="46"/>
      <c r="W1177" s="46">
        <v>6000</v>
      </c>
      <c r="X1177" s="46">
        <v>6000</v>
      </c>
      <c r="Y1177" s="46">
        <v>6000</v>
      </c>
      <c r="Z1177" s="46">
        <v>6000</v>
      </c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87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180</v>
      </c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>
        <v>0</v>
      </c>
      <c r="DF1177" s="46">
        <f t="shared" si="916"/>
        <v>0</v>
      </c>
      <c r="DG1177" s="46">
        <f t="shared" si="917"/>
        <v>0</v>
      </c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>
        <v>0</v>
      </c>
      <c r="FA1177" s="59" t="s">
        <v>1704</v>
      </c>
      <c r="FB1177" s="59" t="s">
        <v>1736</v>
      </c>
      <c r="FC1177" s="59" t="s">
        <v>1719</v>
      </c>
    </row>
    <row r="1178" spans="1:159" s="49" customFormat="1" ht="25.5" customHeight="1" x14ac:dyDescent="0.25">
      <c r="A1178" s="59" t="s">
        <v>1053</v>
      </c>
      <c r="B1178" s="59" t="s">
        <v>55</v>
      </c>
      <c r="C1178" s="59" t="s">
        <v>623</v>
      </c>
      <c r="D1178" s="59" t="s">
        <v>624</v>
      </c>
      <c r="E1178" s="59" t="s">
        <v>625</v>
      </c>
      <c r="F1178" s="59"/>
      <c r="G1178" s="59" t="s">
        <v>1578</v>
      </c>
      <c r="H1178" s="59" t="s">
        <v>1499</v>
      </c>
      <c r="I1178" s="59">
        <v>30</v>
      </c>
      <c r="J1178" s="59" t="s">
        <v>1506</v>
      </c>
      <c r="K1178" s="59" t="s">
        <v>1588</v>
      </c>
      <c r="L1178" s="59" t="s">
        <v>1330</v>
      </c>
      <c r="M1178" s="59" t="s">
        <v>1505</v>
      </c>
      <c r="N1178" s="59" t="s">
        <v>1554</v>
      </c>
      <c r="O1178" s="46">
        <f t="shared" si="915"/>
        <v>56000</v>
      </c>
      <c r="P1178" s="46"/>
      <c r="Q1178" s="46"/>
      <c r="R1178" s="46"/>
      <c r="S1178" s="46"/>
      <c r="T1178" s="46"/>
      <c r="U1178" s="46"/>
      <c r="V1178" s="46"/>
      <c r="W1178" s="46">
        <v>14000</v>
      </c>
      <c r="X1178" s="46">
        <v>14000</v>
      </c>
      <c r="Y1178" s="46">
        <v>14000</v>
      </c>
      <c r="Z1178" s="46">
        <v>14000</v>
      </c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87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>
        <v>180</v>
      </c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>
        <v>0</v>
      </c>
      <c r="DF1178" s="46">
        <f t="shared" si="916"/>
        <v>0</v>
      </c>
      <c r="DG1178" s="46">
        <f t="shared" si="917"/>
        <v>0</v>
      </c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>
        <v>0</v>
      </c>
      <c r="FA1178" s="59" t="s">
        <v>1704</v>
      </c>
      <c r="FB1178" s="59">
        <v>2015</v>
      </c>
      <c r="FC1178" s="59"/>
    </row>
    <row r="1179" spans="1:159" s="49" customFormat="1" ht="25.5" customHeight="1" x14ac:dyDescent="0.25">
      <c r="A1179" s="59" t="s">
        <v>1054</v>
      </c>
      <c r="B1179" s="59" t="s">
        <v>55</v>
      </c>
      <c r="C1179" s="59" t="s">
        <v>623</v>
      </c>
      <c r="D1179" s="59" t="s">
        <v>624</v>
      </c>
      <c r="E1179" s="59" t="s">
        <v>625</v>
      </c>
      <c r="F1179" s="59"/>
      <c r="G1179" s="59" t="s">
        <v>1578</v>
      </c>
      <c r="H1179" s="59" t="s">
        <v>1339</v>
      </c>
      <c r="I1179" s="59">
        <v>30</v>
      </c>
      <c r="J1179" s="59" t="s">
        <v>1506</v>
      </c>
      <c r="K1179" s="59" t="s">
        <v>1588</v>
      </c>
      <c r="L1179" s="59" t="s">
        <v>1330</v>
      </c>
      <c r="M1179" s="59" t="s">
        <v>1505</v>
      </c>
      <c r="N1179" s="59" t="s">
        <v>1554</v>
      </c>
      <c r="O1179" s="46">
        <f t="shared" si="915"/>
        <v>56000</v>
      </c>
      <c r="P1179" s="46"/>
      <c r="Q1179" s="46"/>
      <c r="R1179" s="46"/>
      <c r="S1179" s="46"/>
      <c r="T1179" s="46"/>
      <c r="U1179" s="46"/>
      <c r="V1179" s="46"/>
      <c r="W1179" s="46">
        <v>14000</v>
      </c>
      <c r="X1179" s="46">
        <v>14000</v>
      </c>
      <c r="Y1179" s="46">
        <v>14000</v>
      </c>
      <c r="Z1179" s="46">
        <v>14000</v>
      </c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87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>
        <v>180</v>
      </c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>
        <v>0</v>
      </c>
      <c r="DF1179" s="46">
        <f t="shared" si="916"/>
        <v>0</v>
      </c>
      <c r="DG1179" s="46">
        <f t="shared" si="917"/>
        <v>0</v>
      </c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>
        <v>0</v>
      </c>
      <c r="FA1179" s="59" t="s">
        <v>1704</v>
      </c>
      <c r="FB1179" s="59">
        <v>2015</v>
      </c>
      <c r="FC1179" s="59">
        <v>7</v>
      </c>
    </row>
    <row r="1180" spans="1:159" s="49" customFormat="1" ht="25.5" customHeight="1" x14ac:dyDescent="0.25">
      <c r="A1180" s="59" t="s">
        <v>1055</v>
      </c>
      <c r="B1180" s="59" t="s">
        <v>55</v>
      </c>
      <c r="C1180" s="59" t="s">
        <v>623</v>
      </c>
      <c r="D1180" s="59" t="s">
        <v>624</v>
      </c>
      <c r="E1180" s="59" t="s">
        <v>625</v>
      </c>
      <c r="F1180" s="59"/>
      <c r="G1180" s="59" t="s">
        <v>1578</v>
      </c>
      <c r="H1180" s="59" t="s">
        <v>1339</v>
      </c>
      <c r="I1180" s="59">
        <v>30</v>
      </c>
      <c r="J1180" s="59" t="s">
        <v>1506</v>
      </c>
      <c r="K1180" s="59" t="s">
        <v>1588</v>
      </c>
      <c r="L1180" s="59" t="s">
        <v>1330</v>
      </c>
      <c r="M1180" s="59" t="s">
        <v>1505</v>
      </c>
      <c r="N1180" s="59" t="s">
        <v>1554</v>
      </c>
      <c r="O1180" s="46">
        <f t="shared" si="915"/>
        <v>56000</v>
      </c>
      <c r="P1180" s="46"/>
      <c r="Q1180" s="46"/>
      <c r="R1180" s="46"/>
      <c r="S1180" s="46"/>
      <c r="T1180" s="46"/>
      <c r="U1180" s="46"/>
      <c r="V1180" s="46"/>
      <c r="W1180" s="46">
        <v>14000</v>
      </c>
      <c r="X1180" s="46">
        <v>14000</v>
      </c>
      <c r="Y1180" s="46">
        <v>14000</v>
      </c>
      <c r="Z1180" s="46">
        <v>14000</v>
      </c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87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>
        <v>180</v>
      </c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>
        <v>0</v>
      </c>
      <c r="DF1180" s="46">
        <f t="shared" si="916"/>
        <v>0</v>
      </c>
      <c r="DG1180" s="46">
        <f t="shared" si="917"/>
        <v>0</v>
      </c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>
        <v>0</v>
      </c>
      <c r="FA1180" s="59" t="s">
        <v>1739</v>
      </c>
      <c r="FB1180" s="59">
        <v>2015</v>
      </c>
      <c r="FC1180" s="59">
        <v>18</v>
      </c>
    </row>
    <row r="1181" spans="1:159" s="49" customFormat="1" ht="25.5" customHeight="1" x14ac:dyDescent="0.25">
      <c r="A1181" s="59" t="s">
        <v>1056</v>
      </c>
      <c r="B1181" s="59" t="s">
        <v>55</v>
      </c>
      <c r="C1181" s="59" t="s">
        <v>630</v>
      </c>
      <c r="D1181" s="59" t="s">
        <v>624</v>
      </c>
      <c r="E1181" s="59" t="s">
        <v>631</v>
      </c>
      <c r="F1181" s="59"/>
      <c r="G1181" s="59" t="s">
        <v>1578</v>
      </c>
      <c r="H1181" s="59" t="s">
        <v>1339</v>
      </c>
      <c r="I1181" s="59">
        <v>30</v>
      </c>
      <c r="J1181" s="59" t="s">
        <v>1569</v>
      </c>
      <c r="K1181" s="59" t="s">
        <v>1588</v>
      </c>
      <c r="L1181" s="59" t="s">
        <v>1330</v>
      </c>
      <c r="M1181" s="59" t="s">
        <v>1505</v>
      </c>
      <c r="N1181" s="59" t="s">
        <v>1554</v>
      </c>
      <c r="O1181" s="46">
        <f t="shared" si="915"/>
        <v>56000</v>
      </c>
      <c r="P1181" s="46"/>
      <c r="Q1181" s="46"/>
      <c r="R1181" s="46"/>
      <c r="S1181" s="46"/>
      <c r="T1181" s="46"/>
      <c r="U1181" s="46"/>
      <c r="V1181" s="46"/>
      <c r="W1181" s="46">
        <v>14000</v>
      </c>
      <c r="X1181" s="46">
        <v>14000</v>
      </c>
      <c r="Y1181" s="46">
        <v>14000</v>
      </c>
      <c r="Z1181" s="46">
        <v>14000</v>
      </c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87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>
        <v>180</v>
      </c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>
        <v>0</v>
      </c>
      <c r="DF1181" s="46">
        <f t="shared" si="916"/>
        <v>0</v>
      </c>
      <c r="DG1181" s="46">
        <f t="shared" si="917"/>
        <v>0</v>
      </c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>
        <v>0</v>
      </c>
      <c r="FA1181" s="59" t="s">
        <v>1704</v>
      </c>
      <c r="FB1181" s="59" t="s">
        <v>1736</v>
      </c>
      <c r="FC1181" s="59" t="s">
        <v>1719</v>
      </c>
    </row>
    <row r="1182" spans="1:159" s="49" customFormat="1" ht="25.5" customHeight="1" x14ac:dyDescent="0.25">
      <c r="A1182" s="59" t="s">
        <v>1057</v>
      </c>
      <c r="B1182" s="59" t="s">
        <v>55</v>
      </c>
      <c r="C1182" s="59" t="s">
        <v>623</v>
      </c>
      <c r="D1182" s="59" t="s">
        <v>624</v>
      </c>
      <c r="E1182" s="59" t="s">
        <v>625</v>
      </c>
      <c r="F1182" s="59"/>
      <c r="G1182" s="59" t="s">
        <v>1578</v>
      </c>
      <c r="H1182" s="59" t="s">
        <v>1499</v>
      </c>
      <c r="I1182" s="59">
        <v>30</v>
      </c>
      <c r="J1182" s="59" t="s">
        <v>1506</v>
      </c>
      <c r="K1182" s="59" t="s">
        <v>1589</v>
      </c>
      <c r="L1182" s="59" t="s">
        <v>1330</v>
      </c>
      <c r="M1182" s="59" t="s">
        <v>1505</v>
      </c>
      <c r="N1182" s="59" t="s">
        <v>1554</v>
      </c>
      <c r="O1182" s="46">
        <f t="shared" si="915"/>
        <v>112000</v>
      </c>
      <c r="P1182" s="46"/>
      <c r="Q1182" s="46"/>
      <c r="R1182" s="46"/>
      <c r="S1182" s="46"/>
      <c r="T1182" s="46"/>
      <c r="U1182" s="46"/>
      <c r="V1182" s="46"/>
      <c r="W1182" s="46">
        <v>28000</v>
      </c>
      <c r="X1182" s="46">
        <v>28000</v>
      </c>
      <c r="Y1182" s="46">
        <v>28000</v>
      </c>
      <c r="Z1182" s="46">
        <v>28000</v>
      </c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87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>
        <v>180</v>
      </c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>
        <v>0</v>
      </c>
      <c r="DF1182" s="46">
        <f t="shared" si="916"/>
        <v>0</v>
      </c>
      <c r="DG1182" s="46">
        <f t="shared" si="917"/>
        <v>0</v>
      </c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>
        <v>0</v>
      </c>
      <c r="FA1182" s="59" t="s">
        <v>1704</v>
      </c>
      <c r="FB1182" s="59">
        <v>2015</v>
      </c>
      <c r="FC1182" s="59"/>
    </row>
    <row r="1183" spans="1:159" s="49" customFormat="1" ht="25.5" customHeight="1" x14ac:dyDescent="0.25">
      <c r="A1183" s="59" t="s">
        <v>1058</v>
      </c>
      <c r="B1183" s="59" t="s">
        <v>55</v>
      </c>
      <c r="C1183" s="59" t="s">
        <v>623</v>
      </c>
      <c r="D1183" s="59" t="s">
        <v>624</v>
      </c>
      <c r="E1183" s="59" t="s">
        <v>625</v>
      </c>
      <c r="F1183" s="59"/>
      <c r="G1183" s="59" t="s">
        <v>1578</v>
      </c>
      <c r="H1183" s="59" t="s">
        <v>1339</v>
      </c>
      <c r="I1183" s="59">
        <v>30</v>
      </c>
      <c r="J1183" s="59" t="s">
        <v>1506</v>
      </c>
      <c r="K1183" s="59" t="s">
        <v>1589</v>
      </c>
      <c r="L1183" s="59" t="s">
        <v>1330</v>
      </c>
      <c r="M1183" s="59" t="s">
        <v>1505</v>
      </c>
      <c r="N1183" s="59" t="s">
        <v>1554</v>
      </c>
      <c r="O1183" s="46">
        <f t="shared" si="915"/>
        <v>112000</v>
      </c>
      <c r="P1183" s="46"/>
      <c r="Q1183" s="46"/>
      <c r="R1183" s="46"/>
      <c r="S1183" s="46"/>
      <c r="T1183" s="46"/>
      <c r="U1183" s="46"/>
      <c r="V1183" s="46"/>
      <c r="W1183" s="46">
        <v>28000</v>
      </c>
      <c r="X1183" s="46">
        <v>28000</v>
      </c>
      <c r="Y1183" s="46">
        <v>28000</v>
      </c>
      <c r="Z1183" s="46">
        <v>28000</v>
      </c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87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>
        <v>180</v>
      </c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>
        <v>0</v>
      </c>
      <c r="DF1183" s="46">
        <f t="shared" si="916"/>
        <v>0</v>
      </c>
      <c r="DG1183" s="46">
        <f t="shared" si="917"/>
        <v>0</v>
      </c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>
        <v>0</v>
      </c>
      <c r="FA1183" s="59" t="s">
        <v>1704</v>
      </c>
      <c r="FB1183" s="59">
        <v>2015</v>
      </c>
      <c r="FC1183" s="59">
        <v>7</v>
      </c>
    </row>
    <row r="1184" spans="1:159" s="49" customFormat="1" ht="25.5" customHeight="1" x14ac:dyDescent="0.25">
      <c r="A1184" s="59" t="s">
        <v>1059</v>
      </c>
      <c r="B1184" s="59" t="s">
        <v>55</v>
      </c>
      <c r="C1184" s="59" t="s">
        <v>623</v>
      </c>
      <c r="D1184" s="59" t="s">
        <v>624</v>
      </c>
      <c r="E1184" s="59" t="s">
        <v>625</v>
      </c>
      <c r="F1184" s="59"/>
      <c r="G1184" s="59" t="s">
        <v>1578</v>
      </c>
      <c r="H1184" s="59" t="s">
        <v>1339</v>
      </c>
      <c r="I1184" s="59">
        <v>30</v>
      </c>
      <c r="J1184" s="59" t="s">
        <v>1506</v>
      </c>
      <c r="K1184" s="59" t="s">
        <v>1589</v>
      </c>
      <c r="L1184" s="59" t="s">
        <v>1330</v>
      </c>
      <c r="M1184" s="59" t="s">
        <v>1505</v>
      </c>
      <c r="N1184" s="59" t="s">
        <v>1554</v>
      </c>
      <c r="O1184" s="46">
        <f t="shared" si="915"/>
        <v>112000</v>
      </c>
      <c r="P1184" s="46"/>
      <c r="Q1184" s="46"/>
      <c r="R1184" s="46"/>
      <c r="S1184" s="46"/>
      <c r="T1184" s="46"/>
      <c r="U1184" s="46"/>
      <c r="V1184" s="46"/>
      <c r="W1184" s="46">
        <v>28000</v>
      </c>
      <c r="X1184" s="46">
        <v>28000</v>
      </c>
      <c r="Y1184" s="46">
        <v>28000</v>
      </c>
      <c r="Z1184" s="46">
        <v>28000</v>
      </c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87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>
        <v>180</v>
      </c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>
        <v>0</v>
      </c>
      <c r="DF1184" s="46">
        <f t="shared" si="916"/>
        <v>0</v>
      </c>
      <c r="DG1184" s="46">
        <f t="shared" si="917"/>
        <v>0</v>
      </c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>
        <v>0</v>
      </c>
      <c r="FA1184" s="59" t="s">
        <v>1739</v>
      </c>
      <c r="FB1184" s="59">
        <v>2015</v>
      </c>
      <c r="FC1184" s="59">
        <v>18</v>
      </c>
    </row>
    <row r="1185" spans="1:159" s="49" customFormat="1" ht="25.5" customHeight="1" x14ac:dyDescent="0.25">
      <c r="A1185" s="59" t="s">
        <v>1060</v>
      </c>
      <c r="B1185" s="59" t="s">
        <v>55</v>
      </c>
      <c r="C1185" s="59" t="s">
        <v>630</v>
      </c>
      <c r="D1185" s="59" t="s">
        <v>624</v>
      </c>
      <c r="E1185" s="59" t="s">
        <v>631</v>
      </c>
      <c r="F1185" s="59"/>
      <c r="G1185" s="59" t="s">
        <v>1578</v>
      </c>
      <c r="H1185" s="59" t="s">
        <v>1339</v>
      </c>
      <c r="I1185" s="59">
        <v>30</v>
      </c>
      <c r="J1185" s="59" t="s">
        <v>1569</v>
      </c>
      <c r="K1185" s="59" t="s">
        <v>1589</v>
      </c>
      <c r="L1185" s="59" t="s">
        <v>1330</v>
      </c>
      <c r="M1185" s="59" t="s">
        <v>1505</v>
      </c>
      <c r="N1185" s="59" t="s">
        <v>1554</v>
      </c>
      <c r="O1185" s="46">
        <f t="shared" si="915"/>
        <v>112000</v>
      </c>
      <c r="P1185" s="46"/>
      <c r="Q1185" s="46"/>
      <c r="R1185" s="46"/>
      <c r="S1185" s="46"/>
      <c r="T1185" s="46"/>
      <c r="U1185" s="46"/>
      <c r="V1185" s="46"/>
      <c r="W1185" s="46">
        <v>28000</v>
      </c>
      <c r="X1185" s="46">
        <v>28000</v>
      </c>
      <c r="Y1185" s="46">
        <v>28000</v>
      </c>
      <c r="Z1185" s="46">
        <v>28000</v>
      </c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87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>
        <v>180</v>
      </c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>
        <v>0</v>
      </c>
      <c r="DF1185" s="46">
        <f t="shared" si="916"/>
        <v>0</v>
      </c>
      <c r="DG1185" s="46">
        <f t="shared" si="917"/>
        <v>0</v>
      </c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>
        <v>0</v>
      </c>
      <c r="FA1185" s="59" t="s">
        <v>1704</v>
      </c>
      <c r="FB1185" s="59" t="s">
        <v>1736</v>
      </c>
      <c r="FC1185" s="59" t="s">
        <v>1719</v>
      </c>
    </row>
    <row r="1186" spans="1:159" s="49" customFormat="1" ht="25.5" customHeight="1" x14ac:dyDescent="0.25">
      <c r="A1186" s="59" t="s">
        <v>1061</v>
      </c>
      <c r="B1186" s="59" t="s">
        <v>55</v>
      </c>
      <c r="C1186" s="59" t="s">
        <v>623</v>
      </c>
      <c r="D1186" s="59" t="s">
        <v>624</v>
      </c>
      <c r="E1186" s="59" t="s">
        <v>625</v>
      </c>
      <c r="F1186" s="59"/>
      <c r="G1186" s="59" t="s">
        <v>1578</v>
      </c>
      <c r="H1186" s="59" t="s">
        <v>1499</v>
      </c>
      <c r="I1186" s="59">
        <v>30</v>
      </c>
      <c r="J1186" s="59" t="s">
        <v>1506</v>
      </c>
      <c r="K1186" s="59" t="s">
        <v>1590</v>
      </c>
      <c r="L1186" s="59" t="s">
        <v>1330</v>
      </c>
      <c r="M1186" s="59" t="s">
        <v>1505</v>
      </c>
      <c r="N1186" s="59" t="s">
        <v>1554</v>
      </c>
      <c r="O1186" s="46">
        <f t="shared" si="915"/>
        <v>72000</v>
      </c>
      <c r="P1186" s="46"/>
      <c r="Q1186" s="46"/>
      <c r="R1186" s="46"/>
      <c r="S1186" s="46"/>
      <c r="T1186" s="46"/>
      <c r="U1186" s="46"/>
      <c r="V1186" s="46"/>
      <c r="W1186" s="46">
        <v>18000</v>
      </c>
      <c r="X1186" s="46">
        <v>18000</v>
      </c>
      <c r="Y1186" s="46">
        <v>18000</v>
      </c>
      <c r="Z1186" s="46">
        <v>18000</v>
      </c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87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>
        <v>180</v>
      </c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>
        <v>0</v>
      </c>
      <c r="DF1186" s="46">
        <f t="shared" si="916"/>
        <v>0</v>
      </c>
      <c r="DG1186" s="46">
        <f t="shared" si="917"/>
        <v>0</v>
      </c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>
        <v>0</v>
      </c>
      <c r="FA1186" s="59" t="s">
        <v>1704</v>
      </c>
      <c r="FB1186" s="59">
        <v>2015</v>
      </c>
      <c r="FC1186" s="59"/>
    </row>
    <row r="1187" spans="1:159" s="49" customFormat="1" ht="25.5" customHeight="1" x14ac:dyDescent="0.25">
      <c r="A1187" s="59" t="s">
        <v>1062</v>
      </c>
      <c r="B1187" s="59" t="s">
        <v>55</v>
      </c>
      <c r="C1187" s="59" t="s">
        <v>623</v>
      </c>
      <c r="D1187" s="59" t="s">
        <v>624</v>
      </c>
      <c r="E1187" s="59" t="s">
        <v>625</v>
      </c>
      <c r="F1187" s="59"/>
      <c r="G1187" s="59" t="s">
        <v>1578</v>
      </c>
      <c r="H1187" s="59" t="s">
        <v>1339</v>
      </c>
      <c r="I1187" s="59">
        <v>30</v>
      </c>
      <c r="J1187" s="59" t="s">
        <v>1506</v>
      </c>
      <c r="K1187" s="59" t="s">
        <v>1590</v>
      </c>
      <c r="L1187" s="59" t="s">
        <v>1330</v>
      </c>
      <c r="M1187" s="59" t="s">
        <v>1505</v>
      </c>
      <c r="N1187" s="59" t="s">
        <v>1554</v>
      </c>
      <c r="O1187" s="46">
        <f t="shared" si="915"/>
        <v>72000</v>
      </c>
      <c r="P1187" s="46"/>
      <c r="Q1187" s="46"/>
      <c r="R1187" s="46"/>
      <c r="S1187" s="46"/>
      <c r="T1187" s="46"/>
      <c r="U1187" s="46"/>
      <c r="V1187" s="46"/>
      <c r="W1187" s="46">
        <v>18000</v>
      </c>
      <c r="X1187" s="46">
        <v>18000</v>
      </c>
      <c r="Y1187" s="46">
        <v>18000</v>
      </c>
      <c r="Z1187" s="46">
        <v>18000</v>
      </c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87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>
        <v>180</v>
      </c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>
        <v>0</v>
      </c>
      <c r="DF1187" s="46">
        <f t="shared" si="916"/>
        <v>0</v>
      </c>
      <c r="DG1187" s="46">
        <f t="shared" si="917"/>
        <v>0</v>
      </c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>
        <v>0</v>
      </c>
      <c r="FA1187" s="59" t="s">
        <v>1704</v>
      </c>
      <c r="FB1187" s="59">
        <v>2015</v>
      </c>
      <c r="FC1187" s="59">
        <v>7</v>
      </c>
    </row>
    <row r="1188" spans="1:159" s="49" customFormat="1" ht="25.5" customHeight="1" x14ac:dyDescent="0.25">
      <c r="A1188" s="59" t="s">
        <v>1063</v>
      </c>
      <c r="B1188" s="59" t="s">
        <v>55</v>
      </c>
      <c r="C1188" s="59" t="s">
        <v>623</v>
      </c>
      <c r="D1188" s="59" t="s">
        <v>624</v>
      </c>
      <c r="E1188" s="59" t="s">
        <v>625</v>
      </c>
      <c r="F1188" s="59"/>
      <c r="G1188" s="59" t="s">
        <v>1578</v>
      </c>
      <c r="H1188" s="59" t="s">
        <v>1339</v>
      </c>
      <c r="I1188" s="59">
        <v>30</v>
      </c>
      <c r="J1188" s="59" t="s">
        <v>1506</v>
      </c>
      <c r="K1188" s="59" t="s">
        <v>1590</v>
      </c>
      <c r="L1188" s="59" t="s">
        <v>1330</v>
      </c>
      <c r="M1188" s="59" t="s">
        <v>1505</v>
      </c>
      <c r="N1188" s="59" t="s">
        <v>1554</v>
      </c>
      <c r="O1188" s="46">
        <f t="shared" si="915"/>
        <v>72000</v>
      </c>
      <c r="P1188" s="46"/>
      <c r="Q1188" s="46"/>
      <c r="R1188" s="46"/>
      <c r="S1188" s="46"/>
      <c r="T1188" s="46"/>
      <c r="U1188" s="46"/>
      <c r="V1188" s="46"/>
      <c r="W1188" s="46">
        <v>18000</v>
      </c>
      <c r="X1188" s="46">
        <v>18000</v>
      </c>
      <c r="Y1188" s="46">
        <v>18000</v>
      </c>
      <c r="Z1188" s="46">
        <v>18000</v>
      </c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87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>
        <v>180</v>
      </c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>
        <v>0</v>
      </c>
      <c r="DF1188" s="46">
        <f t="shared" si="916"/>
        <v>0</v>
      </c>
      <c r="DG1188" s="46">
        <f t="shared" si="917"/>
        <v>0</v>
      </c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>
        <v>0</v>
      </c>
      <c r="FA1188" s="59" t="s">
        <v>1739</v>
      </c>
      <c r="FB1188" s="59">
        <v>2015</v>
      </c>
      <c r="FC1188" s="59">
        <v>18</v>
      </c>
    </row>
    <row r="1189" spans="1:159" s="49" customFormat="1" ht="25.5" customHeight="1" x14ac:dyDescent="0.25">
      <c r="A1189" s="59" t="s">
        <v>1064</v>
      </c>
      <c r="B1189" s="59" t="s">
        <v>55</v>
      </c>
      <c r="C1189" s="59" t="s">
        <v>630</v>
      </c>
      <c r="D1189" s="59" t="s">
        <v>624</v>
      </c>
      <c r="E1189" s="59" t="s">
        <v>631</v>
      </c>
      <c r="F1189" s="59"/>
      <c r="G1189" s="59" t="s">
        <v>1578</v>
      </c>
      <c r="H1189" s="59" t="s">
        <v>1339</v>
      </c>
      <c r="I1189" s="59">
        <v>30</v>
      </c>
      <c r="J1189" s="59" t="s">
        <v>1569</v>
      </c>
      <c r="K1189" s="59" t="s">
        <v>1590</v>
      </c>
      <c r="L1189" s="59" t="s">
        <v>1330</v>
      </c>
      <c r="M1189" s="59" t="s">
        <v>1505</v>
      </c>
      <c r="N1189" s="59" t="s">
        <v>1554</v>
      </c>
      <c r="O1189" s="46">
        <f t="shared" si="915"/>
        <v>72000</v>
      </c>
      <c r="P1189" s="46"/>
      <c r="Q1189" s="46"/>
      <c r="R1189" s="46"/>
      <c r="S1189" s="46"/>
      <c r="T1189" s="46"/>
      <c r="U1189" s="46"/>
      <c r="V1189" s="46"/>
      <c r="W1189" s="46">
        <v>18000</v>
      </c>
      <c r="X1189" s="46">
        <v>18000</v>
      </c>
      <c r="Y1189" s="46">
        <v>18000</v>
      </c>
      <c r="Z1189" s="46">
        <v>18000</v>
      </c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87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>
        <v>180</v>
      </c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>
        <v>0</v>
      </c>
      <c r="DF1189" s="46">
        <f t="shared" si="916"/>
        <v>0</v>
      </c>
      <c r="DG1189" s="46">
        <f t="shared" si="917"/>
        <v>0</v>
      </c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>
        <v>0</v>
      </c>
      <c r="FA1189" s="59" t="s">
        <v>1704</v>
      </c>
      <c r="FB1189" s="59" t="s">
        <v>1736</v>
      </c>
      <c r="FC1189" s="59" t="s">
        <v>1719</v>
      </c>
    </row>
    <row r="1190" spans="1:159" s="49" customFormat="1" ht="25.5" customHeight="1" x14ac:dyDescent="0.25">
      <c r="A1190" s="59" t="s">
        <v>1065</v>
      </c>
      <c r="B1190" s="59" t="s">
        <v>55</v>
      </c>
      <c r="C1190" s="59" t="s">
        <v>623</v>
      </c>
      <c r="D1190" s="59" t="s">
        <v>624</v>
      </c>
      <c r="E1190" s="59" t="s">
        <v>625</v>
      </c>
      <c r="F1190" s="59"/>
      <c r="G1190" s="59" t="s">
        <v>1578</v>
      </c>
      <c r="H1190" s="59" t="s">
        <v>1499</v>
      </c>
      <c r="I1190" s="59">
        <v>30</v>
      </c>
      <c r="J1190" s="59" t="s">
        <v>1506</v>
      </c>
      <c r="K1190" s="59" t="s">
        <v>1591</v>
      </c>
      <c r="L1190" s="59" t="s">
        <v>1330</v>
      </c>
      <c r="M1190" s="59" t="s">
        <v>1505</v>
      </c>
      <c r="N1190" s="59" t="s">
        <v>1554</v>
      </c>
      <c r="O1190" s="46">
        <f t="shared" si="915"/>
        <v>88000</v>
      </c>
      <c r="P1190" s="46"/>
      <c r="Q1190" s="46"/>
      <c r="R1190" s="46"/>
      <c r="S1190" s="46"/>
      <c r="T1190" s="46"/>
      <c r="U1190" s="46"/>
      <c r="V1190" s="46"/>
      <c r="W1190" s="46">
        <v>22000</v>
      </c>
      <c r="X1190" s="46">
        <v>22000</v>
      </c>
      <c r="Y1190" s="46">
        <v>22000</v>
      </c>
      <c r="Z1190" s="46">
        <v>22000</v>
      </c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87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>
        <v>180</v>
      </c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>
        <v>0</v>
      </c>
      <c r="DF1190" s="46">
        <f t="shared" si="916"/>
        <v>0</v>
      </c>
      <c r="DG1190" s="46">
        <f t="shared" si="917"/>
        <v>0</v>
      </c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>
        <v>0</v>
      </c>
      <c r="FA1190" s="59" t="s">
        <v>1704</v>
      </c>
      <c r="FB1190" s="59">
        <v>2015</v>
      </c>
      <c r="FC1190" s="59"/>
    </row>
    <row r="1191" spans="1:159" s="49" customFormat="1" ht="25.5" customHeight="1" x14ac:dyDescent="0.25">
      <c r="A1191" s="59" t="s">
        <v>1066</v>
      </c>
      <c r="B1191" s="59" t="s">
        <v>55</v>
      </c>
      <c r="C1191" s="59" t="s">
        <v>623</v>
      </c>
      <c r="D1191" s="59" t="s">
        <v>624</v>
      </c>
      <c r="E1191" s="59" t="s">
        <v>625</v>
      </c>
      <c r="F1191" s="59"/>
      <c r="G1191" s="59" t="s">
        <v>1578</v>
      </c>
      <c r="H1191" s="59" t="s">
        <v>1339</v>
      </c>
      <c r="I1191" s="59">
        <v>30</v>
      </c>
      <c r="J1191" s="59" t="s">
        <v>1506</v>
      </c>
      <c r="K1191" s="59" t="s">
        <v>1591</v>
      </c>
      <c r="L1191" s="59" t="s">
        <v>1330</v>
      </c>
      <c r="M1191" s="59" t="s">
        <v>1505</v>
      </c>
      <c r="N1191" s="59" t="s">
        <v>1554</v>
      </c>
      <c r="O1191" s="46">
        <f t="shared" si="915"/>
        <v>88000</v>
      </c>
      <c r="P1191" s="46"/>
      <c r="Q1191" s="46"/>
      <c r="R1191" s="46"/>
      <c r="S1191" s="46"/>
      <c r="T1191" s="46"/>
      <c r="U1191" s="46"/>
      <c r="V1191" s="46"/>
      <c r="W1191" s="46">
        <v>22000</v>
      </c>
      <c r="X1191" s="46">
        <v>22000</v>
      </c>
      <c r="Y1191" s="46">
        <v>22000</v>
      </c>
      <c r="Z1191" s="46">
        <v>22000</v>
      </c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87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>
        <v>180</v>
      </c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>
        <v>0</v>
      </c>
      <c r="DF1191" s="46">
        <f t="shared" si="916"/>
        <v>0</v>
      </c>
      <c r="DG1191" s="46">
        <f t="shared" si="917"/>
        <v>0</v>
      </c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>
        <v>0</v>
      </c>
      <c r="FA1191" s="59" t="s">
        <v>1704</v>
      </c>
      <c r="FB1191" s="59">
        <v>2015</v>
      </c>
      <c r="FC1191" s="59">
        <v>7</v>
      </c>
    </row>
    <row r="1192" spans="1:159" s="49" customFormat="1" ht="25.5" customHeight="1" x14ac:dyDescent="0.25">
      <c r="A1192" s="59" t="s">
        <v>1067</v>
      </c>
      <c r="B1192" s="59" t="s">
        <v>55</v>
      </c>
      <c r="C1192" s="59" t="s">
        <v>623</v>
      </c>
      <c r="D1192" s="59" t="s">
        <v>624</v>
      </c>
      <c r="E1192" s="59" t="s">
        <v>625</v>
      </c>
      <c r="F1192" s="59"/>
      <c r="G1192" s="59" t="s">
        <v>1578</v>
      </c>
      <c r="H1192" s="59" t="s">
        <v>1339</v>
      </c>
      <c r="I1192" s="59">
        <v>30</v>
      </c>
      <c r="J1192" s="59" t="s">
        <v>1506</v>
      </c>
      <c r="K1192" s="59" t="s">
        <v>1591</v>
      </c>
      <c r="L1192" s="59" t="s">
        <v>1330</v>
      </c>
      <c r="M1192" s="59" t="s">
        <v>1505</v>
      </c>
      <c r="N1192" s="59" t="s">
        <v>1554</v>
      </c>
      <c r="O1192" s="46">
        <f t="shared" si="915"/>
        <v>88000</v>
      </c>
      <c r="P1192" s="46"/>
      <c r="Q1192" s="46"/>
      <c r="R1192" s="46"/>
      <c r="S1192" s="46"/>
      <c r="T1192" s="46"/>
      <c r="U1192" s="46"/>
      <c r="V1192" s="46"/>
      <c r="W1192" s="46">
        <v>22000</v>
      </c>
      <c r="X1192" s="46">
        <v>22000</v>
      </c>
      <c r="Y1192" s="46">
        <v>22000</v>
      </c>
      <c r="Z1192" s="46">
        <v>22000</v>
      </c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87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>
        <v>180</v>
      </c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>
        <v>0</v>
      </c>
      <c r="DF1192" s="46">
        <f t="shared" si="916"/>
        <v>0</v>
      </c>
      <c r="DG1192" s="46">
        <f t="shared" si="917"/>
        <v>0</v>
      </c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>
        <v>0</v>
      </c>
      <c r="FA1192" s="59" t="s">
        <v>1739</v>
      </c>
      <c r="FB1192" s="59">
        <v>2015</v>
      </c>
      <c r="FC1192" s="59">
        <v>18</v>
      </c>
    </row>
    <row r="1193" spans="1:159" s="49" customFormat="1" ht="25.5" customHeight="1" x14ac:dyDescent="0.25">
      <c r="A1193" s="59" t="s">
        <v>1068</v>
      </c>
      <c r="B1193" s="59" t="s">
        <v>55</v>
      </c>
      <c r="C1193" s="59" t="s">
        <v>630</v>
      </c>
      <c r="D1193" s="59" t="s">
        <v>624</v>
      </c>
      <c r="E1193" s="59" t="s">
        <v>631</v>
      </c>
      <c r="F1193" s="59"/>
      <c r="G1193" s="59" t="s">
        <v>1578</v>
      </c>
      <c r="H1193" s="59" t="s">
        <v>1339</v>
      </c>
      <c r="I1193" s="59">
        <v>30</v>
      </c>
      <c r="J1193" s="59" t="s">
        <v>1569</v>
      </c>
      <c r="K1193" s="59" t="s">
        <v>1591</v>
      </c>
      <c r="L1193" s="59" t="s">
        <v>1330</v>
      </c>
      <c r="M1193" s="59" t="s">
        <v>1505</v>
      </c>
      <c r="N1193" s="59" t="s">
        <v>1554</v>
      </c>
      <c r="O1193" s="46">
        <f t="shared" si="915"/>
        <v>88000</v>
      </c>
      <c r="P1193" s="46"/>
      <c r="Q1193" s="46"/>
      <c r="R1193" s="46"/>
      <c r="S1193" s="46"/>
      <c r="T1193" s="46"/>
      <c r="U1193" s="46"/>
      <c r="V1193" s="46"/>
      <c r="W1193" s="46">
        <v>22000</v>
      </c>
      <c r="X1193" s="46">
        <v>22000</v>
      </c>
      <c r="Y1193" s="46">
        <v>22000</v>
      </c>
      <c r="Z1193" s="46">
        <v>22000</v>
      </c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87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>
        <v>180</v>
      </c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>
        <v>0</v>
      </c>
      <c r="DF1193" s="46">
        <f t="shared" si="916"/>
        <v>0</v>
      </c>
      <c r="DG1193" s="46">
        <f t="shared" si="917"/>
        <v>0</v>
      </c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>
        <v>0</v>
      </c>
      <c r="FA1193" s="59" t="s">
        <v>1704</v>
      </c>
      <c r="FB1193" s="59" t="s">
        <v>1736</v>
      </c>
      <c r="FC1193" s="59" t="s">
        <v>1719</v>
      </c>
    </row>
    <row r="1194" spans="1:159" s="49" customFormat="1" ht="25.5" customHeight="1" x14ac:dyDescent="0.25">
      <c r="A1194" s="59" t="s">
        <v>1069</v>
      </c>
      <c r="B1194" s="59" t="s">
        <v>55</v>
      </c>
      <c r="C1194" s="59" t="s">
        <v>623</v>
      </c>
      <c r="D1194" s="59" t="s">
        <v>624</v>
      </c>
      <c r="E1194" s="59" t="s">
        <v>625</v>
      </c>
      <c r="F1194" s="59"/>
      <c r="G1194" s="59" t="s">
        <v>1578</v>
      </c>
      <c r="H1194" s="59" t="s">
        <v>1499</v>
      </c>
      <c r="I1194" s="59">
        <v>30</v>
      </c>
      <c r="J1194" s="59" t="s">
        <v>1506</v>
      </c>
      <c r="K1194" s="59" t="s">
        <v>1592</v>
      </c>
      <c r="L1194" s="59" t="s">
        <v>1330</v>
      </c>
      <c r="M1194" s="59" t="s">
        <v>1505</v>
      </c>
      <c r="N1194" s="59" t="s">
        <v>1554</v>
      </c>
      <c r="O1194" s="46">
        <f t="shared" si="915"/>
        <v>44000</v>
      </c>
      <c r="P1194" s="46"/>
      <c r="Q1194" s="46"/>
      <c r="R1194" s="46"/>
      <c r="S1194" s="46"/>
      <c r="T1194" s="46"/>
      <c r="U1194" s="46"/>
      <c r="V1194" s="46"/>
      <c r="W1194" s="46">
        <v>11000</v>
      </c>
      <c r="X1194" s="46">
        <v>11000</v>
      </c>
      <c r="Y1194" s="46">
        <v>11000</v>
      </c>
      <c r="Z1194" s="46">
        <v>11000</v>
      </c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87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>
        <v>180</v>
      </c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>
        <v>0</v>
      </c>
      <c r="DF1194" s="46">
        <f t="shared" si="916"/>
        <v>0</v>
      </c>
      <c r="DG1194" s="46">
        <f t="shared" si="917"/>
        <v>0</v>
      </c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>
        <v>0</v>
      </c>
      <c r="FA1194" s="59" t="s">
        <v>1704</v>
      </c>
      <c r="FB1194" s="59">
        <v>2015</v>
      </c>
      <c r="FC1194" s="59"/>
    </row>
    <row r="1195" spans="1:159" s="49" customFormat="1" ht="25.5" customHeight="1" x14ac:dyDescent="0.25">
      <c r="A1195" s="59" t="s">
        <v>1070</v>
      </c>
      <c r="B1195" s="59" t="s">
        <v>55</v>
      </c>
      <c r="C1195" s="59" t="s">
        <v>623</v>
      </c>
      <c r="D1195" s="59" t="s">
        <v>624</v>
      </c>
      <c r="E1195" s="59" t="s">
        <v>625</v>
      </c>
      <c r="F1195" s="59"/>
      <c r="G1195" s="59" t="s">
        <v>1578</v>
      </c>
      <c r="H1195" s="59" t="s">
        <v>1339</v>
      </c>
      <c r="I1195" s="59">
        <v>30</v>
      </c>
      <c r="J1195" s="59" t="s">
        <v>1506</v>
      </c>
      <c r="K1195" s="59" t="s">
        <v>1592</v>
      </c>
      <c r="L1195" s="59" t="s">
        <v>1330</v>
      </c>
      <c r="M1195" s="59" t="s">
        <v>1505</v>
      </c>
      <c r="N1195" s="59" t="s">
        <v>1554</v>
      </c>
      <c r="O1195" s="46">
        <f t="shared" si="915"/>
        <v>44000</v>
      </c>
      <c r="P1195" s="46"/>
      <c r="Q1195" s="46"/>
      <c r="R1195" s="46"/>
      <c r="S1195" s="46"/>
      <c r="T1195" s="46"/>
      <c r="U1195" s="46"/>
      <c r="V1195" s="46"/>
      <c r="W1195" s="46">
        <v>11000</v>
      </c>
      <c r="X1195" s="46">
        <v>11000</v>
      </c>
      <c r="Y1195" s="46">
        <v>11000</v>
      </c>
      <c r="Z1195" s="46">
        <v>11000</v>
      </c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87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>
        <v>180</v>
      </c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>
        <v>0</v>
      </c>
      <c r="DF1195" s="46">
        <f t="shared" si="916"/>
        <v>0</v>
      </c>
      <c r="DG1195" s="46">
        <f t="shared" si="917"/>
        <v>0</v>
      </c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>
        <v>0</v>
      </c>
      <c r="FA1195" s="59" t="s">
        <v>1704</v>
      </c>
      <c r="FB1195" s="59">
        <v>2015</v>
      </c>
      <c r="FC1195" s="59">
        <v>7</v>
      </c>
    </row>
    <row r="1196" spans="1:159" s="49" customFormat="1" ht="25.5" customHeight="1" x14ac:dyDescent="0.25">
      <c r="A1196" s="59" t="s">
        <v>1071</v>
      </c>
      <c r="B1196" s="59" t="s">
        <v>55</v>
      </c>
      <c r="C1196" s="59" t="s">
        <v>623</v>
      </c>
      <c r="D1196" s="59" t="s">
        <v>624</v>
      </c>
      <c r="E1196" s="59" t="s">
        <v>625</v>
      </c>
      <c r="F1196" s="59"/>
      <c r="G1196" s="59" t="s">
        <v>1578</v>
      </c>
      <c r="H1196" s="59" t="s">
        <v>1339</v>
      </c>
      <c r="I1196" s="59">
        <v>30</v>
      </c>
      <c r="J1196" s="59" t="s">
        <v>1506</v>
      </c>
      <c r="K1196" s="59" t="s">
        <v>1592</v>
      </c>
      <c r="L1196" s="59" t="s">
        <v>1330</v>
      </c>
      <c r="M1196" s="59" t="s">
        <v>1505</v>
      </c>
      <c r="N1196" s="59" t="s">
        <v>1554</v>
      </c>
      <c r="O1196" s="46">
        <f t="shared" si="915"/>
        <v>44000</v>
      </c>
      <c r="P1196" s="46"/>
      <c r="Q1196" s="46"/>
      <c r="R1196" s="46"/>
      <c r="S1196" s="46"/>
      <c r="T1196" s="46"/>
      <c r="U1196" s="46"/>
      <c r="V1196" s="46"/>
      <c r="W1196" s="46">
        <v>11000</v>
      </c>
      <c r="X1196" s="46">
        <v>11000</v>
      </c>
      <c r="Y1196" s="46">
        <v>11000</v>
      </c>
      <c r="Z1196" s="46">
        <v>11000</v>
      </c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87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180</v>
      </c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>
        <v>0</v>
      </c>
      <c r="DF1196" s="46">
        <f t="shared" si="916"/>
        <v>0</v>
      </c>
      <c r="DG1196" s="46">
        <f t="shared" si="917"/>
        <v>0</v>
      </c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>
        <v>0</v>
      </c>
      <c r="FA1196" s="59" t="s">
        <v>1739</v>
      </c>
      <c r="FB1196" s="59">
        <v>2015</v>
      </c>
      <c r="FC1196" s="59">
        <v>18</v>
      </c>
    </row>
    <row r="1197" spans="1:159" s="49" customFormat="1" ht="25.5" customHeight="1" x14ac:dyDescent="0.25">
      <c r="A1197" s="59" t="s">
        <v>1072</v>
      </c>
      <c r="B1197" s="59" t="s">
        <v>55</v>
      </c>
      <c r="C1197" s="59" t="s">
        <v>630</v>
      </c>
      <c r="D1197" s="59" t="s">
        <v>624</v>
      </c>
      <c r="E1197" s="59" t="s">
        <v>631</v>
      </c>
      <c r="F1197" s="59"/>
      <c r="G1197" s="59" t="s">
        <v>1578</v>
      </c>
      <c r="H1197" s="59" t="s">
        <v>1339</v>
      </c>
      <c r="I1197" s="59">
        <v>30</v>
      </c>
      <c r="J1197" s="59" t="s">
        <v>1569</v>
      </c>
      <c r="K1197" s="59" t="s">
        <v>1592</v>
      </c>
      <c r="L1197" s="59" t="s">
        <v>1330</v>
      </c>
      <c r="M1197" s="59" t="s">
        <v>1505</v>
      </c>
      <c r="N1197" s="59" t="s">
        <v>1554</v>
      </c>
      <c r="O1197" s="46">
        <f t="shared" si="915"/>
        <v>44000</v>
      </c>
      <c r="P1197" s="46"/>
      <c r="Q1197" s="46"/>
      <c r="R1197" s="46"/>
      <c r="S1197" s="46"/>
      <c r="T1197" s="46"/>
      <c r="U1197" s="46"/>
      <c r="V1197" s="46"/>
      <c r="W1197" s="46">
        <v>11000</v>
      </c>
      <c r="X1197" s="46">
        <v>11000</v>
      </c>
      <c r="Y1197" s="46">
        <v>11000</v>
      </c>
      <c r="Z1197" s="46">
        <v>11000</v>
      </c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87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>
        <v>180</v>
      </c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>
        <v>0</v>
      </c>
      <c r="DF1197" s="46">
        <f t="shared" si="916"/>
        <v>0</v>
      </c>
      <c r="DG1197" s="46">
        <f t="shared" si="917"/>
        <v>0</v>
      </c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>
        <v>0</v>
      </c>
      <c r="FA1197" s="59" t="s">
        <v>1704</v>
      </c>
      <c r="FB1197" s="59" t="s">
        <v>1736</v>
      </c>
      <c r="FC1197" s="59" t="s">
        <v>1719</v>
      </c>
    </row>
    <row r="1198" spans="1:159" s="49" customFormat="1" ht="25.5" customHeight="1" x14ac:dyDescent="0.25">
      <c r="A1198" s="59" t="s">
        <v>1073</v>
      </c>
      <c r="B1198" s="59" t="s">
        <v>55</v>
      </c>
      <c r="C1198" s="59" t="s">
        <v>623</v>
      </c>
      <c r="D1198" s="59" t="s">
        <v>624</v>
      </c>
      <c r="E1198" s="59" t="s">
        <v>625</v>
      </c>
      <c r="F1198" s="59"/>
      <c r="G1198" s="59" t="s">
        <v>1578</v>
      </c>
      <c r="H1198" s="59" t="s">
        <v>1499</v>
      </c>
      <c r="I1198" s="59">
        <v>30</v>
      </c>
      <c r="J1198" s="59" t="s">
        <v>1506</v>
      </c>
      <c r="K1198" s="59" t="s">
        <v>1593</v>
      </c>
      <c r="L1198" s="59" t="s">
        <v>1330</v>
      </c>
      <c r="M1198" s="59" t="s">
        <v>1505</v>
      </c>
      <c r="N1198" s="59" t="s">
        <v>1554</v>
      </c>
      <c r="O1198" s="46">
        <f t="shared" si="915"/>
        <v>64000</v>
      </c>
      <c r="P1198" s="46"/>
      <c r="Q1198" s="46"/>
      <c r="R1198" s="46"/>
      <c r="S1198" s="46"/>
      <c r="T1198" s="46"/>
      <c r="U1198" s="46"/>
      <c r="V1198" s="46"/>
      <c r="W1198" s="46">
        <v>16000</v>
      </c>
      <c r="X1198" s="46">
        <v>16000</v>
      </c>
      <c r="Y1198" s="46">
        <v>16000</v>
      </c>
      <c r="Z1198" s="46">
        <v>16000</v>
      </c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87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>
        <v>180</v>
      </c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>
        <v>0</v>
      </c>
      <c r="DF1198" s="46">
        <f t="shared" si="916"/>
        <v>0</v>
      </c>
      <c r="DG1198" s="46">
        <f t="shared" si="917"/>
        <v>0</v>
      </c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>
        <v>0</v>
      </c>
      <c r="FA1198" s="59" t="s">
        <v>1704</v>
      </c>
      <c r="FB1198" s="59">
        <v>2015</v>
      </c>
      <c r="FC1198" s="59"/>
    </row>
    <row r="1199" spans="1:159" s="49" customFormat="1" ht="25.5" customHeight="1" x14ac:dyDescent="0.25">
      <c r="A1199" s="59" t="s">
        <v>1074</v>
      </c>
      <c r="B1199" s="59" t="s">
        <v>55</v>
      </c>
      <c r="C1199" s="59" t="s">
        <v>623</v>
      </c>
      <c r="D1199" s="59" t="s">
        <v>624</v>
      </c>
      <c r="E1199" s="59" t="s">
        <v>625</v>
      </c>
      <c r="F1199" s="59"/>
      <c r="G1199" s="59" t="s">
        <v>1578</v>
      </c>
      <c r="H1199" s="59" t="s">
        <v>1339</v>
      </c>
      <c r="I1199" s="59">
        <v>30</v>
      </c>
      <c r="J1199" s="59" t="s">
        <v>1506</v>
      </c>
      <c r="K1199" s="59" t="s">
        <v>1593</v>
      </c>
      <c r="L1199" s="59" t="s">
        <v>1330</v>
      </c>
      <c r="M1199" s="59" t="s">
        <v>1505</v>
      </c>
      <c r="N1199" s="59" t="s">
        <v>1554</v>
      </c>
      <c r="O1199" s="46">
        <f t="shared" si="915"/>
        <v>64000</v>
      </c>
      <c r="P1199" s="46"/>
      <c r="Q1199" s="46"/>
      <c r="R1199" s="46"/>
      <c r="S1199" s="46"/>
      <c r="T1199" s="46"/>
      <c r="U1199" s="46"/>
      <c r="V1199" s="46"/>
      <c r="W1199" s="46">
        <v>16000</v>
      </c>
      <c r="X1199" s="46">
        <v>16000</v>
      </c>
      <c r="Y1199" s="46">
        <v>16000</v>
      </c>
      <c r="Z1199" s="46">
        <v>16000</v>
      </c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87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>
        <v>180</v>
      </c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>
        <v>0</v>
      </c>
      <c r="DF1199" s="46">
        <f t="shared" si="916"/>
        <v>0</v>
      </c>
      <c r="DG1199" s="46">
        <f t="shared" si="917"/>
        <v>0</v>
      </c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>
        <v>0</v>
      </c>
      <c r="FA1199" s="59" t="s">
        <v>1704</v>
      </c>
      <c r="FB1199" s="59">
        <v>2015</v>
      </c>
      <c r="FC1199" s="59">
        <v>7</v>
      </c>
    </row>
    <row r="1200" spans="1:159" s="49" customFormat="1" ht="25.5" customHeight="1" x14ac:dyDescent="0.25">
      <c r="A1200" s="59" t="s">
        <v>1075</v>
      </c>
      <c r="B1200" s="59" t="s">
        <v>55</v>
      </c>
      <c r="C1200" s="59" t="s">
        <v>623</v>
      </c>
      <c r="D1200" s="59" t="s">
        <v>624</v>
      </c>
      <c r="E1200" s="59" t="s">
        <v>625</v>
      </c>
      <c r="F1200" s="59"/>
      <c r="G1200" s="59" t="s">
        <v>1578</v>
      </c>
      <c r="H1200" s="59" t="s">
        <v>1339</v>
      </c>
      <c r="I1200" s="59">
        <v>30</v>
      </c>
      <c r="J1200" s="59" t="s">
        <v>1506</v>
      </c>
      <c r="K1200" s="59" t="s">
        <v>1593</v>
      </c>
      <c r="L1200" s="59" t="s">
        <v>1330</v>
      </c>
      <c r="M1200" s="59" t="s">
        <v>1505</v>
      </c>
      <c r="N1200" s="59" t="s">
        <v>1554</v>
      </c>
      <c r="O1200" s="46">
        <f t="shared" si="915"/>
        <v>64000</v>
      </c>
      <c r="P1200" s="46"/>
      <c r="Q1200" s="46"/>
      <c r="R1200" s="46"/>
      <c r="S1200" s="46"/>
      <c r="T1200" s="46"/>
      <c r="U1200" s="46"/>
      <c r="V1200" s="46"/>
      <c r="W1200" s="46">
        <v>16000</v>
      </c>
      <c r="X1200" s="46">
        <v>16000</v>
      </c>
      <c r="Y1200" s="46">
        <v>16000</v>
      </c>
      <c r="Z1200" s="46">
        <v>16000</v>
      </c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87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>
        <v>180</v>
      </c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>
        <v>0</v>
      </c>
      <c r="DF1200" s="46">
        <f t="shared" si="916"/>
        <v>0</v>
      </c>
      <c r="DG1200" s="46">
        <f t="shared" si="917"/>
        <v>0</v>
      </c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>
        <v>0</v>
      </c>
      <c r="FA1200" s="59" t="s">
        <v>1739</v>
      </c>
      <c r="FB1200" s="59">
        <v>2015</v>
      </c>
      <c r="FC1200" s="59">
        <v>18</v>
      </c>
    </row>
    <row r="1201" spans="1:159" s="49" customFormat="1" ht="25.5" customHeight="1" x14ac:dyDescent="0.25">
      <c r="A1201" s="59" t="s">
        <v>1076</v>
      </c>
      <c r="B1201" s="59" t="s">
        <v>55</v>
      </c>
      <c r="C1201" s="59" t="s">
        <v>630</v>
      </c>
      <c r="D1201" s="59" t="s">
        <v>624</v>
      </c>
      <c r="E1201" s="59" t="s">
        <v>631</v>
      </c>
      <c r="F1201" s="59"/>
      <c r="G1201" s="59" t="s">
        <v>1578</v>
      </c>
      <c r="H1201" s="59" t="s">
        <v>1339</v>
      </c>
      <c r="I1201" s="59">
        <v>30</v>
      </c>
      <c r="J1201" s="59" t="s">
        <v>1569</v>
      </c>
      <c r="K1201" s="59" t="s">
        <v>1593</v>
      </c>
      <c r="L1201" s="59" t="s">
        <v>1330</v>
      </c>
      <c r="M1201" s="59" t="s">
        <v>1505</v>
      </c>
      <c r="N1201" s="59" t="s">
        <v>1554</v>
      </c>
      <c r="O1201" s="46">
        <f t="shared" si="915"/>
        <v>64000</v>
      </c>
      <c r="P1201" s="46"/>
      <c r="Q1201" s="46"/>
      <c r="R1201" s="46"/>
      <c r="S1201" s="46"/>
      <c r="T1201" s="46"/>
      <c r="U1201" s="46"/>
      <c r="V1201" s="46"/>
      <c r="W1201" s="46">
        <v>16000</v>
      </c>
      <c r="X1201" s="46">
        <v>16000</v>
      </c>
      <c r="Y1201" s="46">
        <v>16000</v>
      </c>
      <c r="Z1201" s="46">
        <v>16000</v>
      </c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87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>
        <v>180</v>
      </c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>
        <v>0</v>
      </c>
      <c r="DF1201" s="46">
        <f t="shared" si="916"/>
        <v>0</v>
      </c>
      <c r="DG1201" s="46">
        <f t="shared" si="917"/>
        <v>0</v>
      </c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>
        <v>0</v>
      </c>
      <c r="FA1201" s="59" t="s">
        <v>1704</v>
      </c>
      <c r="FB1201" s="59" t="s">
        <v>1736</v>
      </c>
      <c r="FC1201" s="59" t="s">
        <v>1719</v>
      </c>
    </row>
    <row r="1202" spans="1:159" s="49" customFormat="1" ht="25.5" customHeight="1" x14ac:dyDescent="0.25">
      <c r="A1202" s="59" t="s">
        <v>1077</v>
      </c>
      <c r="B1202" s="59" t="s">
        <v>55</v>
      </c>
      <c r="C1202" s="59" t="s">
        <v>623</v>
      </c>
      <c r="D1202" s="59" t="s">
        <v>624</v>
      </c>
      <c r="E1202" s="59" t="s">
        <v>625</v>
      </c>
      <c r="F1202" s="59"/>
      <c r="G1202" s="59" t="s">
        <v>1578</v>
      </c>
      <c r="H1202" s="59" t="s">
        <v>1499</v>
      </c>
      <c r="I1202" s="59">
        <v>30</v>
      </c>
      <c r="J1202" s="59" t="s">
        <v>1506</v>
      </c>
      <c r="K1202" s="59" t="s">
        <v>1581</v>
      </c>
      <c r="L1202" s="59" t="s">
        <v>1330</v>
      </c>
      <c r="M1202" s="59" t="s">
        <v>1505</v>
      </c>
      <c r="N1202" s="59" t="s">
        <v>1554</v>
      </c>
      <c r="O1202" s="46">
        <f t="shared" si="915"/>
        <v>104000</v>
      </c>
      <c r="P1202" s="46"/>
      <c r="Q1202" s="46"/>
      <c r="R1202" s="46"/>
      <c r="S1202" s="46"/>
      <c r="T1202" s="46"/>
      <c r="U1202" s="46"/>
      <c r="V1202" s="46"/>
      <c r="W1202" s="46">
        <v>26000</v>
      </c>
      <c r="X1202" s="46">
        <v>26000</v>
      </c>
      <c r="Y1202" s="46">
        <v>26000</v>
      </c>
      <c r="Z1202" s="46">
        <v>26000</v>
      </c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87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>
        <v>180</v>
      </c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>
        <v>0</v>
      </c>
      <c r="DF1202" s="46">
        <f t="shared" si="916"/>
        <v>0</v>
      </c>
      <c r="DG1202" s="46">
        <f t="shared" si="917"/>
        <v>0</v>
      </c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>
        <v>0</v>
      </c>
      <c r="FA1202" s="59" t="s">
        <v>1704</v>
      </c>
      <c r="FB1202" s="59">
        <v>2015</v>
      </c>
      <c r="FC1202" s="59"/>
    </row>
    <row r="1203" spans="1:159" s="49" customFormat="1" ht="25.5" customHeight="1" x14ac:dyDescent="0.25">
      <c r="A1203" s="59" t="s">
        <v>1078</v>
      </c>
      <c r="B1203" s="59" t="s">
        <v>55</v>
      </c>
      <c r="C1203" s="59" t="s">
        <v>623</v>
      </c>
      <c r="D1203" s="59" t="s">
        <v>624</v>
      </c>
      <c r="E1203" s="59" t="s">
        <v>625</v>
      </c>
      <c r="F1203" s="59"/>
      <c r="G1203" s="59" t="s">
        <v>1578</v>
      </c>
      <c r="H1203" s="59" t="s">
        <v>1339</v>
      </c>
      <c r="I1203" s="59">
        <v>30</v>
      </c>
      <c r="J1203" s="59" t="s">
        <v>1506</v>
      </c>
      <c r="K1203" s="59" t="s">
        <v>1581</v>
      </c>
      <c r="L1203" s="59" t="s">
        <v>1330</v>
      </c>
      <c r="M1203" s="59" t="s">
        <v>1505</v>
      </c>
      <c r="N1203" s="59" t="s">
        <v>1554</v>
      </c>
      <c r="O1203" s="46">
        <f t="shared" si="915"/>
        <v>104000</v>
      </c>
      <c r="P1203" s="46"/>
      <c r="Q1203" s="46"/>
      <c r="R1203" s="46"/>
      <c r="S1203" s="46"/>
      <c r="T1203" s="46"/>
      <c r="U1203" s="46"/>
      <c r="V1203" s="46"/>
      <c r="W1203" s="46">
        <v>26000</v>
      </c>
      <c r="X1203" s="46">
        <v>26000</v>
      </c>
      <c r="Y1203" s="46">
        <v>26000</v>
      </c>
      <c r="Z1203" s="46">
        <v>26000</v>
      </c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87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>
        <v>180</v>
      </c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>
        <v>0</v>
      </c>
      <c r="DF1203" s="46">
        <f t="shared" si="916"/>
        <v>0</v>
      </c>
      <c r="DG1203" s="46">
        <f t="shared" si="917"/>
        <v>0</v>
      </c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>
        <v>0</v>
      </c>
      <c r="FA1203" s="59" t="s">
        <v>1704</v>
      </c>
      <c r="FB1203" s="59">
        <v>2015</v>
      </c>
      <c r="FC1203" s="59">
        <v>7</v>
      </c>
    </row>
    <row r="1204" spans="1:159" s="49" customFormat="1" ht="25.5" customHeight="1" x14ac:dyDescent="0.25">
      <c r="A1204" s="59" t="s">
        <v>1079</v>
      </c>
      <c r="B1204" s="59" t="s">
        <v>55</v>
      </c>
      <c r="C1204" s="59" t="s">
        <v>623</v>
      </c>
      <c r="D1204" s="59" t="s">
        <v>624</v>
      </c>
      <c r="E1204" s="59" t="s">
        <v>625</v>
      </c>
      <c r="F1204" s="59"/>
      <c r="G1204" s="59" t="s">
        <v>1578</v>
      </c>
      <c r="H1204" s="59" t="s">
        <v>1339</v>
      </c>
      <c r="I1204" s="59">
        <v>30</v>
      </c>
      <c r="J1204" s="59" t="s">
        <v>1506</v>
      </c>
      <c r="K1204" s="59" t="s">
        <v>1581</v>
      </c>
      <c r="L1204" s="59" t="s">
        <v>1330</v>
      </c>
      <c r="M1204" s="59" t="s">
        <v>1505</v>
      </c>
      <c r="N1204" s="59" t="s">
        <v>1554</v>
      </c>
      <c r="O1204" s="46">
        <f t="shared" si="915"/>
        <v>104000</v>
      </c>
      <c r="P1204" s="46"/>
      <c r="Q1204" s="46"/>
      <c r="R1204" s="46"/>
      <c r="S1204" s="46"/>
      <c r="T1204" s="46"/>
      <c r="U1204" s="46"/>
      <c r="V1204" s="46"/>
      <c r="W1204" s="46">
        <v>26000</v>
      </c>
      <c r="X1204" s="46">
        <v>26000</v>
      </c>
      <c r="Y1204" s="46">
        <v>26000</v>
      </c>
      <c r="Z1204" s="46">
        <v>26000</v>
      </c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87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>
        <v>180</v>
      </c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>
        <v>0</v>
      </c>
      <c r="DF1204" s="46">
        <f t="shared" si="916"/>
        <v>0</v>
      </c>
      <c r="DG1204" s="46">
        <f t="shared" si="917"/>
        <v>0</v>
      </c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>
        <v>0</v>
      </c>
      <c r="FA1204" s="59" t="s">
        <v>1739</v>
      </c>
      <c r="FB1204" s="59">
        <v>2015</v>
      </c>
      <c r="FC1204" s="59">
        <v>18</v>
      </c>
    </row>
    <row r="1205" spans="1:159" s="49" customFormat="1" ht="25.5" customHeight="1" x14ac:dyDescent="0.25">
      <c r="A1205" s="59" t="s">
        <v>1080</v>
      </c>
      <c r="B1205" s="59" t="s">
        <v>55</v>
      </c>
      <c r="C1205" s="59" t="s">
        <v>630</v>
      </c>
      <c r="D1205" s="59" t="s">
        <v>624</v>
      </c>
      <c r="E1205" s="59" t="s">
        <v>631</v>
      </c>
      <c r="F1205" s="59"/>
      <c r="G1205" s="59" t="s">
        <v>1578</v>
      </c>
      <c r="H1205" s="59" t="s">
        <v>1339</v>
      </c>
      <c r="I1205" s="59">
        <v>30</v>
      </c>
      <c r="J1205" s="59" t="s">
        <v>1569</v>
      </c>
      <c r="K1205" s="59" t="s">
        <v>1581</v>
      </c>
      <c r="L1205" s="59" t="s">
        <v>1330</v>
      </c>
      <c r="M1205" s="59" t="s">
        <v>1505</v>
      </c>
      <c r="N1205" s="59" t="s">
        <v>1554</v>
      </c>
      <c r="O1205" s="46">
        <f t="shared" si="915"/>
        <v>104000</v>
      </c>
      <c r="P1205" s="46"/>
      <c r="Q1205" s="46"/>
      <c r="R1205" s="46"/>
      <c r="S1205" s="46"/>
      <c r="T1205" s="46"/>
      <c r="U1205" s="46"/>
      <c r="V1205" s="46"/>
      <c r="W1205" s="46">
        <v>26000</v>
      </c>
      <c r="X1205" s="46">
        <v>26000</v>
      </c>
      <c r="Y1205" s="46">
        <v>26000</v>
      </c>
      <c r="Z1205" s="46">
        <v>26000</v>
      </c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87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>
        <v>180</v>
      </c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>
        <v>0</v>
      </c>
      <c r="DF1205" s="46">
        <f t="shared" si="916"/>
        <v>0</v>
      </c>
      <c r="DG1205" s="46">
        <f t="shared" si="917"/>
        <v>0</v>
      </c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>
        <v>0</v>
      </c>
      <c r="FA1205" s="59" t="s">
        <v>1704</v>
      </c>
      <c r="FB1205" s="59" t="s">
        <v>1736</v>
      </c>
      <c r="FC1205" s="59" t="s">
        <v>1719</v>
      </c>
    </row>
    <row r="1206" spans="1:159" s="49" customFormat="1" ht="25.5" customHeight="1" x14ac:dyDescent="0.25">
      <c r="A1206" s="59" t="s">
        <v>1081</v>
      </c>
      <c r="B1206" s="59" t="s">
        <v>55</v>
      </c>
      <c r="C1206" s="59" t="s">
        <v>623</v>
      </c>
      <c r="D1206" s="59" t="s">
        <v>624</v>
      </c>
      <c r="E1206" s="59" t="s">
        <v>625</v>
      </c>
      <c r="F1206" s="59"/>
      <c r="G1206" s="59" t="s">
        <v>1578</v>
      </c>
      <c r="H1206" s="59" t="s">
        <v>1499</v>
      </c>
      <c r="I1206" s="59">
        <v>30</v>
      </c>
      <c r="J1206" s="59" t="s">
        <v>1506</v>
      </c>
      <c r="K1206" s="59" t="s">
        <v>1594</v>
      </c>
      <c r="L1206" s="59" t="s">
        <v>1330</v>
      </c>
      <c r="M1206" s="59" t="s">
        <v>1505</v>
      </c>
      <c r="N1206" s="59" t="s">
        <v>1554</v>
      </c>
      <c r="O1206" s="46">
        <f t="shared" si="915"/>
        <v>32000</v>
      </c>
      <c r="P1206" s="46"/>
      <c r="Q1206" s="46"/>
      <c r="R1206" s="46"/>
      <c r="S1206" s="46"/>
      <c r="T1206" s="46"/>
      <c r="U1206" s="46"/>
      <c r="V1206" s="46"/>
      <c r="W1206" s="46">
        <v>8000</v>
      </c>
      <c r="X1206" s="46">
        <v>8000</v>
      </c>
      <c r="Y1206" s="46">
        <v>8000</v>
      </c>
      <c r="Z1206" s="46">
        <v>8000</v>
      </c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87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>
        <v>180</v>
      </c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>
        <v>0</v>
      </c>
      <c r="DF1206" s="46">
        <f t="shared" si="916"/>
        <v>0</v>
      </c>
      <c r="DG1206" s="46">
        <f t="shared" si="917"/>
        <v>0</v>
      </c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>
        <v>0</v>
      </c>
      <c r="FA1206" s="59" t="s">
        <v>1704</v>
      </c>
      <c r="FB1206" s="59">
        <v>2015</v>
      </c>
      <c r="FC1206" s="59"/>
    </row>
    <row r="1207" spans="1:159" s="49" customFormat="1" ht="25.5" customHeight="1" x14ac:dyDescent="0.25">
      <c r="A1207" s="59" t="s">
        <v>1082</v>
      </c>
      <c r="B1207" s="59" t="s">
        <v>55</v>
      </c>
      <c r="C1207" s="59" t="s">
        <v>623</v>
      </c>
      <c r="D1207" s="59" t="s">
        <v>624</v>
      </c>
      <c r="E1207" s="59" t="s">
        <v>625</v>
      </c>
      <c r="F1207" s="59"/>
      <c r="G1207" s="59" t="s">
        <v>1578</v>
      </c>
      <c r="H1207" s="59" t="s">
        <v>1339</v>
      </c>
      <c r="I1207" s="59">
        <v>30</v>
      </c>
      <c r="J1207" s="59" t="s">
        <v>1506</v>
      </c>
      <c r="K1207" s="59" t="s">
        <v>1594</v>
      </c>
      <c r="L1207" s="59" t="s">
        <v>1330</v>
      </c>
      <c r="M1207" s="59" t="s">
        <v>1505</v>
      </c>
      <c r="N1207" s="59" t="s">
        <v>1554</v>
      </c>
      <c r="O1207" s="46">
        <f t="shared" si="915"/>
        <v>32000</v>
      </c>
      <c r="P1207" s="46"/>
      <c r="Q1207" s="46"/>
      <c r="R1207" s="46"/>
      <c r="S1207" s="46"/>
      <c r="T1207" s="46"/>
      <c r="U1207" s="46"/>
      <c r="V1207" s="46"/>
      <c r="W1207" s="46">
        <v>8000</v>
      </c>
      <c r="X1207" s="46">
        <v>8000</v>
      </c>
      <c r="Y1207" s="46">
        <v>8000</v>
      </c>
      <c r="Z1207" s="46">
        <v>8000</v>
      </c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87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>
        <v>180</v>
      </c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>
        <v>0</v>
      </c>
      <c r="DF1207" s="46">
        <f t="shared" si="916"/>
        <v>0</v>
      </c>
      <c r="DG1207" s="46">
        <f t="shared" si="917"/>
        <v>0</v>
      </c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>
        <v>0</v>
      </c>
      <c r="FA1207" s="59" t="s">
        <v>1704</v>
      </c>
      <c r="FB1207" s="59">
        <v>2015</v>
      </c>
      <c r="FC1207" s="59">
        <v>7</v>
      </c>
    </row>
    <row r="1208" spans="1:159" s="49" customFormat="1" ht="25.5" customHeight="1" x14ac:dyDescent="0.25">
      <c r="A1208" s="59" t="s">
        <v>1083</v>
      </c>
      <c r="B1208" s="59" t="s">
        <v>55</v>
      </c>
      <c r="C1208" s="59" t="s">
        <v>623</v>
      </c>
      <c r="D1208" s="59" t="s">
        <v>624</v>
      </c>
      <c r="E1208" s="59" t="s">
        <v>625</v>
      </c>
      <c r="F1208" s="59"/>
      <c r="G1208" s="59" t="s">
        <v>1578</v>
      </c>
      <c r="H1208" s="59" t="s">
        <v>1339</v>
      </c>
      <c r="I1208" s="59">
        <v>30</v>
      </c>
      <c r="J1208" s="59" t="s">
        <v>1506</v>
      </c>
      <c r="K1208" s="59" t="s">
        <v>1594</v>
      </c>
      <c r="L1208" s="59" t="s">
        <v>1330</v>
      </c>
      <c r="M1208" s="59" t="s">
        <v>1505</v>
      </c>
      <c r="N1208" s="59" t="s">
        <v>1554</v>
      </c>
      <c r="O1208" s="46">
        <f t="shared" si="915"/>
        <v>32000</v>
      </c>
      <c r="P1208" s="46"/>
      <c r="Q1208" s="46"/>
      <c r="R1208" s="46"/>
      <c r="S1208" s="46"/>
      <c r="T1208" s="46"/>
      <c r="U1208" s="46"/>
      <c r="V1208" s="46"/>
      <c r="W1208" s="46">
        <v>8000</v>
      </c>
      <c r="X1208" s="46">
        <v>8000</v>
      </c>
      <c r="Y1208" s="46">
        <v>8000</v>
      </c>
      <c r="Z1208" s="46">
        <v>8000</v>
      </c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87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>
        <v>180</v>
      </c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>
        <v>0</v>
      </c>
      <c r="DF1208" s="46">
        <f t="shared" si="916"/>
        <v>0</v>
      </c>
      <c r="DG1208" s="46">
        <f t="shared" si="917"/>
        <v>0</v>
      </c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>
        <v>0</v>
      </c>
      <c r="FA1208" s="59" t="s">
        <v>1739</v>
      </c>
      <c r="FB1208" s="59">
        <v>2015</v>
      </c>
      <c r="FC1208" s="59">
        <v>18</v>
      </c>
    </row>
    <row r="1209" spans="1:159" s="49" customFormat="1" ht="25.5" customHeight="1" x14ac:dyDescent="0.25">
      <c r="A1209" s="59" t="s">
        <v>1084</v>
      </c>
      <c r="B1209" s="59" t="s">
        <v>55</v>
      </c>
      <c r="C1209" s="59" t="s">
        <v>630</v>
      </c>
      <c r="D1209" s="59" t="s">
        <v>624</v>
      </c>
      <c r="E1209" s="59" t="s">
        <v>631</v>
      </c>
      <c r="F1209" s="59"/>
      <c r="G1209" s="59" t="s">
        <v>1578</v>
      </c>
      <c r="H1209" s="59" t="s">
        <v>1339</v>
      </c>
      <c r="I1209" s="59">
        <v>30</v>
      </c>
      <c r="J1209" s="59" t="s">
        <v>1569</v>
      </c>
      <c r="K1209" s="59" t="s">
        <v>1594</v>
      </c>
      <c r="L1209" s="59" t="s">
        <v>1330</v>
      </c>
      <c r="M1209" s="59" t="s">
        <v>1505</v>
      </c>
      <c r="N1209" s="59" t="s">
        <v>1554</v>
      </c>
      <c r="O1209" s="46">
        <f t="shared" si="915"/>
        <v>32000</v>
      </c>
      <c r="P1209" s="46"/>
      <c r="Q1209" s="46"/>
      <c r="R1209" s="46"/>
      <c r="S1209" s="46"/>
      <c r="T1209" s="46"/>
      <c r="U1209" s="46"/>
      <c r="V1209" s="46"/>
      <c r="W1209" s="46">
        <v>8000</v>
      </c>
      <c r="X1209" s="46">
        <v>8000</v>
      </c>
      <c r="Y1209" s="46">
        <v>8000</v>
      </c>
      <c r="Z1209" s="46">
        <v>8000</v>
      </c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87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>
        <v>180</v>
      </c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>
        <v>0</v>
      </c>
      <c r="DF1209" s="46">
        <f t="shared" si="916"/>
        <v>0</v>
      </c>
      <c r="DG1209" s="46">
        <f t="shared" si="917"/>
        <v>0</v>
      </c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>
        <v>0</v>
      </c>
      <c r="FA1209" s="59" t="s">
        <v>1704</v>
      </c>
      <c r="FB1209" s="59" t="s">
        <v>1736</v>
      </c>
      <c r="FC1209" s="59" t="s">
        <v>1719</v>
      </c>
    </row>
    <row r="1210" spans="1:159" s="49" customFormat="1" ht="25.5" customHeight="1" x14ac:dyDescent="0.25">
      <c r="A1210" s="59" t="s">
        <v>1085</v>
      </c>
      <c r="B1210" s="59" t="s">
        <v>55</v>
      </c>
      <c r="C1210" s="59" t="s">
        <v>633</v>
      </c>
      <c r="D1210" s="59" t="s">
        <v>634</v>
      </c>
      <c r="E1210" s="59" t="s">
        <v>635</v>
      </c>
      <c r="F1210" s="59"/>
      <c r="G1210" s="59" t="s">
        <v>1580</v>
      </c>
      <c r="H1210" s="59" t="s">
        <v>1499</v>
      </c>
      <c r="I1210" s="59">
        <v>30</v>
      </c>
      <c r="J1210" s="59" t="s">
        <v>1506</v>
      </c>
      <c r="K1210" s="59" t="s">
        <v>1587</v>
      </c>
      <c r="L1210" s="59" t="s">
        <v>1330</v>
      </c>
      <c r="M1210" s="59" t="s">
        <v>1505</v>
      </c>
      <c r="N1210" s="59" t="s">
        <v>1579</v>
      </c>
      <c r="O1210" s="46">
        <f t="shared" si="915"/>
        <v>20000</v>
      </c>
      <c r="P1210" s="46"/>
      <c r="Q1210" s="46"/>
      <c r="R1210" s="46"/>
      <c r="S1210" s="46"/>
      <c r="T1210" s="46"/>
      <c r="U1210" s="46"/>
      <c r="V1210" s="46"/>
      <c r="W1210" s="46">
        <v>5000</v>
      </c>
      <c r="X1210" s="46">
        <v>5000</v>
      </c>
      <c r="Y1210" s="46">
        <v>5000</v>
      </c>
      <c r="Z1210" s="46">
        <v>5000</v>
      </c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87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>
        <v>250</v>
      </c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>
        <v>0</v>
      </c>
      <c r="DF1210" s="46">
        <f t="shared" si="916"/>
        <v>0</v>
      </c>
      <c r="DG1210" s="46">
        <f t="shared" si="917"/>
        <v>0</v>
      </c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>
        <v>0</v>
      </c>
      <c r="FA1210" s="59" t="s">
        <v>1704</v>
      </c>
      <c r="FB1210" s="59">
        <v>2015</v>
      </c>
      <c r="FC1210" s="59"/>
    </row>
    <row r="1211" spans="1:159" s="49" customFormat="1" ht="25.5" customHeight="1" x14ac:dyDescent="0.25">
      <c r="A1211" s="59" t="s">
        <v>1086</v>
      </c>
      <c r="B1211" s="59" t="s">
        <v>55</v>
      </c>
      <c r="C1211" s="59" t="s">
        <v>633</v>
      </c>
      <c r="D1211" s="59" t="s">
        <v>634</v>
      </c>
      <c r="E1211" s="59" t="s">
        <v>635</v>
      </c>
      <c r="F1211" s="59"/>
      <c r="G1211" s="59" t="s">
        <v>1580</v>
      </c>
      <c r="H1211" s="59" t="s">
        <v>1327</v>
      </c>
      <c r="I1211" s="59">
        <v>30</v>
      </c>
      <c r="J1211" s="59" t="s">
        <v>1506</v>
      </c>
      <c r="K1211" s="59" t="s">
        <v>1587</v>
      </c>
      <c r="L1211" s="59" t="s">
        <v>1330</v>
      </c>
      <c r="M1211" s="59" t="s">
        <v>1505</v>
      </c>
      <c r="N1211" s="59" t="s">
        <v>1579</v>
      </c>
      <c r="O1211" s="46">
        <f t="shared" si="915"/>
        <v>20000</v>
      </c>
      <c r="P1211" s="46"/>
      <c r="Q1211" s="46"/>
      <c r="R1211" s="46"/>
      <c r="S1211" s="46"/>
      <c r="T1211" s="46"/>
      <c r="U1211" s="46"/>
      <c r="V1211" s="46"/>
      <c r="W1211" s="46">
        <v>5000</v>
      </c>
      <c r="X1211" s="46">
        <v>5000</v>
      </c>
      <c r="Y1211" s="46">
        <v>5000</v>
      </c>
      <c r="Z1211" s="46">
        <v>5000</v>
      </c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87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>
        <v>250</v>
      </c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>
        <v>0</v>
      </c>
      <c r="DF1211" s="46">
        <f t="shared" si="916"/>
        <v>0</v>
      </c>
      <c r="DG1211" s="46">
        <f t="shared" si="917"/>
        <v>0</v>
      </c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>
        <v>0</v>
      </c>
      <c r="FA1211" s="59" t="s">
        <v>1704</v>
      </c>
      <c r="FB1211" s="59">
        <v>2015</v>
      </c>
      <c r="FC1211" s="59">
        <v>7</v>
      </c>
    </row>
    <row r="1212" spans="1:159" s="49" customFormat="1" ht="25.5" customHeight="1" x14ac:dyDescent="0.25">
      <c r="A1212" s="59" t="s">
        <v>1087</v>
      </c>
      <c r="B1212" s="59" t="s">
        <v>55</v>
      </c>
      <c r="C1212" s="59" t="s">
        <v>633</v>
      </c>
      <c r="D1212" s="59" t="s">
        <v>634</v>
      </c>
      <c r="E1212" s="59" t="s">
        <v>635</v>
      </c>
      <c r="F1212" s="59"/>
      <c r="G1212" s="59" t="s">
        <v>1580</v>
      </c>
      <c r="H1212" s="59" t="s">
        <v>1327</v>
      </c>
      <c r="I1212" s="59">
        <v>30</v>
      </c>
      <c r="J1212" s="59" t="s">
        <v>1400</v>
      </c>
      <c r="K1212" s="59" t="s">
        <v>1587</v>
      </c>
      <c r="L1212" s="59" t="s">
        <v>1330</v>
      </c>
      <c r="M1212" s="59" t="s">
        <v>1505</v>
      </c>
      <c r="N1212" s="59" t="s">
        <v>1579</v>
      </c>
      <c r="O1212" s="46">
        <f t="shared" si="915"/>
        <v>20000</v>
      </c>
      <c r="P1212" s="46"/>
      <c r="Q1212" s="46"/>
      <c r="R1212" s="46"/>
      <c r="S1212" s="46"/>
      <c r="T1212" s="46"/>
      <c r="U1212" s="46"/>
      <c r="V1212" s="46"/>
      <c r="W1212" s="46">
        <v>5000</v>
      </c>
      <c r="X1212" s="46">
        <v>5000</v>
      </c>
      <c r="Y1212" s="46">
        <v>5000</v>
      </c>
      <c r="Z1212" s="46">
        <v>5000</v>
      </c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87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>
        <v>250</v>
      </c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>
        <v>0</v>
      </c>
      <c r="DF1212" s="46">
        <f t="shared" si="916"/>
        <v>0</v>
      </c>
      <c r="DG1212" s="46">
        <f t="shared" si="917"/>
        <v>0</v>
      </c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>
        <v>0</v>
      </c>
      <c r="FA1212" s="59" t="s">
        <v>1704</v>
      </c>
      <c r="FB1212" s="59">
        <v>2015</v>
      </c>
      <c r="FC1212" s="59">
        <v>9</v>
      </c>
    </row>
    <row r="1213" spans="1:159" s="49" customFormat="1" ht="25.5" customHeight="1" x14ac:dyDescent="0.25">
      <c r="A1213" s="59" t="s">
        <v>1088</v>
      </c>
      <c r="B1213" s="59" t="s">
        <v>55</v>
      </c>
      <c r="C1213" s="59" t="s">
        <v>640</v>
      </c>
      <c r="D1213" s="59" t="s">
        <v>641</v>
      </c>
      <c r="E1213" s="59" t="s">
        <v>642</v>
      </c>
      <c r="F1213" s="59"/>
      <c r="G1213" s="59" t="s">
        <v>1580</v>
      </c>
      <c r="H1213" s="59" t="s">
        <v>1327</v>
      </c>
      <c r="I1213" s="59">
        <v>30</v>
      </c>
      <c r="J1213" s="59" t="s">
        <v>1582</v>
      </c>
      <c r="K1213" s="59" t="s">
        <v>1587</v>
      </c>
      <c r="L1213" s="59" t="s">
        <v>1330</v>
      </c>
      <c r="M1213" s="59" t="s">
        <v>1505</v>
      </c>
      <c r="N1213" s="59" t="s">
        <v>1579</v>
      </c>
      <c r="O1213" s="46">
        <f t="shared" ref="O1213:O1276" si="918">P1213+Q1213+R1213+S1213+T1213+U1213+V1213+W1213+X1213+Y1213+Z1213+AA1213+AB1213+AC1213+AD1213+AE1213+AF1213+AG1213+AH1213+AI1213+AJ1213+AK1213+AL1213+AM1213+AN1213+AO1213+AP1213+AQ1213+AR1213+AS1213+AT1213+AU1213+AV1213+AW1213+AX1213+AY1213+AZ1213</f>
        <v>25000</v>
      </c>
      <c r="P1213" s="46"/>
      <c r="Q1213" s="46"/>
      <c r="R1213" s="46"/>
      <c r="S1213" s="46"/>
      <c r="T1213" s="46"/>
      <c r="U1213" s="46"/>
      <c r="V1213" s="46"/>
      <c r="W1213" s="46">
        <v>10000</v>
      </c>
      <c r="X1213" s="46">
        <v>5000</v>
      </c>
      <c r="Y1213" s="46">
        <v>5000</v>
      </c>
      <c r="Z1213" s="46">
        <v>5000</v>
      </c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87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>
        <v>250</v>
      </c>
      <c r="BK1213" s="46"/>
      <c r="BL1213" s="46"/>
      <c r="BM1213" s="46"/>
      <c r="BN1213" s="46"/>
      <c r="BO1213" s="46"/>
      <c r="BP1213" s="46"/>
      <c r="BQ1213" s="46"/>
      <c r="BR1213" s="46">
        <v>250</v>
      </c>
      <c r="BS1213" s="46">
        <v>250</v>
      </c>
      <c r="BT1213" s="46">
        <v>250</v>
      </c>
      <c r="BU1213" s="46">
        <v>250</v>
      </c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>
        <v>6250000</v>
      </c>
      <c r="DF1213" s="46">
        <f t="shared" ref="DF1213:DF1277" si="919">P1214*BJ1214</f>
        <v>0</v>
      </c>
      <c r="DG1213" s="46">
        <f t="shared" ref="DG1213:DG1277" si="920">BJ1214*Q1214</f>
        <v>0</v>
      </c>
      <c r="DH1213" s="46">
        <f>R1213*BM1213</f>
        <v>0</v>
      </c>
      <c r="DI1213" s="46">
        <f t="shared" ref="DI1213:DQ1213" si="921">BN1213*S1213</f>
        <v>0</v>
      </c>
      <c r="DJ1213" s="46">
        <f t="shared" si="921"/>
        <v>0</v>
      </c>
      <c r="DK1213" s="46">
        <f t="shared" si="921"/>
        <v>0</v>
      </c>
      <c r="DL1213" s="46">
        <f t="shared" si="921"/>
        <v>0</v>
      </c>
      <c r="DM1213" s="46">
        <f t="shared" si="921"/>
        <v>2500000</v>
      </c>
      <c r="DN1213" s="46">
        <f t="shared" si="921"/>
        <v>1250000</v>
      </c>
      <c r="DO1213" s="46">
        <f t="shared" si="921"/>
        <v>1250000</v>
      </c>
      <c r="DP1213" s="46">
        <f t="shared" si="921"/>
        <v>1250000</v>
      </c>
      <c r="DQ1213" s="46">
        <f t="shared" si="921"/>
        <v>0</v>
      </c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>
        <v>7000000.0000000009</v>
      </c>
      <c r="FA1213" s="59" t="s">
        <v>1704</v>
      </c>
      <c r="FB1213" s="59" t="s">
        <v>1736</v>
      </c>
      <c r="FC1213" s="59" t="s">
        <v>1743</v>
      </c>
    </row>
    <row r="1214" spans="1:159" s="49" customFormat="1" ht="25.5" customHeight="1" x14ac:dyDescent="0.25">
      <c r="A1214" s="59" t="s">
        <v>1089</v>
      </c>
      <c r="B1214" s="59" t="s">
        <v>55</v>
      </c>
      <c r="C1214" s="59" t="s">
        <v>633</v>
      </c>
      <c r="D1214" s="59" t="s">
        <v>634</v>
      </c>
      <c r="E1214" s="59" t="s">
        <v>635</v>
      </c>
      <c r="F1214" s="59"/>
      <c r="G1214" s="59" t="s">
        <v>1580</v>
      </c>
      <c r="H1214" s="59" t="s">
        <v>1499</v>
      </c>
      <c r="I1214" s="59">
        <v>30</v>
      </c>
      <c r="J1214" s="59" t="s">
        <v>1506</v>
      </c>
      <c r="K1214" s="59" t="s">
        <v>1590</v>
      </c>
      <c r="L1214" s="59" t="s">
        <v>1330</v>
      </c>
      <c r="M1214" s="59" t="s">
        <v>1505</v>
      </c>
      <c r="N1214" s="59" t="s">
        <v>1579</v>
      </c>
      <c r="O1214" s="46">
        <f t="shared" si="918"/>
        <v>131872</v>
      </c>
      <c r="P1214" s="46"/>
      <c r="Q1214" s="46"/>
      <c r="R1214" s="46"/>
      <c r="S1214" s="46"/>
      <c r="T1214" s="46"/>
      <c r="U1214" s="46"/>
      <c r="V1214" s="46"/>
      <c r="W1214" s="46">
        <v>32968</v>
      </c>
      <c r="X1214" s="46">
        <v>32968</v>
      </c>
      <c r="Y1214" s="46">
        <v>32968</v>
      </c>
      <c r="Z1214" s="46">
        <v>32968</v>
      </c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87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>
        <v>250</v>
      </c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>
        <v>0</v>
      </c>
      <c r="DF1214" s="46">
        <f t="shared" si="919"/>
        <v>0</v>
      </c>
      <c r="DG1214" s="46">
        <f t="shared" si="920"/>
        <v>0</v>
      </c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>
        <v>0</v>
      </c>
      <c r="FA1214" s="59" t="s">
        <v>1704</v>
      </c>
      <c r="FB1214" s="59">
        <v>2015</v>
      </c>
      <c r="FC1214" s="59"/>
    </row>
    <row r="1215" spans="1:159" s="49" customFormat="1" ht="25.5" customHeight="1" x14ac:dyDescent="0.25">
      <c r="A1215" s="59" t="s">
        <v>1090</v>
      </c>
      <c r="B1215" s="59" t="s">
        <v>55</v>
      </c>
      <c r="C1215" s="59" t="s">
        <v>633</v>
      </c>
      <c r="D1215" s="59" t="s">
        <v>634</v>
      </c>
      <c r="E1215" s="59" t="s">
        <v>635</v>
      </c>
      <c r="F1215" s="59"/>
      <c r="G1215" s="59" t="s">
        <v>1580</v>
      </c>
      <c r="H1215" s="59" t="s">
        <v>1327</v>
      </c>
      <c r="I1215" s="59">
        <v>30</v>
      </c>
      <c r="J1215" s="59" t="s">
        <v>1506</v>
      </c>
      <c r="K1215" s="59" t="s">
        <v>1590</v>
      </c>
      <c r="L1215" s="59" t="s">
        <v>1330</v>
      </c>
      <c r="M1215" s="59" t="s">
        <v>1505</v>
      </c>
      <c r="N1215" s="59" t="s">
        <v>1579</v>
      </c>
      <c r="O1215" s="46">
        <f t="shared" si="918"/>
        <v>131872</v>
      </c>
      <c r="P1215" s="46"/>
      <c r="Q1215" s="46"/>
      <c r="R1215" s="46"/>
      <c r="S1215" s="46"/>
      <c r="T1215" s="46"/>
      <c r="U1215" s="46"/>
      <c r="V1215" s="46"/>
      <c r="W1215" s="46">
        <v>32968</v>
      </c>
      <c r="X1215" s="46">
        <v>32968</v>
      </c>
      <c r="Y1215" s="46">
        <v>32968</v>
      </c>
      <c r="Z1215" s="46">
        <v>32968</v>
      </c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87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>
        <v>250</v>
      </c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>
        <v>0</v>
      </c>
      <c r="DF1215" s="46">
        <f t="shared" si="919"/>
        <v>0</v>
      </c>
      <c r="DG1215" s="46">
        <f t="shared" si="920"/>
        <v>0</v>
      </c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>
        <v>0</v>
      </c>
      <c r="FA1215" s="59" t="s">
        <v>1704</v>
      </c>
      <c r="FB1215" s="59">
        <v>2015</v>
      </c>
      <c r="FC1215" s="59">
        <v>7</v>
      </c>
    </row>
    <row r="1216" spans="1:159" s="49" customFormat="1" ht="25.5" customHeight="1" x14ac:dyDescent="0.25">
      <c r="A1216" s="59" t="s">
        <v>1091</v>
      </c>
      <c r="B1216" s="59" t="s">
        <v>55</v>
      </c>
      <c r="C1216" s="59" t="s">
        <v>633</v>
      </c>
      <c r="D1216" s="59" t="s">
        <v>634</v>
      </c>
      <c r="E1216" s="59" t="s">
        <v>635</v>
      </c>
      <c r="F1216" s="59"/>
      <c r="G1216" s="59" t="s">
        <v>1580</v>
      </c>
      <c r="H1216" s="59" t="s">
        <v>1327</v>
      </c>
      <c r="I1216" s="59">
        <v>30</v>
      </c>
      <c r="J1216" s="59" t="s">
        <v>1400</v>
      </c>
      <c r="K1216" s="59" t="s">
        <v>1590</v>
      </c>
      <c r="L1216" s="59" t="s">
        <v>1330</v>
      </c>
      <c r="M1216" s="59" t="s">
        <v>1505</v>
      </c>
      <c r="N1216" s="59" t="s">
        <v>1579</v>
      </c>
      <c r="O1216" s="46">
        <f t="shared" si="918"/>
        <v>60000</v>
      </c>
      <c r="P1216" s="46"/>
      <c r="Q1216" s="46"/>
      <c r="R1216" s="46"/>
      <c r="S1216" s="46"/>
      <c r="T1216" s="46"/>
      <c r="U1216" s="46"/>
      <c r="V1216" s="46"/>
      <c r="W1216" s="46">
        <v>15000</v>
      </c>
      <c r="X1216" s="46">
        <v>15000</v>
      </c>
      <c r="Y1216" s="46">
        <v>15000</v>
      </c>
      <c r="Z1216" s="46">
        <v>15000</v>
      </c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87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>
        <v>250</v>
      </c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>
        <v>0</v>
      </c>
      <c r="DF1216" s="46">
        <f t="shared" si="919"/>
        <v>0</v>
      </c>
      <c r="DG1216" s="46">
        <f t="shared" si="920"/>
        <v>0</v>
      </c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>
        <v>0</v>
      </c>
      <c r="FA1216" s="59" t="s">
        <v>1704</v>
      </c>
      <c r="FB1216" s="59">
        <v>2015</v>
      </c>
      <c r="FC1216" s="59" t="s">
        <v>1745</v>
      </c>
    </row>
    <row r="1217" spans="1:159" s="49" customFormat="1" ht="25.5" customHeight="1" x14ac:dyDescent="0.25">
      <c r="A1217" s="59" t="s">
        <v>1092</v>
      </c>
      <c r="B1217" s="59" t="s">
        <v>55</v>
      </c>
      <c r="C1217" s="59" t="s">
        <v>640</v>
      </c>
      <c r="D1217" s="59" t="s">
        <v>641</v>
      </c>
      <c r="E1217" s="59" t="s">
        <v>642</v>
      </c>
      <c r="F1217" s="59"/>
      <c r="G1217" s="59" t="s">
        <v>1580</v>
      </c>
      <c r="H1217" s="59" t="s">
        <v>1327</v>
      </c>
      <c r="I1217" s="59">
        <v>30</v>
      </c>
      <c r="J1217" s="59" t="s">
        <v>1582</v>
      </c>
      <c r="K1217" s="59" t="s">
        <v>1590</v>
      </c>
      <c r="L1217" s="59" t="s">
        <v>1330</v>
      </c>
      <c r="M1217" s="59" t="s">
        <v>1505</v>
      </c>
      <c r="N1217" s="59" t="s">
        <v>1579</v>
      </c>
      <c r="O1217" s="46">
        <f t="shared" si="918"/>
        <v>75000</v>
      </c>
      <c r="P1217" s="46"/>
      <c r="Q1217" s="46"/>
      <c r="R1217" s="46"/>
      <c r="S1217" s="46"/>
      <c r="T1217" s="46"/>
      <c r="U1217" s="46"/>
      <c r="V1217" s="46"/>
      <c r="W1217" s="46">
        <v>30000</v>
      </c>
      <c r="X1217" s="46">
        <v>15000</v>
      </c>
      <c r="Y1217" s="46">
        <v>15000</v>
      </c>
      <c r="Z1217" s="46">
        <v>15000</v>
      </c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87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>
        <v>250</v>
      </c>
      <c r="BK1217" s="46"/>
      <c r="BL1217" s="46"/>
      <c r="BM1217" s="46"/>
      <c r="BN1217" s="46"/>
      <c r="BO1217" s="46"/>
      <c r="BP1217" s="46"/>
      <c r="BQ1217" s="46"/>
      <c r="BR1217" s="46">
        <v>250</v>
      </c>
      <c r="BS1217" s="46">
        <v>250</v>
      </c>
      <c r="BT1217" s="46">
        <v>250</v>
      </c>
      <c r="BU1217" s="46">
        <v>250</v>
      </c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>
        <v>18750000</v>
      </c>
      <c r="DF1217" s="46">
        <f t="shared" si="919"/>
        <v>0</v>
      </c>
      <c r="DG1217" s="46">
        <f t="shared" si="920"/>
        <v>0</v>
      </c>
      <c r="DH1217" s="46">
        <f>R1217*BM1217</f>
        <v>0</v>
      </c>
      <c r="DI1217" s="46">
        <f t="shared" ref="DI1217:DQ1217" si="922">BN1217*S1217</f>
        <v>0</v>
      </c>
      <c r="DJ1217" s="46">
        <f t="shared" si="922"/>
        <v>0</v>
      </c>
      <c r="DK1217" s="46">
        <f t="shared" si="922"/>
        <v>0</v>
      </c>
      <c r="DL1217" s="46">
        <f t="shared" si="922"/>
        <v>0</v>
      </c>
      <c r="DM1217" s="46">
        <f t="shared" si="922"/>
        <v>7500000</v>
      </c>
      <c r="DN1217" s="46">
        <f t="shared" si="922"/>
        <v>3750000</v>
      </c>
      <c r="DO1217" s="46">
        <f t="shared" si="922"/>
        <v>3750000</v>
      </c>
      <c r="DP1217" s="46">
        <f t="shared" si="922"/>
        <v>3750000</v>
      </c>
      <c r="DQ1217" s="46">
        <f t="shared" si="922"/>
        <v>0</v>
      </c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>
        <v>21000000.000000004</v>
      </c>
      <c r="FA1217" s="59" t="s">
        <v>1704</v>
      </c>
      <c r="FB1217" s="59" t="s">
        <v>1736</v>
      </c>
      <c r="FC1217" s="59" t="s">
        <v>1743</v>
      </c>
    </row>
    <row r="1218" spans="1:159" s="49" customFormat="1" ht="25.5" customHeight="1" x14ac:dyDescent="0.25">
      <c r="A1218" s="59" t="s">
        <v>1093</v>
      </c>
      <c r="B1218" s="59" t="s">
        <v>55</v>
      </c>
      <c r="C1218" s="59" t="s">
        <v>633</v>
      </c>
      <c r="D1218" s="59" t="s">
        <v>634</v>
      </c>
      <c r="E1218" s="59" t="s">
        <v>635</v>
      </c>
      <c r="F1218" s="59"/>
      <c r="G1218" s="59" t="s">
        <v>1580</v>
      </c>
      <c r="H1218" s="59" t="s">
        <v>1499</v>
      </c>
      <c r="I1218" s="59">
        <v>30</v>
      </c>
      <c r="J1218" s="59" t="s">
        <v>1506</v>
      </c>
      <c r="K1218" s="59" t="s">
        <v>1592</v>
      </c>
      <c r="L1218" s="59" t="s">
        <v>1330</v>
      </c>
      <c r="M1218" s="59" t="s">
        <v>1505</v>
      </c>
      <c r="N1218" s="59" t="s">
        <v>1579</v>
      </c>
      <c r="O1218" s="46">
        <f t="shared" si="918"/>
        <v>20000</v>
      </c>
      <c r="P1218" s="46"/>
      <c r="Q1218" s="46"/>
      <c r="R1218" s="46"/>
      <c r="S1218" s="46"/>
      <c r="T1218" s="46"/>
      <c r="U1218" s="46"/>
      <c r="V1218" s="46"/>
      <c r="W1218" s="46">
        <v>5000</v>
      </c>
      <c r="X1218" s="46">
        <v>5000</v>
      </c>
      <c r="Y1218" s="46">
        <v>5000</v>
      </c>
      <c r="Z1218" s="46">
        <v>5000</v>
      </c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87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>
        <v>250</v>
      </c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>
        <v>0</v>
      </c>
      <c r="DF1218" s="46">
        <f t="shared" si="919"/>
        <v>0</v>
      </c>
      <c r="DG1218" s="46">
        <f t="shared" si="920"/>
        <v>0</v>
      </c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>
        <v>0</v>
      </c>
      <c r="FA1218" s="59" t="s">
        <v>1704</v>
      </c>
      <c r="FB1218" s="59">
        <v>2015</v>
      </c>
      <c r="FC1218" s="59"/>
    </row>
    <row r="1219" spans="1:159" s="49" customFormat="1" ht="25.5" customHeight="1" x14ac:dyDescent="0.25">
      <c r="A1219" s="59" t="s">
        <v>1094</v>
      </c>
      <c r="B1219" s="59" t="s">
        <v>55</v>
      </c>
      <c r="C1219" s="59" t="s">
        <v>633</v>
      </c>
      <c r="D1219" s="59" t="s">
        <v>634</v>
      </c>
      <c r="E1219" s="59" t="s">
        <v>635</v>
      </c>
      <c r="F1219" s="59"/>
      <c r="G1219" s="59" t="s">
        <v>1580</v>
      </c>
      <c r="H1219" s="59" t="s">
        <v>1327</v>
      </c>
      <c r="I1219" s="59">
        <v>30</v>
      </c>
      <c r="J1219" s="59" t="s">
        <v>1506</v>
      </c>
      <c r="K1219" s="59" t="s">
        <v>1592</v>
      </c>
      <c r="L1219" s="59" t="s">
        <v>1330</v>
      </c>
      <c r="M1219" s="59" t="s">
        <v>1505</v>
      </c>
      <c r="N1219" s="59" t="s">
        <v>1579</v>
      </c>
      <c r="O1219" s="46">
        <f t="shared" si="918"/>
        <v>20000</v>
      </c>
      <c r="P1219" s="46"/>
      <c r="Q1219" s="46"/>
      <c r="R1219" s="46"/>
      <c r="S1219" s="46"/>
      <c r="T1219" s="46"/>
      <c r="U1219" s="46"/>
      <c r="V1219" s="46"/>
      <c r="W1219" s="46">
        <v>5000</v>
      </c>
      <c r="X1219" s="46">
        <v>5000</v>
      </c>
      <c r="Y1219" s="46">
        <v>5000</v>
      </c>
      <c r="Z1219" s="46">
        <v>5000</v>
      </c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87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>
        <v>250</v>
      </c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>
        <v>0</v>
      </c>
      <c r="DF1219" s="46">
        <f t="shared" si="919"/>
        <v>0</v>
      </c>
      <c r="DG1219" s="46">
        <f t="shared" si="920"/>
        <v>0</v>
      </c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>
        <v>0</v>
      </c>
      <c r="FA1219" s="59" t="s">
        <v>1704</v>
      </c>
      <c r="FB1219" s="59">
        <v>2015</v>
      </c>
      <c r="FC1219" s="59">
        <v>7</v>
      </c>
    </row>
    <row r="1220" spans="1:159" s="49" customFormat="1" ht="25.5" customHeight="1" x14ac:dyDescent="0.25">
      <c r="A1220" s="59" t="s">
        <v>1095</v>
      </c>
      <c r="B1220" s="59" t="s">
        <v>55</v>
      </c>
      <c r="C1220" s="59" t="s">
        <v>633</v>
      </c>
      <c r="D1220" s="59" t="s">
        <v>634</v>
      </c>
      <c r="E1220" s="59" t="s">
        <v>635</v>
      </c>
      <c r="F1220" s="59"/>
      <c r="G1220" s="59" t="s">
        <v>1580</v>
      </c>
      <c r="H1220" s="59" t="s">
        <v>1327</v>
      </c>
      <c r="I1220" s="59">
        <v>30</v>
      </c>
      <c r="J1220" s="59" t="s">
        <v>1400</v>
      </c>
      <c r="K1220" s="59" t="s">
        <v>1592</v>
      </c>
      <c r="L1220" s="59" t="s">
        <v>1330</v>
      </c>
      <c r="M1220" s="59" t="s">
        <v>1505</v>
      </c>
      <c r="N1220" s="59" t="s">
        <v>1579</v>
      </c>
      <c r="O1220" s="46">
        <f t="shared" si="918"/>
        <v>40000</v>
      </c>
      <c r="P1220" s="46"/>
      <c r="Q1220" s="46"/>
      <c r="R1220" s="46"/>
      <c r="S1220" s="46"/>
      <c r="T1220" s="46"/>
      <c r="U1220" s="46"/>
      <c r="V1220" s="46"/>
      <c r="W1220" s="46">
        <v>10000</v>
      </c>
      <c r="X1220" s="46">
        <v>10000</v>
      </c>
      <c r="Y1220" s="46">
        <v>10000</v>
      </c>
      <c r="Z1220" s="46">
        <v>10000</v>
      </c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87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>
        <v>250</v>
      </c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>
        <v>0</v>
      </c>
      <c r="DF1220" s="46">
        <f t="shared" si="919"/>
        <v>0</v>
      </c>
      <c r="DG1220" s="46">
        <f t="shared" si="920"/>
        <v>0</v>
      </c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>
        <v>0</v>
      </c>
      <c r="FA1220" s="59" t="s">
        <v>1704</v>
      </c>
      <c r="FB1220" s="59">
        <v>2015</v>
      </c>
      <c r="FC1220" s="59" t="s">
        <v>1745</v>
      </c>
    </row>
    <row r="1221" spans="1:159" s="49" customFormat="1" ht="25.5" customHeight="1" x14ac:dyDescent="0.25">
      <c r="A1221" s="59" t="s">
        <v>1096</v>
      </c>
      <c r="B1221" s="59" t="s">
        <v>55</v>
      </c>
      <c r="C1221" s="59" t="s">
        <v>640</v>
      </c>
      <c r="D1221" s="59" t="s">
        <v>641</v>
      </c>
      <c r="E1221" s="59" t="s">
        <v>642</v>
      </c>
      <c r="F1221" s="59"/>
      <c r="G1221" s="59" t="s">
        <v>1580</v>
      </c>
      <c r="H1221" s="59" t="s">
        <v>1327</v>
      </c>
      <c r="I1221" s="59">
        <v>30</v>
      </c>
      <c r="J1221" s="59" t="s">
        <v>1582</v>
      </c>
      <c r="K1221" s="59" t="s">
        <v>1592</v>
      </c>
      <c r="L1221" s="59" t="s">
        <v>1330</v>
      </c>
      <c r="M1221" s="59" t="s">
        <v>1505</v>
      </c>
      <c r="N1221" s="59" t="s">
        <v>1579</v>
      </c>
      <c r="O1221" s="46">
        <f t="shared" si="918"/>
        <v>50000</v>
      </c>
      <c r="P1221" s="46"/>
      <c r="Q1221" s="46"/>
      <c r="R1221" s="46"/>
      <c r="S1221" s="46"/>
      <c r="T1221" s="46"/>
      <c r="U1221" s="46"/>
      <c r="V1221" s="46"/>
      <c r="W1221" s="46">
        <v>20000</v>
      </c>
      <c r="X1221" s="46">
        <v>10000</v>
      </c>
      <c r="Y1221" s="46">
        <v>10000</v>
      </c>
      <c r="Z1221" s="46">
        <v>10000</v>
      </c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87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>
        <v>250</v>
      </c>
      <c r="BK1221" s="46"/>
      <c r="BL1221" s="46"/>
      <c r="BM1221" s="46"/>
      <c r="BN1221" s="46"/>
      <c r="BO1221" s="46"/>
      <c r="BP1221" s="46"/>
      <c r="BQ1221" s="46"/>
      <c r="BR1221" s="46">
        <v>250</v>
      </c>
      <c r="BS1221" s="46">
        <v>250</v>
      </c>
      <c r="BT1221" s="46">
        <v>250</v>
      </c>
      <c r="BU1221" s="46">
        <v>250</v>
      </c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>
        <v>12500000</v>
      </c>
      <c r="DF1221" s="46">
        <f t="shared" si="919"/>
        <v>0</v>
      </c>
      <c r="DG1221" s="46">
        <f t="shared" si="920"/>
        <v>0</v>
      </c>
      <c r="DH1221" s="46">
        <f>R1221*BM1221</f>
        <v>0</v>
      </c>
      <c r="DI1221" s="46">
        <f t="shared" ref="DI1221:DQ1221" si="923">BN1221*S1221</f>
        <v>0</v>
      </c>
      <c r="DJ1221" s="46">
        <f t="shared" si="923"/>
        <v>0</v>
      </c>
      <c r="DK1221" s="46">
        <f t="shared" si="923"/>
        <v>0</v>
      </c>
      <c r="DL1221" s="46">
        <f t="shared" si="923"/>
        <v>0</v>
      </c>
      <c r="DM1221" s="46">
        <f t="shared" si="923"/>
        <v>5000000</v>
      </c>
      <c r="DN1221" s="46">
        <f t="shared" si="923"/>
        <v>2500000</v>
      </c>
      <c r="DO1221" s="46">
        <f t="shared" si="923"/>
        <v>2500000</v>
      </c>
      <c r="DP1221" s="46">
        <f t="shared" si="923"/>
        <v>2500000</v>
      </c>
      <c r="DQ1221" s="46">
        <f t="shared" si="923"/>
        <v>0</v>
      </c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>
        <v>14000000.000000002</v>
      </c>
      <c r="FA1221" s="59" t="s">
        <v>1704</v>
      </c>
      <c r="FB1221" s="59" t="s">
        <v>1736</v>
      </c>
      <c r="FC1221" s="59" t="s">
        <v>1743</v>
      </c>
    </row>
    <row r="1222" spans="1:159" s="49" customFormat="1" ht="25.5" customHeight="1" x14ac:dyDescent="0.25">
      <c r="A1222" s="59" t="s">
        <v>1097</v>
      </c>
      <c r="B1222" s="59" t="s">
        <v>55</v>
      </c>
      <c r="C1222" s="59" t="s">
        <v>633</v>
      </c>
      <c r="D1222" s="59" t="s">
        <v>634</v>
      </c>
      <c r="E1222" s="59" t="s">
        <v>635</v>
      </c>
      <c r="F1222" s="59"/>
      <c r="G1222" s="59" t="s">
        <v>1580</v>
      </c>
      <c r="H1222" s="59" t="s">
        <v>1499</v>
      </c>
      <c r="I1222" s="59">
        <v>30</v>
      </c>
      <c r="J1222" s="59" t="s">
        <v>1506</v>
      </c>
      <c r="K1222" s="59" t="s">
        <v>1593</v>
      </c>
      <c r="L1222" s="59" t="s">
        <v>1330</v>
      </c>
      <c r="M1222" s="59" t="s">
        <v>1505</v>
      </c>
      <c r="N1222" s="59" t="s">
        <v>1579</v>
      </c>
      <c r="O1222" s="46">
        <f t="shared" si="918"/>
        <v>20000</v>
      </c>
      <c r="P1222" s="46"/>
      <c r="Q1222" s="46"/>
      <c r="R1222" s="46"/>
      <c r="S1222" s="46"/>
      <c r="T1222" s="46"/>
      <c r="U1222" s="46"/>
      <c r="V1222" s="46"/>
      <c r="W1222" s="46">
        <v>5000</v>
      </c>
      <c r="X1222" s="46">
        <v>5000</v>
      </c>
      <c r="Y1222" s="46">
        <v>5000</v>
      </c>
      <c r="Z1222" s="46">
        <v>5000</v>
      </c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87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>
        <v>250</v>
      </c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>
        <v>0</v>
      </c>
      <c r="DF1222" s="46">
        <f t="shared" si="919"/>
        <v>0</v>
      </c>
      <c r="DG1222" s="46">
        <f t="shared" si="920"/>
        <v>0</v>
      </c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>
        <v>0</v>
      </c>
      <c r="FA1222" s="59" t="s">
        <v>1704</v>
      </c>
      <c r="FB1222" s="59">
        <v>2015</v>
      </c>
      <c r="FC1222" s="59"/>
    </row>
    <row r="1223" spans="1:159" s="49" customFormat="1" ht="25.5" customHeight="1" x14ac:dyDescent="0.25">
      <c r="A1223" s="59" t="s">
        <v>1098</v>
      </c>
      <c r="B1223" s="59" t="s">
        <v>55</v>
      </c>
      <c r="C1223" s="59" t="s">
        <v>633</v>
      </c>
      <c r="D1223" s="59" t="s">
        <v>634</v>
      </c>
      <c r="E1223" s="59" t="s">
        <v>635</v>
      </c>
      <c r="F1223" s="59"/>
      <c r="G1223" s="59" t="s">
        <v>1580</v>
      </c>
      <c r="H1223" s="59" t="s">
        <v>1327</v>
      </c>
      <c r="I1223" s="59">
        <v>30</v>
      </c>
      <c r="J1223" s="59" t="s">
        <v>1506</v>
      </c>
      <c r="K1223" s="59" t="s">
        <v>1593</v>
      </c>
      <c r="L1223" s="59" t="s">
        <v>1330</v>
      </c>
      <c r="M1223" s="59" t="s">
        <v>1505</v>
      </c>
      <c r="N1223" s="59" t="s">
        <v>1579</v>
      </c>
      <c r="O1223" s="46">
        <f t="shared" si="918"/>
        <v>20000</v>
      </c>
      <c r="P1223" s="46"/>
      <c r="Q1223" s="46"/>
      <c r="R1223" s="46"/>
      <c r="S1223" s="46"/>
      <c r="T1223" s="46"/>
      <c r="U1223" s="46"/>
      <c r="V1223" s="46"/>
      <c r="W1223" s="46">
        <v>5000</v>
      </c>
      <c r="X1223" s="46">
        <v>5000</v>
      </c>
      <c r="Y1223" s="46">
        <v>5000</v>
      </c>
      <c r="Z1223" s="46">
        <v>5000</v>
      </c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87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>
        <v>250</v>
      </c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>
        <v>0</v>
      </c>
      <c r="DF1223" s="46">
        <f t="shared" si="919"/>
        <v>0</v>
      </c>
      <c r="DG1223" s="46">
        <f t="shared" si="920"/>
        <v>0</v>
      </c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>
        <v>0</v>
      </c>
      <c r="FA1223" s="59" t="s">
        <v>1704</v>
      </c>
      <c r="FB1223" s="59">
        <v>2015</v>
      </c>
      <c r="FC1223" s="59">
        <v>7</v>
      </c>
    </row>
    <row r="1224" spans="1:159" s="49" customFormat="1" ht="25.5" customHeight="1" x14ac:dyDescent="0.25">
      <c r="A1224" s="59" t="s">
        <v>1099</v>
      </c>
      <c r="B1224" s="59" t="s">
        <v>55</v>
      </c>
      <c r="C1224" s="59" t="s">
        <v>633</v>
      </c>
      <c r="D1224" s="59" t="s">
        <v>634</v>
      </c>
      <c r="E1224" s="59" t="s">
        <v>635</v>
      </c>
      <c r="F1224" s="59"/>
      <c r="G1224" s="59" t="s">
        <v>1580</v>
      </c>
      <c r="H1224" s="59" t="s">
        <v>1327</v>
      </c>
      <c r="I1224" s="59">
        <v>30</v>
      </c>
      <c r="J1224" s="59" t="s">
        <v>1400</v>
      </c>
      <c r="K1224" s="59" t="s">
        <v>1593</v>
      </c>
      <c r="L1224" s="59" t="s">
        <v>1330</v>
      </c>
      <c r="M1224" s="59" t="s">
        <v>1505</v>
      </c>
      <c r="N1224" s="59" t="s">
        <v>1579</v>
      </c>
      <c r="O1224" s="46">
        <f t="shared" si="918"/>
        <v>40000</v>
      </c>
      <c r="P1224" s="46"/>
      <c r="Q1224" s="46"/>
      <c r="R1224" s="46"/>
      <c r="S1224" s="46"/>
      <c r="T1224" s="46"/>
      <c r="U1224" s="46"/>
      <c r="V1224" s="46"/>
      <c r="W1224" s="46">
        <v>10000</v>
      </c>
      <c r="X1224" s="46">
        <v>10000</v>
      </c>
      <c r="Y1224" s="46">
        <v>10000</v>
      </c>
      <c r="Z1224" s="46">
        <v>10000</v>
      </c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87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>
        <v>250</v>
      </c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>
        <v>0</v>
      </c>
      <c r="DF1224" s="46">
        <f t="shared" si="919"/>
        <v>0</v>
      </c>
      <c r="DG1224" s="46">
        <f t="shared" si="920"/>
        <v>0</v>
      </c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>
        <v>0</v>
      </c>
      <c r="FA1224" s="59" t="s">
        <v>1704</v>
      </c>
      <c r="FB1224" s="59">
        <v>2015</v>
      </c>
      <c r="FC1224" s="59" t="s">
        <v>1745</v>
      </c>
    </row>
    <row r="1225" spans="1:159" s="49" customFormat="1" ht="25.5" customHeight="1" x14ac:dyDescent="0.25">
      <c r="A1225" s="59" t="s">
        <v>1100</v>
      </c>
      <c r="B1225" s="59" t="s">
        <v>55</v>
      </c>
      <c r="C1225" s="59" t="s">
        <v>640</v>
      </c>
      <c r="D1225" s="59" t="s">
        <v>641</v>
      </c>
      <c r="E1225" s="59" t="s">
        <v>642</v>
      </c>
      <c r="F1225" s="59"/>
      <c r="G1225" s="59" t="s">
        <v>1580</v>
      </c>
      <c r="H1225" s="59" t="s">
        <v>1327</v>
      </c>
      <c r="I1225" s="59">
        <v>30</v>
      </c>
      <c r="J1225" s="59" t="s">
        <v>1582</v>
      </c>
      <c r="K1225" s="59" t="s">
        <v>1593</v>
      </c>
      <c r="L1225" s="59" t="s">
        <v>1330</v>
      </c>
      <c r="M1225" s="59" t="s">
        <v>1505</v>
      </c>
      <c r="N1225" s="59" t="s">
        <v>1579</v>
      </c>
      <c r="O1225" s="46">
        <f t="shared" si="918"/>
        <v>47968</v>
      </c>
      <c r="P1225" s="46"/>
      <c r="Q1225" s="46"/>
      <c r="R1225" s="46"/>
      <c r="S1225" s="46"/>
      <c r="T1225" s="46"/>
      <c r="U1225" s="46"/>
      <c r="V1225" s="46"/>
      <c r="W1225" s="46">
        <v>17968</v>
      </c>
      <c r="X1225" s="46">
        <v>10000</v>
      </c>
      <c r="Y1225" s="46">
        <v>10000</v>
      </c>
      <c r="Z1225" s="46">
        <v>10000</v>
      </c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87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>
        <v>250</v>
      </c>
      <c r="BK1225" s="46"/>
      <c r="BL1225" s="46"/>
      <c r="BM1225" s="46"/>
      <c r="BN1225" s="46"/>
      <c r="BO1225" s="46"/>
      <c r="BP1225" s="46"/>
      <c r="BQ1225" s="46"/>
      <c r="BR1225" s="46">
        <v>250</v>
      </c>
      <c r="BS1225" s="46">
        <v>250</v>
      </c>
      <c r="BT1225" s="46">
        <v>250</v>
      </c>
      <c r="BU1225" s="46">
        <v>250</v>
      </c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>
        <v>11992000</v>
      </c>
      <c r="DF1225" s="46">
        <f t="shared" si="919"/>
        <v>0</v>
      </c>
      <c r="DG1225" s="46">
        <f t="shared" si="920"/>
        <v>0</v>
      </c>
      <c r="DH1225" s="46">
        <f>R1225*BM1225</f>
        <v>0</v>
      </c>
      <c r="DI1225" s="46">
        <f t="shared" ref="DI1225:DQ1225" si="924">BN1225*S1225</f>
        <v>0</v>
      </c>
      <c r="DJ1225" s="46">
        <f t="shared" si="924"/>
        <v>0</v>
      </c>
      <c r="DK1225" s="46">
        <f t="shared" si="924"/>
        <v>0</v>
      </c>
      <c r="DL1225" s="46">
        <f t="shared" si="924"/>
        <v>0</v>
      </c>
      <c r="DM1225" s="46">
        <f t="shared" si="924"/>
        <v>4492000</v>
      </c>
      <c r="DN1225" s="46">
        <f t="shared" si="924"/>
        <v>2500000</v>
      </c>
      <c r="DO1225" s="46">
        <f t="shared" si="924"/>
        <v>2500000</v>
      </c>
      <c r="DP1225" s="46">
        <f t="shared" si="924"/>
        <v>2500000</v>
      </c>
      <c r="DQ1225" s="46">
        <f t="shared" si="924"/>
        <v>0</v>
      </c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>
        <v>13431040.000000002</v>
      </c>
      <c r="FA1225" s="59" t="s">
        <v>1704</v>
      </c>
      <c r="FB1225" s="59" t="s">
        <v>1736</v>
      </c>
      <c r="FC1225" s="59" t="s">
        <v>1743</v>
      </c>
    </row>
    <row r="1226" spans="1:159" s="49" customFormat="1" ht="25.5" customHeight="1" x14ac:dyDescent="0.25">
      <c r="A1226" s="59" t="s">
        <v>1101</v>
      </c>
      <c r="B1226" s="59" t="s">
        <v>55</v>
      </c>
      <c r="C1226" s="59" t="s">
        <v>633</v>
      </c>
      <c r="D1226" s="59" t="s">
        <v>634</v>
      </c>
      <c r="E1226" s="59" t="s">
        <v>635</v>
      </c>
      <c r="F1226" s="59"/>
      <c r="G1226" s="59" t="s">
        <v>1580</v>
      </c>
      <c r="H1226" s="59" t="s">
        <v>1499</v>
      </c>
      <c r="I1226" s="59">
        <v>30</v>
      </c>
      <c r="J1226" s="59" t="s">
        <v>1506</v>
      </c>
      <c r="K1226" s="59" t="s">
        <v>1594</v>
      </c>
      <c r="L1226" s="59" t="s">
        <v>1330</v>
      </c>
      <c r="M1226" s="59" t="s">
        <v>1505</v>
      </c>
      <c r="N1226" s="59" t="s">
        <v>1579</v>
      </c>
      <c r="O1226" s="46">
        <f t="shared" si="918"/>
        <v>100000</v>
      </c>
      <c r="P1226" s="46"/>
      <c r="Q1226" s="46"/>
      <c r="R1226" s="46"/>
      <c r="S1226" s="46"/>
      <c r="T1226" s="46"/>
      <c r="U1226" s="46"/>
      <c r="V1226" s="46"/>
      <c r="W1226" s="46">
        <v>25000</v>
      </c>
      <c r="X1226" s="46">
        <v>25000</v>
      </c>
      <c r="Y1226" s="46">
        <v>25000</v>
      </c>
      <c r="Z1226" s="46">
        <v>25000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87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>
        <v>250</v>
      </c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>
        <v>0</v>
      </c>
      <c r="DF1226" s="46">
        <f t="shared" si="919"/>
        <v>0</v>
      </c>
      <c r="DG1226" s="46">
        <f t="shared" si="920"/>
        <v>0</v>
      </c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>
        <v>0</v>
      </c>
      <c r="FA1226" s="59" t="s">
        <v>1704</v>
      </c>
      <c r="FB1226" s="59">
        <v>2015</v>
      </c>
      <c r="FC1226" s="59"/>
    </row>
    <row r="1227" spans="1:159" s="49" customFormat="1" ht="25.5" customHeight="1" x14ac:dyDescent="0.25">
      <c r="A1227" s="59" t="s">
        <v>1102</v>
      </c>
      <c r="B1227" s="59" t="s">
        <v>55</v>
      </c>
      <c r="C1227" s="59" t="s">
        <v>633</v>
      </c>
      <c r="D1227" s="59" t="s">
        <v>634</v>
      </c>
      <c r="E1227" s="59" t="s">
        <v>635</v>
      </c>
      <c r="F1227" s="59"/>
      <c r="G1227" s="59" t="s">
        <v>1580</v>
      </c>
      <c r="H1227" s="59" t="s">
        <v>1327</v>
      </c>
      <c r="I1227" s="59">
        <v>30</v>
      </c>
      <c r="J1227" s="59" t="s">
        <v>1506</v>
      </c>
      <c r="K1227" s="59" t="s">
        <v>1594</v>
      </c>
      <c r="L1227" s="59" t="s">
        <v>1330</v>
      </c>
      <c r="M1227" s="59" t="s">
        <v>1505</v>
      </c>
      <c r="N1227" s="59" t="s">
        <v>1579</v>
      </c>
      <c r="O1227" s="46">
        <f t="shared" si="918"/>
        <v>100000</v>
      </c>
      <c r="P1227" s="46"/>
      <c r="Q1227" s="46"/>
      <c r="R1227" s="46"/>
      <c r="S1227" s="46"/>
      <c r="T1227" s="46"/>
      <c r="U1227" s="46"/>
      <c r="V1227" s="46"/>
      <c r="W1227" s="46">
        <v>25000</v>
      </c>
      <c r="X1227" s="46">
        <v>25000</v>
      </c>
      <c r="Y1227" s="46">
        <v>25000</v>
      </c>
      <c r="Z1227" s="46">
        <v>25000</v>
      </c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87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250</v>
      </c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>
        <v>0</v>
      </c>
      <c r="DF1227" s="46">
        <f t="shared" si="919"/>
        <v>0</v>
      </c>
      <c r="DG1227" s="46">
        <f t="shared" si="920"/>
        <v>0</v>
      </c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>
        <v>0</v>
      </c>
      <c r="FA1227" s="59" t="s">
        <v>1704</v>
      </c>
      <c r="FB1227" s="59">
        <v>2015</v>
      </c>
      <c r="FC1227" s="59">
        <v>7</v>
      </c>
    </row>
    <row r="1228" spans="1:159" s="49" customFormat="1" ht="25.5" customHeight="1" x14ac:dyDescent="0.25">
      <c r="A1228" s="59" t="s">
        <v>1103</v>
      </c>
      <c r="B1228" s="59" t="s">
        <v>55</v>
      </c>
      <c r="C1228" s="59" t="s">
        <v>633</v>
      </c>
      <c r="D1228" s="59" t="s">
        <v>634</v>
      </c>
      <c r="E1228" s="59" t="s">
        <v>635</v>
      </c>
      <c r="F1228" s="59"/>
      <c r="G1228" s="59" t="s">
        <v>1580</v>
      </c>
      <c r="H1228" s="59" t="s">
        <v>1327</v>
      </c>
      <c r="I1228" s="59">
        <v>30</v>
      </c>
      <c r="J1228" s="59" t="s">
        <v>1400</v>
      </c>
      <c r="K1228" s="59" t="s">
        <v>1594</v>
      </c>
      <c r="L1228" s="59" t="s">
        <v>1330</v>
      </c>
      <c r="M1228" s="59" t="s">
        <v>1505</v>
      </c>
      <c r="N1228" s="59" t="s">
        <v>1579</v>
      </c>
      <c r="O1228" s="46">
        <f t="shared" si="918"/>
        <v>79872</v>
      </c>
      <c r="P1228" s="46"/>
      <c r="Q1228" s="46"/>
      <c r="R1228" s="46"/>
      <c r="S1228" s="46"/>
      <c r="T1228" s="46"/>
      <c r="U1228" s="46"/>
      <c r="V1228" s="46"/>
      <c r="W1228" s="46">
        <v>19968</v>
      </c>
      <c r="X1228" s="46">
        <v>19968</v>
      </c>
      <c r="Y1228" s="46">
        <v>19968</v>
      </c>
      <c r="Z1228" s="46">
        <v>19968</v>
      </c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87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>
        <v>250</v>
      </c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>
        <v>0</v>
      </c>
      <c r="DF1228" s="46">
        <f t="shared" si="919"/>
        <v>0</v>
      </c>
      <c r="DG1228" s="46">
        <f t="shared" si="920"/>
        <v>0</v>
      </c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>
        <v>0</v>
      </c>
      <c r="FA1228" s="59" t="s">
        <v>1704</v>
      </c>
      <c r="FB1228" s="59">
        <v>2015</v>
      </c>
      <c r="FC1228" s="59" t="s">
        <v>1745</v>
      </c>
    </row>
    <row r="1229" spans="1:159" s="49" customFormat="1" ht="25.5" customHeight="1" x14ac:dyDescent="0.25">
      <c r="A1229" s="59" t="s">
        <v>1104</v>
      </c>
      <c r="B1229" s="59" t="s">
        <v>55</v>
      </c>
      <c r="C1229" s="59" t="s">
        <v>640</v>
      </c>
      <c r="D1229" s="59" t="s">
        <v>641</v>
      </c>
      <c r="E1229" s="59" t="s">
        <v>642</v>
      </c>
      <c r="F1229" s="59"/>
      <c r="G1229" s="59" t="s">
        <v>1580</v>
      </c>
      <c r="H1229" s="59" t="s">
        <v>1327</v>
      </c>
      <c r="I1229" s="59">
        <v>30</v>
      </c>
      <c r="J1229" s="59" t="s">
        <v>1582</v>
      </c>
      <c r="K1229" s="59" t="s">
        <v>1594</v>
      </c>
      <c r="L1229" s="59" t="s">
        <v>1330</v>
      </c>
      <c r="M1229" s="59" t="s">
        <v>1505</v>
      </c>
      <c r="N1229" s="59" t="s">
        <v>1579</v>
      </c>
      <c r="O1229" s="46">
        <f t="shared" si="918"/>
        <v>98904</v>
      </c>
      <c r="P1229" s="46"/>
      <c r="Q1229" s="46"/>
      <c r="R1229" s="46"/>
      <c r="S1229" s="46"/>
      <c r="T1229" s="46"/>
      <c r="U1229" s="46"/>
      <c r="V1229" s="46"/>
      <c r="W1229" s="46">
        <v>39000</v>
      </c>
      <c r="X1229" s="46">
        <v>19968</v>
      </c>
      <c r="Y1229" s="46">
        <v>19968</v>
      </c>
      <c r="Z1229" s="46">
        <v>19968</v>
      </c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87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>
        <v>250</v>
      </c>
      <c r="BK1229" s="46"/>
      <c r="BL1229" s="46"/>
      <c r="BM1229" s="46"/>
      <c r="BN1229" s="46"/>
      <c r="BO1229" s="46"/>
      <c r="BP1229" s="46"/>
      <c r="BQ1229" s="46"/>
      <c r="BR1229" s="46">
        <v>250</v>
      </c>
      <c r="BS1229" s="46">
        <v>250</v>
      </c>
      <c r="BT1229" s="46">
        <v>250</v>
      </c>
      <c r="BU1229" s="46">
        <v>250</v>
      </c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>
        <f>DM1229+DN1229+DO1229+DP1229</f>
        <v>24726000</v>
      </c>
      <c r="DF1229" s="46">
        <f t="shared" si="919"/>
        <v>0</v>
      </c>
      <c r="DG1229" s="46">
        <f t="shared" si="920"/>
        <v>0</v>
      </c>
      <c r="DH1229" s="46">
        <f>R1229*BM1229</f>
        <v>0</v>
      </c>
      <c r="DI1229" s="46">
        <f t="shared" ref="DI1229:DQ1229" si="925">BN1229*S1229</f>
        <v>0</v>
      </c>
      <c r="DJ1229" s="46">
        <f t="shared" si="925"/>
        <v>0</v>
      </c>
      <c r="DK1229" s="46">
        <f t="shared" si="925"/>
        <v>0</v>
      </c>
      <c r="DL1229" s="46">
        <f t="shared" si="925"/>
        <v>0</v>
      </c>
      <c r="DM1229" s="46">
        <f t="shared" si="925"/>
        <v>9750000</v>
      </c>
      <c r="DN1229" s="46">
        <f t="shared" si="925"/>
        <v>4992000</v>
      </c>
      <c r="DO1229" s="46">
        <f t="shared" si="925"/>
        <v>4992000</v>
      </c>
      <c r="DP1229" s="46">
        <f t="shared" si="925"/>
        <v>4992000</v>
      </c>
      <c r="DQ1229" s="46">
        <f t="shared" si="925"/>
        <v>0</v>
      </c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>
        <f>DE1229*1.12</f>
        <v>27693120.000000004</v>
      </c>
      <c r="FA1229" s="59" t="s">
        <v>1704</v>
      </c>
      <c r="FB1229" s="59" t="s">
        <v>1736</v>
      </c>
      <c r="FC1229" s="59" t="s">
        <v>1743</v>
      </c>
    </row>
    <row r="1230" spans="1:159" s="49" customFormat="1" ht="25.5" customHeight="1" x14ac:dyDescent="0.25">
      <c r="A1230" s="59" t="s">
        <v>1105</v>
      </c>
      <c r="B1230" s="59" t="s">
        <v>55</v>
      </c>
      <c r="C1230" s="59" t="s">
        <v>644</v>
      </c>
      <c r="D1230" s="59" t="s">
        <v>645</v>
      </c>
      <c r="E1230" s="59" t="s">
        <v>646</v>
      </c>
      <c r="F1230" s="59"/>
      <c r="G1230" s="59" t="s">
        <v>1583</v>
      </c>
      <c r="H1230" s="59" t="s">
        <v>1499</v>
      </c>
      <c r="I1230" s="59">
        <v>30</v>
      </c>
      <c r="J1230" s="59" t="s">
        <v>1506</v>
      </c>
      <c r="K1230" s="59" t="s">
        <v>1585</v>
      </c>
      <c r="L1230" s="59" t="s">
        <v>1330</v>
      </c>
      <c r="M1230" s="59" t="s">
        <v>1505</v>
      </c>
      <c r="N1230" s="59" t="s">
        <v>1584</v>
      </c>
      <c r="O1230" s="46">
        <f t="shared" si="918"/>
        <v>1700</v>
      </c>
      <c r="P1230" s="46"/>
      <c r="Q1230" s="46"/>
      <c r="R1230" s="46"/>
      <c r="S1230" s="46"/>
      <c r="T1230" s="46"/>
      <c r="U1230" s="46"/>
      <c r="V1230" s="46"/>
      <c r="W1230" s="46">
        <v>425</v>
      </c>
      <c r="X1230" s="46">
        <v>425</v>
      </c>
      <c r="Y1230" s="46">
        <v>425</v>
      </c>
      <c r="Z1230" s="46">
        <v>425</v>
      </c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87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>
        <v>635</v>
      </c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>
        <v>0</v>
      </c>
      <c r="DF1230" s="46">
        <f t="shared" si="919"/>
        <v>0</v>
      </c>
      <c r="DG1230" s="46">
        <f t="shared" si="920"/>
        <v>0</v>
      </c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>
        <v>0</v>
      </c>
      <c r="FA1230" s="59" t="s">
        <v>1704</v>
      </c>
      <c r="FB1230" s="59">
        <v>2015</v>
      </c>
      <c r="FC1230" s="59"/>
    </row>
    <row r="1231" spans="1:159" s="49" customFormat="1" ht="25.5" customHeight="1" x14ac:dyDescent="0.25">
      <c r="A1231" s="59" t="s">
        <v>1106</v>
      </c>
      <c r="B1231" s="59" t="s">
        <v>55</v>
      </c>
      <c r="C1231" s="59" t="s">
        <v>644</v>
      </c>
      <c r="D1231" s="59" t="s">
        <v>645</v>
      </c>
      <c r="E1231" s="59" t="s">
        <v>646</v>
      </c>
      <c r="F1231" s="59"/>
      <c r="G1231" s="59" t="s">
        <v>1583</v>
      </c>
      <c r="H1231" s="59" t="s">
        <v>1339</v>
      </c>
      <c r="I1231" s="59">
        <v>30</v>
      </c>
      <c r="J1231" s="59" t="s">
        <v>1506</v>
      </c>
      <c r="K1231" s="59" t="s">
        <v>1585</v>
      </c>
      <c r="L1231" s="59" t="s">
        <v>1330</v>
      </c>
      <c r="M1231" s="59" t="s">
        <v>1505</v>
      </c>
      <c r="N1231" s="59" t="s">
        <v>1584</v>
      </c>
      <c r="O1231" s="46">
        <f t="shared" si="918"/>
        <v>1700</v>
      </c>
      <c r="P1231" s="46"/>
      <c r="Q1231" s="46"/>
      <c r="R1231" s="46"/>
      <c r="S1231" s="46"/>
      <c r="T1231" s="46"/>
      <c r="U1231" s="46"/>
      <c r="V1231" s="46"/>
      <c r="W1231" s="46">
        <v>425</v>
      </c>
      <c r="X1231" s="46">
        <v>425</v>
      </c>
      <c r="Y1231" s="46">
        <v>425</v>
      </c>
      <c r="Z1231" s="46">
        <v>425</v>
      </c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87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>
        <v>635</v>
      </c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>
        <v>0</v>
      </c>
      <c r="DF1231" s="46">
        <f t="shared" si="919"/>
        <v>0</v>
      </c>
      <c r="DG1231" s="46">
        <f t="shared" si="920"/>
        <v>0</v>
      </c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>
        <v>0</v>
      </c>
      <c r="FA1231" s="59" t="s">
        <v>1704</v>
      </c>
      <c r="FB1231" s="59">
        <v>2015</v>
      </c>
      <c r="FC1231" s="59">
        <v>7</v>
      </c>
    </row>
    <row r="1232" spans="1:159" s="49" customFormat="1" ht="25.5" customHeight="1" x14ac:dyDescent="0.25">
      <c r="A1232" s="59" t="s">
        <v>1107</v>
      </c>
      <c r="B1232" s="59" t="s">
        <v>55</v>
      </c>
      <c r="C1232" s="59" t="s">
        <v>650</v>
      </c>
      <c r="D1232" s="59" t="s">
        <v>651</v>
      </c>
      <c r="E1232" s="59" t="s">
        <v>652</v>
      </c>
      <c r="F1232" s="59"/>
      <c r="G1232" s="59" t="s">
        <v>1583</v>
      </c>
      <c r="H1232" s="59" t="s">
        <v>1339</v>
      </c>
      <c r="I1232" s="59">
        <v>30</v>
      </c>
      <c r="J1232" s="59" t="s">
        <v>1569</v>
      </c>
      <c r="K1232" s="59" t="s">
        <v>1585</v>
      </c>
      <c r="L1232" s="59" t="s">
        <v>1330</v>
      </c>
      <c r="M1232" s="59" t="s">
        <v>1505</v>
      </c>
      <c r="N1232" s="59" t="s">
        <v>1584</v>
      </c>
      <c r="O1232" s="46">
        <f t="shared" si="918"/>
        <v>1400</v>
      </c>
      <c r="P1232" s="46"/>
      <c r="Q1232" s="46"/>
      <c r="R1232" s="46"/>
      <c r="S1232" s="46"/>
      <c r="T1232" s="46"/>
      <c r="U1232" s="46"/>
      <c r="V1232" s="46"/>
      <c r="W1232" s="46">
        <v>400</v>
      </c>
      <c r="X1232" s="46">
        <v>400</v>
      </c>
      <c r="Y1232" s="46">
        <v>400</v>
      </c>
      <c r="Z1232" s="46">
        <v>200</v>
      </c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87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822.61</v>
      </c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>
        <v>0</v>
      </c>
      <c r="DF1232" s="46">
        <f t="shared" si="919"/>
        <v>0</v>
      </c>
      <c r="DG1232" s="46">
        <f t="shared" si="920"/>
        <v>0</v>
      </c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>
        <v>0</v>
      </c>
      <c r="FA1232" s="59" t="s">
        <v>1704</v>
      </c>
      <c r="FB1232" s="59" t="s">
        <v>1736</v>
      </c>
      <c r="FC1232" s="59" t="s">
        <v>1744</v>
      </c>
    </row>
    <row r="1233" spans="1:159" s="49" customFormat="1" ht="25.5" customHeight="1" x14ac:dyDescent="0.25">
      <c r="A1233" s="59" t="s">
        <v>1108</v>
      </c>
      <c r="B1233" s="59" t="s">
        <v>55</v>
      </c>
      <c r="C1233" s="59" t="s">
        <v>650</v>
      </c>
      <c r="D1233" s="59" t="s">
        <v>651</v>
      </c>
      <c r="E1233" s="59" t="s">
        <v>652</v>
      </c>
      <c r="F1233" s="59"/>
      <c r="G1233" s="59" t="s">
        <v>1583</v>
      </c>
      <c r="H1233" s="59" t="s">
        <v>1339</v>
      </c>
      <c r="I1233" s="59">
        <v>30</v>
      </c>
      <c r="J1233" s="59" t="s">
        <v>1569</v>
      </c>
      <c r="K1233" s="59" t="s">
        <v>1585</v>
      </c>
      <c r="L1233" s="59" t="s">
        <v>1330</v>
      </c>
      <c r="M1233" s="59" t="s">
        <v>1505</v>
      </c>
      <c r="N1233" s="59" t="s">
        <v>1584</v>
      </c>
      <c r="O1233" s="46">
        <f t="shared" si="918"/>
        <v>1400</v>
      </c>
      <c r="P1233" s="46"/>
      <c r="Q1233" s="46"/>
      <c r="R1233" s="46"/>
      <c r="S1233" s="46"/>
      <c r="T1233" s="46"/>
      <c r="U1233" s="46"/>
      <c r="V1233" s="46"/>
      <c r="W1233" s="46">
        <v>400</v>
      </c>
      <c r="X1233" s="46">
        <v>400</v>
      </c>
      <c r="Y1233" s="46">
        <v>400</v>
      </c>
      <c r="Z1233" s="46">
        <v>200</v>
      </c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87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>
        <v>822.61</v>
      </c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>
        <v>0</v>
      </c>
      <c r="DF1233" s="46">
        <f t="shared" si="919"/>
        <v>0</v>
      </c>
      <c r="DG1233" s="46">
        <f t="shared" si="920"/>
        <v>0</v>
      </c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>
        <v>0</v>
      </c>
      <c r="FA1233" s="59" t="s">
        <v>1704</v>
      </c>
      <c r="FB1233" s="59" t="s">
        <v>1736</v>
      </c>
      <c r="FC1233" s="59" t="s">
        <v>1719</v>
      </c>
    </row>
    <row r="1234" spans="1:159" s="49" customFormat="1" ht="25.5" customHeight="1" x14ac:dyDescent="0.25">
      <c r="A1234" s="59" t="s">
        <v>1109</v>
      </c>
      <c r="B1234" s="59" t="s">
        <v>55</v>
      </c>
      <c r="C1234" s="59" t="s">
        <v>644</v>
      </c>
      <c r="D1234" s="59" t="s">
        <v>645</v>
      </c>
      <c r="E1234" s="59" t="s">
        <v>646</v>
      </c>
      <c r="F1234" s="59"/>
      <c r="G1234" s="59" t="s">
        <v>1583</v>
      </c>
      <c r="H1234" s="59" t="s">
        <v>1499</v>
      </c>
      <c r="I1234" s="59">
        <v>30</v>
      </c>
      <c r="J1234" s="59" t="s">
        <v>1506</v>
      </c>
      <c r="K1234" s="59" t="s">
        <v>1586</v>
      </c>
      <c r="L1234" s="59" t="s">
        <v>1330</v>
      </c>
      <c r="M1234" s="59" t="s">
        <v>1505</v>
      </c>
      <c r="N1234" s="59" t="s">
        <v>1584</v>
      </c>
      <c r="O1234" s="46">
        <f t="shared" si="918"/>
        <v>4160</v>
      </c>
      <c r="P1234" s="46"/>
      <c r="Q1234" s="46"/>
      <c r="R1234" s="46"/>
      <c r="S1234" s="46"/>
      <c r="T1234" s="46"/>
      <c r="U1234" s="46"/>
      <c r="V1234" s="46"/>
      <c r="W1234" s="46">
        <v>1040</v>
      </c>
      <c r="X1234" s="46">
        <v>1040</v>
      </c>
      <c r="Y1234" s="46">
        <v>1040</v>
      </c>
      <c r="Z1234" s="46">
        <v>1040</v>
      </c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87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>
        <v>635</v>
      </c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>
        <v>0</v>
      </c>
      <c r="DF1234" s="46">
        <f t="shared" si="919"/>
        <v>0</v>
      </c>
      <c r="DG1234" s="46">
        <f t="shared" si="920"/>
        <v>0</v>
      </c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>
        <v>0</v>
      </c>
      <c r="FA1234" s="59" t="s">
        <v>1704</v>
      </c>
      <c r="FB1234" s="59">
        <v>2015</v>
      </c>
      <c r="FC1234" s="59"/>
    </row>
    <row r="1235" spans="1:159" s="49" customFormat="1" ht="25.5" customHeight="1" x14ac:dyDescent="0.25">
      <c r="A1235" s="59" t="s">
        <v>1110</v>
      </c>
      <c r="B1235" s="59" t="s">
        <v>55</v>
      </c>
      <c r="C1235" s="59" t="s">
        <v>644</v>
      </c>
      <c r="D1235" s="59" t="s">
        <v>645</v>
      </c>
      <c r="E1235" s="59" t="s">
        <v>646</v>
      </c>
      <c r="F1235" s="59"/>
      <c r="G1235" s="59" t="s">
        <v>1583</v>
      </c>
      <c r="H1235" s="59" t="s">
        <v>1339</v>
      </c>
      <c r="I1235" s="59">
        <v>30</v>
      </c>
      <c r="J1235" s="59" t="s">
        <v>1506</v>
      </c>
      <c r="K1235" s="59" t="s">
        <v>1586</v>
      </c>
      <c r="L1235" s="59" t="s">
        <v>1330</v>
      </c>
      <c r="M1235" s="59" t="s">
        <v>1505</v>
      </c>
      <c r="N1235" s="59" t="s">
        <v>1584</v>
      </c>
      <c r="O1235" s="46">
        <f t="shared" si="918"/>
        <v>4160</v>
      </c>
      <c r="P1235" s="46"/>
      <c r="Q1235" s="46"/>
      <c r="R1235" s="46"/>
      <c r="S1235" s="46"/>
      <c r="T1235" s="46"/>
      <c r="U1235" s="46"/>
      <c r="V1235" s="46"/>
      <c r="W1235" s="46">
        <v>1040</v>
      </c>
      <c r="X1235" s="46">
        <v>1040</v>
      </c>
      <c r="Y1235" s="46">
        <v>1040</v>
      </c>
      <c r="Z1235" s="46">
        <v>1040</v>
      </c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87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>
        <v>635</v>
      </c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>
        <v>0</v>
      </c>
      <c r="DF1235" s="46">
        <f t="shared" si="919"/>
        <v>0</v>
      </c>
      <c r="DG1235" s="46">
        <f t="shared" si="920"/>
        <v>0</v>
      </c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>
        <v>0</v>
      </c>
      <c r="FA1235" s="59" t="s">
        <v>1704</v>
      </c>
      <c r="FB1235" s="59">
        <v>2015</v>
      </c>
      <c r="FC1235" s="59">
        <v>7</v>
      </c>
    </row>
    <row r="1236" spans="1:159" s="49" customFormat="1" ht="25.5" customHeight="1" x14ac:dyDescent="0.25">
      <c r="A1236" s="59" t="s">
        <v>1111</v>
      </c>
      <c r="B1236" s="59" t="s">
        <v>55</v>
      </c>
      <c r="C1236" s="59" t="s">
        <v>650</v>
      </c>
      <c r="D1236" s="59" t="s">
        <v>651</v>
      </c>
      <c r="E1236" s="59" t="s">
        <v>652</v>
      </c>
      <c r="F1236" s="59"/>
      <c r="G1236" s="59" t="s">
        <v>1583</v>
      </c>
      <c r="H1236" s="59" t="s">
        <v>1339</v>
      </c>
      <c r="I1236" s="59">
        <v>30</v>
      </c>
      <c r="J1236" s="59" t="s">
        <v>1569</v>
      </c>
      <c r="K1236" s="59" t="s">
        <v>1586</v>
      </c>
      <c r="L1236" s="59" t="s">
        <v>1330</v>
      </c>
      <c r="M1236" s="59" t="s">
        <v>1505</v>
      </c>
      <c r="N1236" s="59" t="s">
        <v>1584</v>
      </c>
      <c r="O1236" s="46">
        <f t="shared" si="918"/>
        <v>3340</v>
      </c>
      <c r="P1236" s="46"/>
      <c r="Q1236" s="46"/>
      <c r="R1236" s="46"/>
      <c r="S1236" s="46"/>
      <c r="T1236" s="46"/>
      <c r="U1236" s="46"/>
      <c r="V1236" s="46"/>
      <c r="W1236" s="46">
        <v>1040</v>
      </c>
      <c r="X1236" s="46">
        <v>900</v>
      </c>
      <c r="Y1236" s="46">
        <v>900</v>
      </c>
      <c r="Z1236" s="46">
        <v>500</v>
      </c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87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>
        <v>822.61</v>
      </c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>
        <v>0</v>
      </c>
      <c r="DF1236" s="46">
        <f t="shared" si="919"/>
        <v>0</v>
      </c>
      <c r="DG1236" s="46">
        <f t="shared" si="920"/>
        <v>0</v>
      </c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>
        <v>0</v>
      </c>
      <c r="FA1236" s="59" t="s">
        <v>1704</v>
      </c>
      <c r="FB1236" s="59" t="s">
        <v>1736</v>
      </c>
      <c r="FC1236" s="59" t="s">
        <v>1744</v>
      </c>
    </row>
    <row r="1237" spans="1:159" s="49" customFormat="1" ht="25.5" customHeight="1" x14ac:dyDescent="0.25">
      <c r="A1237" s="59" t="s">
        <v>1112</v>
      </c>
      <c r="B1237" s="59" t="s">
        <v>55</v>
      </c>
      <c r="C1237" s="59" t="s">
        <v>650</v>
      </c>
      <c r="D1237" s="59" t="s">
        <v>651</v>
      </c>
      <c r="E1237" s="59" t="s">
        <v>652</v>
      </c>
      <c r="F1237" s="59"/>
      <c r="G1237" s="59" t="s">
        <v>1583</v>
      </c>
      <c r="H1237" s="59" t="s">
        <v>1339</v>
      </c>
      <c r="I1237" s="59">
        <v>30</v>
      </c>
      <c r="J1237" s="59" t="s">
        <v>1569</v>
      </c>
      <c r="K1237" s="59" t="s">
        <v>1586</v>
      </c>
      <c r="L1237" s="59" t="s">
        <v>1330</v>
      </c>
      <c r="M1237" s="59" t="s">
        <v>1505</v>
      </c>
      <c r="N1237" s="59" t="s">
        <v>1584</v>
      </c>
      <c r="O1237" s="46">
        <f t="shared" si="918"/>
        <v>3340</v>
      </c>
      <c r="P1237" s="46"/>
      <c r="Q1237" s="46"/>
      <c r="R1237" s="46"/>
      <c r="S1237" s="46"/>
      <c r="T1237" s="46"/>
      <c r="U1237" s="46"/>
      <c r="V1237" s="46"/>
      <c r="W1237" s="46">
        <v>1040</v>
      </c>
      <c r="X1237" s="46">
        <v>900</v>
      </c>
      <c r="Y1237" s="46">
        <v>900</v>
      </c>
      <c r="Z1237" s="46">
        <v>500</v>
      </c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87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>
        <v>822.61</v>
      </c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>
        <v>0</v>
      </c>
      <c r="DF1237" s="46">
        <f t="shared" si="919"/>
        <v>0</v>
      </c>
      <c r="DG1237" s="46">
        <f t="shared" si="920"/>
        <v>0</v>
      </c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>
        <v>0</v>
      </c>
      <c r="FA1237" s="59" t="s">
        <v>1704</v>
      </c>
      <c r="FB1237" s="59" t="s">
        <v>1736</v>
      </c>
      <c r="FC1237" s="59" t="s">
        <v>1719</v>
      </c>
    </row>
    <row r="1238" spans="1:159" s="49" customFormat="1" ht="25.5" customHeight="1" x14ac:dyDescent="0.25">
      <c r="A1238" s="59" t="s">
        <v>1113</v>
      </c>
      <c r="B1238" s="59" t="s">
        <v>55</v>
      </c>
      <c r="C1238" s="59" t="s">
        <v>644</v>
      </c>
      <c r="D1238" s="59" t="s">
        <v>645</v>
      </c>
      <c r="E1238" s="59" t="s">
        <v>646</v>
      </c>
      <c r="F1238" s="59"/>
      <c r="G1238" s="59" t="s">
        <v>1583</v>
      </c>
      <c r="H1238" s="59" t="s">
        <v>1499</v>
      </c>
      <c r="I1238" s="59">
        <v>30</v>
      </c>
      <c r="J1238" s="59" t="s">
        <v>1506</v>
      </c>
      <c r="K1238" s="59" t="s">
        <v>1587</v>
      </c>
      <c r="L1238" s="59" t="s">
        <v>1330</v>
      </c>
      <c r="M1238" s="59" t="s">
        <v>1505</v>
      </c>
      <c r="N1238" s="59" t="s">
        <v>1584</v>
      </c>
      <c r="O1238" s="46">
        <f t="shared" si="918"/>
        <v>2960</v>
      </c>
      <c r="P1238" s="46"/>
      <c r="Q1238" s="46"/>
      <c r="R1238" s="46"/>
      <c r="S1238" s="46"/>
      <c r="T1238" s="46"/>
      <c r="U1238" s="46"/>
      <c r="V1238" s="46"/>
      <c r="W1238" s="46">
        <v>740</v>
      </c>
      <c r="X1238" s="46">
        <v>740</v>
      </c>
      <c r="Y1238" s="46">
        <v>740</v>
      </c>
      <c r="Z1238" s="46">
        <v>740</v>
      </c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87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>
        <v>635</v>
      </c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>
        <v>0</v>
      </c>
      <c r="DF1238" s="46">
        <f t="shared" si="919"/>
        <v>0</v>
      </c>
      <c r="DG1238" s="46">
        <f t="shared" si="920"/>
        <v>0</v>
      </c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>
        <v>0</v>
      </c>
      <c r="FA1238" s="59" t="s">
        <v>1704</v>
      </c>
      <c r="FB1238" s="59">
        <v>2015</v>
      </c>
      <c r="FC1238" s="59"/>
    </row>
    <row r="1239" spans="1:159" s="49" customFormat="1" ht="25.5" customHeight="1" x14ac:dyDescent="0.25">
      <c r="A1239" s="59" t="s">
        <v>1114</v>
      </c>
      <c r="B1239" s="59" t="s">
        <v>55</v>
      </c>
      <c r="C1239" s="59" t="s">
        <v>644</v>
      </c>
      <c r="D1239" s="59" t="s">
        <v>645</v>
      </c>
      <c r="E1239" s="59" t="s">
        <v>646</v>
      </c>
      <c r="F1239" s="59"/>
      <c r="G1239" s="59" t="s">
        <v>1583</v>
      </c>
      <c r="H1239" s="59" t="s">
        <v>1339</v>
      </c>
      <c r="I1239" s="59">
        <v>30</v>
      </c>
      <c r="J1239" s="59" t="s">
        <v>1506</v>
      </c>
      <c r="K1239" s="59" t="s">
        <v>1587</v>
      </c>
      <c r="L1239" s="59" t="s">
        <v>1330</v>
      </c>
      <c r="M1239" s="59" t="s">
        <v>1505</v>
      </c>
      <c r="N1239" s="59" t="s">
        <v>1584</v>
      </c>
      <c r="O1239" s="46">
        <f t="shared" si="918"/>
        <v>2960</v>
      </c>
      <c r="P1239" s="46"/>
      <c r="Q1239" s="46"/>
      <c r="R1239" s="46"/>
      <c r="S1239" s="46"/>
      <c r="T1239" s="46"/>
      <c r="U1239" s="46"/>
      <c r="V1239" s="46"/>
      <c r="W1239" s="46">
        <v>740</v>
      </c>
      <c r="X1239" s="46">
        <v>740</v>
      </c>
      <c r="Y1239" s="46">
        <v>740</v>
      </c>
      <c r="Z1239" s="46">
        <v>740</v>
      </c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87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>
        <v>635</v>
      </c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>
        <v>0</v>
      </c>
      <c r="DF1239" s="46">
        <f t="shared" si="919"/>
        <v>0</v>
      </c>
      <c r="DG1239" s="46">
        <f t="shared" si="920"/>
        <v>0</v>
      </c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>
        <v>0</v>
      </c>
      <c r="FA1239" s="59" t="s">
        <v>1704</v>
      </c>
      <c r="FB1239" s="59">
        <v>2015</v>
      </c>
      <c r="FC1239" s="59">
        <v>7</v>
      </c>
    </row>
    <row r="1240" spans="1:159" s="49" customFormat="1" ht="25.5" customHeight="1" x14ac:dyDescent="0.25">
      <c r="A1240" s="59" t="s">
        <v>1115</v>
      </c>
      <c r="B1240" s="59" t="s">
        <v>55</v>
      </c>
      <c r="C1240" s="59" t="s">
        <v>650</v>
      </c>
      <c r="D1240" s="59" t="s">
        <v>651</v>
      </c>
      <c r="E1240" s="59" t="s">
        <v>652</v>
      </c>
      <c r="F1240" s="59"/>
      <c r="G1240" s="59" t="s">
        <v>1583</v>
      </c>
      <c r="H1240" s="59" t="s">
        <v>1339</v>
      </c>
      <c r="I1240" s="59">
        <v>30</v>
      </c>
      <c r="J1240" s="59" t="s">
        <v>1569</v>
      </c>
      <c r="K1240" s="59" t="s">
        <v>1597</v>
      </c>
      <c r="L1240" s="59" t="s">
        <v>1330</v>
      </c>
      <c r="M1240" s="59" t="s">
        <v>1505</v>
      </c>
      <c r="N1240" s="59" t="s">
        <v>1584</v>
      </c>
      <c r="O1240" s="46">
        <f t="shared" si="918"/>
        <v>2440</v>
      </c>
      <c r="P1240" s="46"/>
      <c r="Q1240" s="46"/>
      <c r="R1240" s="46"/>
      <c r="S1240" s="46"/>
      <c r="T1240" s="46"/>
      <c r="U1240" s="46"/>
      <c r="V1240" s="46"/>
      <c r="W1240" s="46">
        <v>740</v>
      </c>
      <c r="X1240" s="46">
        <v>700</v>
      </c>
      <c r="Y1240" s="46">
        <v>700</v>
      </c>
      <c r="Z1240" s="46">
        <v>300</v>
      </c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87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>
        <v>822.61</v>
      </c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>
        <v>0</v>
      </c>
      <c r="DF1240" s="46">
        <f t="shared" si="919"/>
        <v>0</v>
      </c>
      <c r="DG1240" s="46">
        <f t="shared" si="920"/>
        <v>0</v>
      </c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>
        <v>0</v>
      </c>
      <c r="FA1240" s="59" t="s">
        <v>1704</v>
      </c>
      <c r="FB1240" s="59" t="s">
        <v>1736</v>
      </c>
      <c r="FC1240" s="59" t="s">
        <v>1746</v>
      </c>
    </row>
    <row r="1241" spans="1:159" s="49" customFormat="1" ht="25.5" customHeight="1" x14ac:dyDescent="0.25">
      <c r="A1241" s="59" t="s">
        <v>1116</v>
      </c>
      <c r="B1241" s="59" t="s">
        <v>55</v>
      </c>
      <c r="C1241" s="59" t="s">
        <v>650</v>
      </c>
      <c r="D1241" s="59" t="s">
        <v>651</v>
      </c>
      <c r="E1241" s="59" t="s">
        <v>652</v>
      </c>
      <c r="F1241" s="59"/>
      <c r="G1241" s="59" t="s">
        <v>1583</v>
      </c>
      <c r="H1241" s="59" t="s">
        <v>1339</v>
      </c>
      <c r="I1241" s="59">
        <v>30</v>
      </c>
      <c r="J1241" s="59" t="s">
        <v>1569</v>
      </c>
      <c r="K1241" s="59" t="s">
        <v>1597</v>
      </c>
      <c r="L1241" s="59" t="s">
        <v>1330</v>
      </c>
      <c r="M1241" s="59" t="s">
        <v>1505</v>
      </c>
      <c r="N1241" s="59" t="s">
        <v>1584</v>
      </c>
      <c r="O1241" s="46">
        <f t="shared" si="918"/>
        <v>2440</v>
      </c>
      <c r="P1241" s="46"/>
      <c r="Q1241" s="46"/>
      <c r="R1241" s="46"/>
      <c r="S1241" s="46"/>
      <c r="T1241" s="46"/>
      <c r="U1241" s="46"/>
      <c r="V1241" s="46"/>
      <c r="W1241" s="46">
        <v>740</v>
      </c>
      <c r="X1241" s="46">
        <v>700</v>
      </c>
      <c r="Y1241" s="46">
        <v>700</v>
      </c>
      <c r="Z1241" s="46">
        <v>300</v>
      </c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87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>
        <v>822.61</v>
      </c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>
        <v>0</v>
      </c>
      <c r="DF1241" s="46">
        <f t="shared" si="919"/>
        <v>0</v>
      </c>
      <c r="DG1241" s="46">
        <f t="shared" si="920"/>
        <v>0</v>
      </c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>
        <v>0</v>
      </c>
      <c r="FA1241" s="59" t="s">
        <v>1704</v>
      </c>
      <c r="FB1241" s="59" t="s">
        <v>1736</v>
      </c>
      <c r="FC1241" s="59" t="s">
        <v>1719</v>
      </c>
    </row>
    <row r="1242" spans="1:159" s="49" customFormat="1" ht="25.5" customHeight="1" x14ac:dyDescent="0.25">
      <c r="A1242" s="59" t="s">
        <v>1117</v>
      </c>
      <c r="B1242" s="59" t="s">
        <v>55</v>
      </c>
      <c r="C1242" s="59" t="s">
        <v>644</v>
      </c>
      <c r="D1242" s="59" t="s">
        <v>645</v>
      </c>
      <c r="E1242" s="59" t="s">
        <v>646</v>
      </c>
      <c r="F1242" s="59"/>
      <c r="G1242" s="59" t="s">
        <v>1583</v>
      </c>
      <c r="H1242" s="59" t="s">
        <v>1499</v>
      </c>
      <c r="I1242" s="59">
        <v>30</v>
      </c>
      <c r="J1242" s="59" t="s">
        <v>1506</v>
      </c>
      <c r="K1242" s="59" t="s">
        <v>1588</v>
      </c>
      <c r="L1242" s="59" t="s">
        <v>1330</v>
      </c>
      <c r="M1242" s="59" t="s">
        <v>1505</v>
      </c>
      <c r="N1242" s="59" t="s">
        <v>1584</v>
      </c>
      <c r="O1242" s="46">
        <f t="shared" si="918"/>
        <v>7000</v>
      </c>
      <c r="P1242" s="46"/>
      <c r="Q1242" s="46"/>
      <c r="R1242" s="46"/>
      <c r="S1242" s="46"/>
      <c r="T1242" s="46"/>
      <c r="U1242" s="46"/>
      <c r="V1242" s="46"/>
      <c r="W1242" s="46">
        <v>1750</v>
      </c>
      <c r="X1242" s="46">
        <v>1750</v>
      </c>
      <c r="Y1242" s="46">
        <v>1750</v>
      </c>
      <c r="Z1242" s="46">
        <v>1750</v>
      </c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87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>
        <v>635</v>
      </c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>
        <v>0</v>
      </c>
      <c r="DF1242" s="46">
        <f t="shared" si="919"/>
        <v>0</v>
      </c>
      <c r="DG1242" s="46">
        <f t="shared" si="920"/>
        <v>0</v>
      </c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>
        <v>0</v>
      </c>
      <c r="FA1242" s="59" t="s">
        <v>1704</v>
      </c>
      <c r="FB1242" s="59">
        <v>2015</v>
      </c>
      <c r="FC1242" s="59"/>
    </row>
    <row r="1243" spans="1:159" s="49" customFormat="1" ht="25.5" customHeight="1" x14ac:dyDescent="0.25">
      <c r="A1243" s="59" t="s">
        <v>1118</v>
      </c>
      <c r="B1243" s="59" t="s">
        <v>55</v>
      </c>
      <c r="C1243" s="59" t="s">
        <v>644</v>
      </c>
      <c r="D1243" s="59" t="s">
        <v>645</v>
      </c>
      <c r="E1243" s="59" t="s">
        <v>646</v>
      </c>
      <c r="F1243" s="59"/>
      <c r="G1243" s="59" t="s">
        <v>1583</v>
      </c>
      <c r="H1243" s="59" t="s">
        <v>1339</v>
      </c>
      <c r="I1243" s="59">
        <v>30</v>
      </c>
      <c r="J1243" s="59" t="s">
        <v>1506</v>
      </c>
      <c r="K1243" s="59" t="s">
        <v>1588</v>
      </c>
      <c r="L1243" s="59" t="s">
        <v>1330</v>
      </c>
      <c r="M1243" s="59" t="s">
        <v>1505</v>
      </c>
      <c r="N1243" s="59" t="s">
        <v>1584</v>
      </c>
      <c r="O1243" s="46">
        <f t="shared" si="918"/>
        <v>7000</v>
      </c>
      <c r="P1243" s="46"/>
      <c r="Q1243" s="46"/>
      <c r="R1243" s="46"/>
      <c r="S1243" s="46"/>
      <c r="T1243" s="46"/>
      <c r="U1243" s="46"/>
      <c r="V1243" s="46"/>
      <c r="W1243" s="46">
        <v>1750</v>
      </c>
      <c r="X1243" s="46">
        <v>1750</v>
      </c>
      <c r="Y1243" s="46">
        <v>1750</v>
      </c>
      <c r="Z1243" s="46">
        <v>1750</v>
      </c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87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>
        <v>635</v>
      </c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>
        <v>0</v>
      </c>
      <c r="DF1243" s="46">
        <f t="shared" si="919"/>
        <v>0</v>
      </c>
      <c r="DG1243" s="46">
        <f t="shared" si="920"/>
        <v>0</v>
      </c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>
        <v>0</v>
      </c>
      <c r="FA1243" s="59" t="s">
        <v>1704</v>
      </c>
      <c r="FB1243" s="59">
        <v>2015</v>
      </c>
      <c r="FC1243" s="59">
        <v>7</v>
      </c>
    </row>
    <row r="1244" spans="1:159" s="49" customFormat="1" ht="25.5" customHeight="1" x14ac:dyDescent="0.25">
      <c r="A1244" s="59" t="s">
        <v>1119</v>
      </c>
      <c r="B1244" s="59" t="s">
        <v>55</v>
      </c>
      <c r="C1244" s="59" t="s">
        <v>650</v>
      </c>
      <c r="D1244" s="59" t="s">
        <v>651</v>
      </c>
      <c r="E1244" s="59" t="s">
        <v>652</v>
      </c>
      <c r="F1244" s="59"/>
      <c r="G1244" s="59" t="s">
        <v>1583</v>
      </c>
      <c r="H1244" s="59" t="s">
        <v>1339</v>
      </c>
      <c r="I1244" s="59">
        <v>30</v>
      </c>
      <c r="J1244" s="59" t="s">
        <v>1569</v>
      </c>
      <c r="K1244" s="59" t="s">
        <v>1588</v>
      </c>
      <c r="L1244" s="59" t="s">
        <v>1330</v>
      </c>
      <c r="M1244" s="59" t="s">
        <v>1505</v>
      </c>
      <c r="N1244" s="59" t="s">
        <v>1584</v>
      </c>
      <c r="O1244" s="46">
        <f t="shared" si="918"/>
        <v>5350</v>
      </c>
      <c r="P1244" s="46"/>
      <c r="Q1244" s="46"/>
      <c r="R1244" s="46"/>
      <c r="S1244" s="46"/>
      <c r="T1244" s="46"/>
      <c r="U1244" s="46"/>
      <c r="V1244" s="46"/>
      <c r="W1244" s="46">
        <v>1750</v>
      </c>
      <c r="X1244" s="46">
        <v>1500</v>
      </c>
      <c r="Y1244" s="46">
        <v>1500</v>
      </c>
      <c r="Z1244" s="46">
        <v>600</v>
      </c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87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>
        <v>822.61</v>
      </c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>
        <v>0</v>
      </c>
      <c r="DF1244" s="46">
        <f t="shared" si="919"/>
        <v>0</v>
      </c>
      <c r="DG1244" s="46">
        <f t="shared" si="920"/>
        <v>0</v>
      </c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>
        <v>0</v>
      </c>
      <c r="FA1244" s="59" t="s">
        <v>1704</v>
      </c>
      <c r="FB1244" s="59" t="s">
        <v>1736</v>
      </c>
      <c r="FC1244" s="59" t="s">
        <v>1744</v>
      </c>
    </row>
    <row r="1245" spans="1:159" s="49" customFormat="1" ht="25.5" customHeight="1" x14ac:dyDescent="0.25">
      <c r="A1245" s="59" t="s">
        <v>1120</v>
      </c>
      <c r="B1245" s="59" t="s">
        <v>55</v>
      </c>
      <c r="C1245" s="59" t="s">
        <v>650</v>
      </c>
      <c r="D1245" s="59" t="s">
        <v>651</v>
      </c>
      <c r="E1245" s="59" t="s">
        <v>652</v>
      </c>
      <c r="F1245" s="59"/>
      <c r="G1245" s="59" t="s">
        <v>1583</v>
      </c>
      <c r="H1245" s="59" t="s">
        <v>1339</v>
      </c>
      <c r="I1245" s="59">
        <v>30</v>
      </c>
      <c r="J1245" s="59" t="s">
        <v>1569</v>
      </c>
      <c r="K1245" s="59" t="s">
        <v>1588</v>
      </c>
      <c r="L1245" s="59" t="s">
        <v>1330</v>
      </c>
      <c r="M1245" s="59" t="s">
        <v>1505</v>
      </c>
      <c r="N1245" s="59" t="s">
        <v>1584</v>
      </c>
      <c r="O1245" s="46">
        <f t="shared" si="918"/>
        <v>5350</v>
      </c>
      <c r="P1245" s="46"/>
      <c r="Q1245" s="46"/>
      <c r="R1245" s="46"/>
      <c r="S1245" s="46"/>
      <c r="T1245" s="46"/>
      <c r="U1245" s="46"/>
      <c r="V1245" s="46"/>
      <c r="W1245" s="46">
        <v>1750</v>
      </c>
      <c r="X1245" s="46">
        <v>1500</v>
      </c>
      <c r="Y1245" s="46">
        <v>1500</v>
      </c>
      <c r="Z1245" s="46">
        <v>600</v>
      </c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87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>
        <v>822.61</v>
      </c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>
        <v>0</v>
      </c>
      <c r="DF1245" s="46">
        <f t="shared" si="919"/>
        <v>0</v>
      </c>
      <c r="DG1245" s="46">
        <f t="shared" si="920"/>
        <v>0</v>
      </c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>
        <v>0</v>
      </c>
      <c r="FA1245" s="59" t="s">
        <v>1704</v>
      </c>
      <c r="FB1245" s="59" t="s">
        <v>1736</v>
      </c>
      <c r="FC1245" s="59" t="s">
        <v>1719</v>
      </c>
    </row>
    <row r="1246" spans="1:159" s="49" customFormat="1" ht="25.5" customHeight="1" x14ac:dyDescent="0.25">
      <c r="A1246" s="59" t="s">
        <v>1121</v>
      </c>
      <c r="B1246" s="59" t="s">
        <v>55</v>
      </c>
      <c r="C1246" s="59" t="s">
        <v>644</v>
      </c>
      <c r="D1246" s="59" t="s">
        <v>645</v>
      </c>
      <c r="E1246" s="59" t="s">
        <v>646</v>
      </c>
      <c r="F1246" s="59"/>
      <c r="G1246" s="59" t="s">
        <v>1583</v>
      </c>
      <c r="H1246" s="59" t="s">
        <v>1499</v>
      </c>
      <c r="I1246" s="59">
        <v>30</v>
      </c>
      <c r="J1246" s="59" t="s">
        <v>1506</v>
      </c>
      <c r="K1246" s="59" t="s">
        <v>1589</v>
      </c>
      <c r="L1246" s="59" t="s">
        <v>1330</v>
      </c>
      <c r="M1246" s="59" t="s">
        <v>1505</v>
      </c>
      <c r="N1246" s="59" t="s">
        <v>1584</v>
      </c>
      <c r="O1246" s="46">
        <f t="shared" si="918"/>
        <v>12320</v>
      </c>
      <c r="P1246" s="46"/>
      <c r="Q1246" s="46"/>
      <c r="R1246" s="46"/>
      <c r="S1246" s="46"/>
      <c r="T1246" s="46"/>
      <c r="U1246" s="46"/>
      <c r="V1246" s="46"/>
      <c r="W1246" s="46">
        <v>3080</v>
      </c>
      <c r="X1246" s="46">
        <v>3080</v>
      </c>
      <c r="Y1246" s="46">
        <v>3080</v>
      </c>
      <c r="Z1246" s="46">
        <v>3080</v>
      </c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87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>
        <v>635</v>
      </c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>
        <v>0</v>
      </c>
      <c r="DF1246" s="46">
        <f t="shared" si="919"/>
        <v>0</v>
      </c>
      <c r="DG1246" s="46">
        <f t="shared" si="920"/>
        <v>0</v>
      </c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>
        <v>0</v>
      </c>
      <c r="FA1246" s="59" t="s">
        <v>1704</v>
      </c>
      <c r="FB1246" s="59">
        <v>2015</v>
      </c>
      <c r="FC1246" s="59"/>
    </row>
    <row r="1247" spans="1:159" s="49" customFormat="1" ht="25.5" customHeight="1" x14ac:dyDescent="0.25">
      <c r="A1247" s="59" t="s">
        <v>1122</v>
      </c>
      <c r="B1247" s="59" t="s">
        <v>55</v>
      </c>
      <c r="C1247" s="59" t="s">
        <v>644</v>
      </c>
      <c r="D1247" s="59" t="s">
        <v>645</v>
      </c>
      <c r="E1247" s="59" t="s">
        <v>646</v>
      </c>
      <c r="F1247" s="59"/>
      <c r="G1247" s="59" t="s">
        <v>1583</v>
      </c>
      <c r="H1247" s="59" t="s">
        <v>1339</v>
      </c>
      <c r="I1247" s="59">
        <v>30</v>
      </c>
      <c r="J1247" s="59" t="s">
        <v>1506</v>
      </c>
      <c r="K1247" s="59" t="s">
        <v>1589</v>
      </c>
      <c r="L1247" s="59" t="s">
        <v>1330</v>
      </c>
      <c r="M1247" s="59" t="s">
        <v>1505</v>
      </c>
      <c r="N1247" s="59" t="s">
        <v>1584</v>
      </c>
      <c r="O1247" s="46">
        <f t="shared" si="918"/>
        <v>12320</v>
      </c>
      <c r="P1247" s="46"/>
      <c r="Q1247" s="46"/>
      <c r="R1247" s="46"/>
      <c r="S1247" s="46"/>
      <c r="T1247" s="46"/>
      <c r="U1247" s="46"/>
      <c r="V1247" s="46"/>
      <c r="W1247" s="46">
        <v>3080</v>
      </c>
      <c r="X1247" s="46">
        <v>3080</v>
      </c>
      <c r="Y1247" s="46">
        <v>3080</v>
      </c>
      <c r="Z1247" s="46">
        <v>3080</v>
      </c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87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>
        <v>635</v>
      </c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>
        <v>0</v>
      </c>
      <c r="DF1247" s="46">
        <f t="shared" si="919"/>
        <v>0</v>
      </c>
      <c r="DG1247" s="46">
        <f t="shared" si="920"/>
        <v>0</v>
      </c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>
        <v>0</v>
      </c>
      <c r="FA1247" s="59" t="s">
        <v>1704</v>
      </c>
      <c r="FB1247" s="59">
        <v>2015</v>
      </c>
      <c r="FC1247" s="59">
        <v>7</v>
      </c>
    </row>
    <row r="1248" spans="1:159" s="49" customFormat="1" ht="25.5" customHeight="1" x14ac:dyDescent="0.25">
      <c r="A1248" s="59" t="s">
        <v>1123</v>
      </c>
      <c r="B1248" s="59" t="s">
        <v>55</v>
      </c>
      <c r="C1248" s="59" t="s">
        <v>650</v>
      </c>
      <c r="D1248" s="59" t="s">
        <v>651</v>
      </c>
      <c r="E1248" s="59" t="s">
        <v>652</v>
      </c>
      <c r="F1248" s="59"/>
      <c r="G1248" s="59" t="s">
        <v>1583</v>
      </c>
      <c r="H1248" s="59" t="s">
        <v>1339</v>
      </c>
      <c r="I1248" s="59">
        <v>30</v>
      </c>
      <c r="J1248" s="59" t="s">
        <v>1569</v>
      </c>
      <c r="K1248" s="59" t="s">
        <v>1589</v>
      </c>
      <c r="L1248" s="59" t="s">
        <v>1330</v>
      </c>
      <c r="M1248" s="59" t="s">
        <v>1505</v>
      </c>
      <c r="N1248" s="59" t="s">
        <v>1584</v>
      </c>
      <c r="O1248" s="46">
        <f t="shared" si="918"/>
        <v>9680</v>
      </c>
      <c r="P1248" s="46"/>
      <c r="Q1248" s="46"/>
      <c r="R1248" s="46"/>
      <c r="S1248" s="46"/>
      <c r="T1248" s="46"/>
      <c r="U1248" s="46"/>
      <c r="V1248" s="46"/>
      <c r="W1248" s="46">
        <v>3080</v>
      </c>
      <c r="X1248" s="46">
        <v>2800</v>
      </c>
      <c r="Y1248" s="46">
        <v>2800</v>
      </c>
      <c r="Z1248" s="46">
        <v>1000</v>
      </c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87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>
        <v>822.61</v>
      </c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>
        <v>0</v>
      </c>
      <c r="DF1248" s="46">
        <f t="shared" si="919"/>
        <v>0</v>
      </c>
      <c r="DG1248" s="46">
        <f t="shared" si="920"/>
        <v>0</v>
      </c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>
        <v>0</v>
      </c>
      <c r="FA1248" s="59" t="s">
        <v>1704</v>
      </c>
      <c r="FB1248" s="59" t="s">
        <v>1736</v>
      </c>
      <c r="FC1248" s="59" t="s">
        <v>1744</v>
      </c>
    </row>
    <row r="1249" spans="1:159" s="49" customFormat="1" ht="25.5" customHeight="1" x14ac:dyDescent="0.25">
      <c r="A1249" s="59" t="s">
        <v>1124</v>
      </c>
      <c r="B1249" s="59" t="s">
        <v>55</v>
      </c>
      <c r="C1249" s="59" t="s">
        <v>650</v>
      </c>
      <c r="D1249" s="59" t="s">
        <v>651</v>
      </c>
      <c r="E1249" s="59" t="s">
        <v>652</v>
      </c>
      <c r="F1249" s="59"/>
      <c r="G1249" s="59" t="s">
        <v>1583</v>
      </c>
      <c r="H1249" s="59" t="s">
        <v>1339</v>
      </c>
      <c r="I1249" s="59">
        <v>30</v>
      </c>
      <c r="J1249" s="59" t="s">
        <v>1569</v>
      </c>
      <c r="K1249" s="59" t="s">
        <v>1589</v>
      </c>
      <c r="L1249" s="59" t="s">
        <v>1330</v>
      </c>
      <c r="M1249" s="59" t="s">
        <v>1505</v>
      </c>
      <c r="N1249" s="59" t="s">
        <v>1584</v>
      </c>
      <c r="O1249" s="46">
        <f t="shared" si="918"/>
        <v>9680</v>
      </c>
      <c r="P1249" s="46"/>
      <c r="Q1249" s="46"/>
      <c r="R1249" s="46"/>
      <c r="S1249" s="46"/>
      <c r="T1249" s="46"/>
      <c r="U1249" s="46"/>
      <c r="V1249" s="46"/>
      <c r="W1249" s="46">
        <v>3080</v>
      </c>
      <c r="X1249" s="46">
        <v>2800</v>
      </c>
      <c r="Y1249" s="46">
        <v>2800</v>
      </c>
      <c r="Z1249" s="46">
        <v>1000</v>
      </c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87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>
        <v>822.61</v>
      </c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>
        <v>0</v>
      </c>
      <c r="DF1249" s="46">
        <f t="shared" si="919"/>
        <v>0</v>
      </c>
      <c r="DG1249" s="46">
        <f t="shared" si="920"/>
        <v>0</v>
      </c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>
        <v>0</v>
      </c>
      <c r="FA1249" s="59" t="s">
        <v>1704</v>
      </c>
      <c r="FB1249" s="59" t="s">
        <v>1736</v>
      </c>
      <c r="FC1249" s="59" t="s">
        <v>1719</v>
      </c>
    </row>
    <row r="1250" spans="1:159" s="49" customFormat="1" ht="25.5" customHeight="1" x14ac:dyDescent="0.25">
      <c r="A1250" s="59" t="s">
        <v>1125</v>
      </c>
      <c r="B1250" s="59" t="s">
        <v>55</v>
      </c>
      <c r="C1250" s="59" t="s">
        <v>644</v>
      </c>
      <c r="D1250" s="59" t="s">
        <v>645</v>
      </c>
      <c r="E1250" s="59" t="s">
        <v>646</v>
      </c>
      <c r="F1250" s="59"/>
      <c r="G1250" s="59" t="s">
        <v>1583</v>
      </c>
      <c r="H1250" s="59" t="s">
        <v>1499</v>
      </c>
      <c r="I1250" s="59">
        <v>30</v>
      </c>
      <c r="J1250" s="59" t="s">
        <v>1506</v>
      </c>
      <c r="K1250" s="59" t="s">
        <v>1590</v>
      </c>
      <c r="L1250" s="59" t="s">
        <v>1330</v>
      </c>
      <c r="M1250" s="59" t="s">
        <v>1505</v>
      </c>
      <c r="N1250" s="59" t="s">
        <v>1584</v>
      </c>
      <c r="O1250" s="46">
        <f t="shared" si="918"/>
        <v>5960</v>
      </c>
      <c r="P1250" s="46"/>
      <c r="Q1250" s="46"/>
      <c r="R1250" s="46"/>
      <c r="S1250" s="46"/>
      <c r="T1250" s="46"/>
      <c r="U1250" s="46"/>
      <c r="V1250" s="46"/>
      <c r="W1250" s="46">
        <v>1490</v>
      </c>
      <c r="X1250" s="46">
        <v>1490</v>
      </c>
      <c r="Y1250" s="46">
        <v>1490</v>
      </c>
      <c r="Z1250" s="46">
        <v>1490</v>
      </c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87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>
        <v>635</v>
      </c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>
        <v>0</v>
      </c>
      <c r="DF1250" s="46">
        <f t="shared" si="919"/>
        <v>0</v>
      </c>
      <c r="DG1250" s="46">
        <f t="shared" si="920"/>
        <v>0</v>
      </c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>
        <v>0</v>
      </c>
      <c r="FA1250" s="59" t="s">
        <v>1704</v>
      </c>
      <c r="FB1250" s="59">
        <v>2015</v>
      </c>
      <c r="FC1250" s="59"/>
    </row>
    <row r="1251" spans="1:159" s="49" customFormat="1" ht="25.5" customHeight="1" x14ac:dyDescent="0.25">
      <c r="A1251" s="59" t="s">
        <v>1126</v>
      </c>
      <c r="B1251" s="59" t="s">
        <v>55</v>
      </c>
      <c r="C1251" s="59" t="s">
        <v>644</v>
      </c>
      <c r="D1251" s="59" t="s">
        <v>645</v>
      </c>
      <c r="E1251" s="59" t="s">
        <v>646</v>
      </c>
      <c r="F1251" s="59"/>
      <c r="G1251" s="59" t="s">
        <v>1583</v>
      </c>
      <c r="H1251" s="59" t="s">
        <v>1339</v>
      </c>
      <c r="I1251" s="59">
        <v>30</v>
      </c>
      <c r="J1251" s="59" t="s">
        <v>1506</v>
      </c>
      <c r="K1251" s="59" t="s">
        <v>1590</v>
      </c>
      <c r="L1251" s="59" t="s">
        <v>1330</v>
      </c>
      <c r="M1251" s="59" t="s">
        <v>1505</v>
      </c>
      <c r="N1251" s="59" t="s">
        <v>1584</v>
      </c>
      <c r="O1251" s="46">
        <f t="shared" si="918"/>
        <v>5960</v>
      </c>
      <c r="P1251" s="46"/>
      <c r="Q1251" s="46"/>
      <c r="R1251" s="46"/>
      <c r="S1251" s="46"/>
      <c r="T1251" s="46"/>
      <c r="U1251" s="46"/>
      <c r="V1251" s="46"/>
      <c r="W1251" s="46">
        <v>1490</v>
      </c>
      <c r="X1251" s="46">
        <v>1490</v>
      </c>
      <c r="Y1251" s="46">
        <v>1490</v>
      </c>
      <c r="Z1251" s="46">
        <v>1490</v>
      </c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87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>
        <v>635</v>
      </c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>
        <v>0</v>
      </c>
      <c r="DF1251" s="46">
        <f t="shared" si="919"/>
        <v>0</v>
      </c>
      <c r="DG1251" s="46">
        <f t="shared" si="920"/>
        <v>0</v>
      </c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>
        <v>0</v>
      </c>
      <c r="FA1251" s="59" t="s">
        <v>1704</v>
      </c>
      <c r="FB1251" s="59">
        <v>2015</v>
      </c>
      <c r="FC1251" s="59">
        <v>7</v>
      </c>
    </row>
    <row r="1252" spans="1:159" s="49" customFormat="1" ht="25.5" customHeight="1" x14ac:dyDescent="0.25">
      <c r="A1252" s="59" t="s">
        <v>1127</v>
      </c>
      <c r="B1252" s="59" t="s">
        <v>55</v>
      </c>
      <c r="C1252" s="59" t="s">
        <v>650</v>
      </c>
      <c r="D1252" s="59" t="s">
        <v>651</v>
      </c>
      <c r="E1252" s="59" t="s">
        <v>652</v>
      </c>
      <c r="F1252" s="59"/>
      <c r="G1252" s="59" t="s">
        <v>1583</v>
      </c>
      <c r="H1252" s="59" t="s">
        <v>1339</v>
      </c>
      <c r="I1252" s="59">
        <v>30</v>
      </c>
      <c r="J1252" s="59" t="s">
        <v>1569</v>
      </c>
      <c r="K1252" s="59" t="s">
        <v>1590</v>
      </c>
      <c r="L1252" s="59" t="s">
        <v>1330</v>
      </c>
      <c r="M1252" s="59" t="s">
        <v>1505</v>
      </c>
      <c r="N1252" s="59" t="s">
        <v>1584</v>
      </c>
      <c r="O1252" s="46">
        <f t="shared" si="918"/>
        <v>4490</v>
      </c>
      <c r="P1252" s="46"/>
      <c r="Q1252" s="46"/>
      <c r="R1252" s="46"/>
      <c r="S1252" s="46"/>
      <c r="T1252" s="46"/>
      <c r="U1252" s="46"/>
      <c r="V1252" s="46"/>
      <c r="W1252" s="46">
        <v>1490</v>
      </c>
      <c r="X1252" s="46">
        <v>1200</v>
      </c>
      <c r="Y1252" s="46">
        <v>1200</v>
      </c>
      <c r="Z1252" s="46">
        <v>600</v>
      </c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87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>
        <v>822.61</v>
      </c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>
        <v>0</v>
      </c>
      <c r="DF1252" s="46">
        <f t="shared" si="919"/>
        <v>0</v>
      </c>
      <c r="DG1252" s="46">
        <f t="shared" si="920"/>
        <v>0</v>
      </c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>
        <v>0</v>
      </c>
      <c r="FA1252" s="59" t="s">
        <v>1704</v>
      </c>
      <c r="FB1252" s="59" t="s">
        <v>1736</v>
      </c>
      <c r="FC1252" s="59" t="s">
        <v>1744</v>
      </c>
    </row>
    <row r="1253" spans="1:159" s="49" customFormat="1" ht="25.5" customHeight="1" x14ac:dyDescent="0.25">
      <c r="A1253" s="59" t="s">
        <v>1128</v>
      </c>
      <c r="B1253" s="59" t="s">
        <v>55</v>
      </c>
      <c r="C1253" s="59" t="s">
        <v>650</v>
      </c>
      <c r="D1253" s="59" t="s">
        <v>651</v>
      </c>
      <c r="E1253" s="59" t="s">
        <v>652</v>
      </c>
      <c r="F1253" s="59"/>
      <c r="G1253" s="59" t="s">
        <v>1583</v>
      </c>
      <c r="H1253" s="59" t="s">
        <v>1339</v>
      </c>
      <c r="I1253" s="59">
        <v>30</v>
      </c>
      <c r="J1253" s="59" t="s">
        <v>1569</v>
      </c>
      <c r="K1253" s="59" t="s">
        <v>1590</v>
      </c>
      <c r="L1253" s="59" t="s">
        <v>1330</v>
      </c>
      <c r="M1253" s="59" t="s">
        <v>1505</v>
      </c>
      <c r="N1253" s="59" t="s">
        <v>1584</v>
      </c>
      <c r="O1253" s="46">
        <f t="shared" si="918"/>
        <v>4490</v>
      </c>
      <c r="P1253" s="46"/>
      <c r="Q1253" s="46"/>
      <c r="R1253" s="46"/>
      <c r="S1253" s="46"/>
      <c r="T1253" s="46"/>
      <c r="U1253" s="46"/>
      <c r="V1253" s="46"/>
      <c r="W1253" s="46">
        <v>1490</v>
      </c>
      <c r="X1253" s="46">
        <v>1200</v>
      </c>
      <c r="Y1253" s="46">
        <v>1200</v>
      </c>
      <c r="Z1253" s="46">
        <v>600</v>
      </c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87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>
        <v>822.61</v>
      </c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>
        <v>0</v>
      </c>
      <c r="DF1253" s="46">
        <f t="shared" si="919"/>
        <v>0</v>
      </c>
      <c r="DG1253" s="46">
        <f t="shared" si="920"/>
        <v>0</v>
      </c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>
        <v>0</v>
      </c>
      <c r="FA1253" s="59" t="s">
        <v>1704</v>
      </c>
      <c r="FB1253" s="59" t="s">
        <v>1736</v>
      </c>
      <c r="FC1253" s="59" t="s">
        <v>1719</v>
      </c>
    </row>
    <row r="1254" spans="1:159" s="49" customFormat="1" ht="25.5" customHeight="1" x14ac:dyDescent="0.25">
      <c r="A1254" s="59" t="s">
        <v>1129</v>
      </c>
      <c r="B1254" s="59" t="s">
        <v>55</v>
      </c>
      <c r="C1254" s="59" t="s">
        <v>644</v>
      </c>
      <c r="D1254" s="59" t="s">
        <v>645</v>
      </c>
      <c r="E1254" s="59" t="s">
        <v>646</v>
      </c>
      <c r="F1254" s="59"/>
      <c r="G1254" s="59" t="s">
        <v>1583</v>
      </c>
      <c r="H1254" s="59" t="s">
        <v>1499</v>
      </c>
      <c r="I1254" s="59">
        <v>30</v>
      </c>
      <c r="J1254" s="59" t="s">
        <v>1506</v>
      </c>
      <c r="K1254" s="59" t="s">
        <v>1591</v>
      </c>
      <c r="L1254" s="59" t="s">
        <v>1330</v>
      </c>
      <c r="M1254" s="59" t="s">
        <v>1505</v>
      </c>
      <c r="N1254" s="59" t="s">
        <v>1584</v>
      </c>
      <c r="O1254" s="46">
        <f t="shared" si="918"/>
        <v>11600</v>
      </c>
      <c r="P1254" s="46"/>
      <c r="Q1254" s="46"/>
      <c r="R1254" s="46"/>
      <c r="S1254" s="46"/>
      <c r="T1254" s="46"/>
      <c r="U1254" s="46"/>
      <c r="V1254" s="46"/>
      <c r="W1254" s="46">
        <v>2900</v>
      </c>
      <c r="X1254" s="46">
        <v>2900</v>
      </c>
      <c r="Y1254" s="46">
        <v>2900</v>
      </c>
      <c r="Z1254" s="46">
        <v>2900</v>
      </c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87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635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>
        <v>0</v>
      </c>
      <c r="DF1254" s="46">
        <f t="shared" si="919"/>
        <v>0</v>
      </c>
      <c r="DG1254" s="46">
        <f t="shared" si="920"/>
        <v>0</v>
      </c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>
        <v>0</v>
      </c>
      <c r="FA1254" s="59" t="s">
        <v>1704</v>
      </c>
      <c r="FB1254" s="59">
        <v>2015</v>
      </c>
      <c r="FC1254" s="59"/>
    </row>
    <row r="1255" spans="1:159" s="49" customFormat="1" ht="25.5" customHeight="1" x14ac:dyDescent="0.25">
      <c r="A1255" s="59" t="s">
        <v>1130</v>
      </c>
      <c r="B1255" s="59" t="s">
        <v>55</v>
      </c>
      <c r="C1255" s="59" t="s">
        <v>644</v>
      </c>
      <c r="D1255" s="59" t="s">
        <v>645</v>
      </c>
      <c r="E1255" s="59" t="s">
        <v>646</v>
      </c>
      <c r="F1255" s="59"/>
      <c r="G1255" s="59" t="s">
        <v>1583</v>
      </c>
      <c r="H1255" s="59" t="s">
        <v>1339</v>
      </c>
      <c r="I1255" s="59">
        <v>30</v>
      </c>
      <c r="J1255" s="59" t="s">
        <v>1506</v>
      </c>
      <c r="K1255" s="59" t="s">
        <v>1591</v>
      </c>
      <c r="L1255" s="59" t="s">
        <v>1330</v>
      </c>
      <c r="M1255" s="59" t="s">
        <v>1505</v>
      </c>
      <c r="N1255" s="59" t="s">
        <v>1584</v>
      </c>
      <c r="O1255" s="46">
        <f t="shared" si="918"/>
        <v>11600</v>
      </c>
      <c r="P1255" s="46"/>
      <c r="Q1255" s="46"/>
      <c r="R1255" s="46"/>
      <c r="S1255" s="46"/>
      <c r="T1255" s="46"/>
      <c r="U1255" s="46"/>
      <c r="V1255" s="46"/>
      <c r="W1255" s="46">
        <v>2900</v>
      </c>
      <c r="X1255" s="46">
        <v>2900</v>
      </c>
      <c r="Y1255" s="46">
        <v>2900</v>
      </c>
      <c r="Z1255" s="46">
        <v>2900</v>
      </c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87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>
        <v>635</v>
      </c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>
        <v>0</v>
      </c>
      <c r="DF1255" s="46">
        <f t="shared" si="919"/>
        <v>0</v>
      </c>
      <c r="DG1255" s="46">
        <f t="shared" si="920"/>
        <v>0</v>
      </c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>
        <v>0</v>
      </c>
      <c r="FA1255" s="59" t="s">
        <v>1704</v>
      </c>
      <c r="FB1255" s="59">
        <v>2015</v>
      </c>
      <c r="FC1255" s="59">
        <v>7</v>
      </c>
    </row>
    <row r="1256" spans="1:159" s="49" customFormat="1" ht="25.5" customHeight="1" x14ac:dyDescent="0.25">
      <c r="A1256" s="59" t="s">
        <v>1131</v>
      </c>
      <c r="B1256" s="59" t="s">
        <v>55</v>
      </c>
      <c r="C1256" s="59" t="s">
        <v>650</v>
      </c>
      <c r="D1256" s="59" t="s">
        <v>651</v>
      </c>
      <c r="E1256" s="59" t="s">
        <v>652</v>
      </c>
      <c r="F1256" s="59"/>
      <c r="G1256" s="59" t="s">
        <v>1583</v>
      </c>
      <c r="H1256" s="59" t="s">
        <v>1339</v>
      </c>
      <c r="I1256" s="59">
        <v>30</v>
      </c>
      <c r="J1256" s="59" t="s">
        <v>1569</v>
      </c>
      <c r="K1256" s="59" t="s">
        <v>1591</v>
      </c>
      <c r="L1256" s="59" t="s">
        <v>1330</v>
      </c>
      <c r="M1256" s="59" t="s">
        <v>1505</v>
      </c>
      <c r="N1256" s="59" t="s">
        <v>1584</v>
      </c>
      <c r="O1256" s="46">
        <f t="shared" si="918"/>
        <v>8900</v>
      </c>
      <c r="P1256" s="46"/>
      <c r="Q1256" s="46"/>
      <c r="R1256" s="46"/>
      <c r="S1256" s="46"/>
      <c r="T1256" s="46"/>
      <c r="U1256" s="46"/>
      <c r="V1256" s="46"/>
      <c r="W1256" s="46">
        <v>2900</v>
      </c>
      <c r="X1256" s="46">
        <v>2500</v>
      </c>
      <c r="Y1256" s="46">
        <v>2500</v>
      </c>
      <c r="Z1256" s="46">
        <v>1000</v>
      </c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87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>
        <v>822.61</v>
      </c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>
        <v>0</v>
      </c>
      <c r="DF1256" s="46">
        <f t="shared" si="919"/>
        <v>0</v>
      </c>
      <c r="DG1256" s="46">
        <f t="shared" si="920"/>
        <v>0</v>
      </c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>
        <v>0</v>
      </c>
      <c r="FA1256" s="59" t="s">
        <v>1704</v>
      </c>
      <c r="FB1256" s="59" t="s">
        <v>1736</v>
      </c>
      <c r="FC1256" s="59" t="s">
        <v>1744</v>
      </c>
    </row>
    <row r="1257" spans="1:159" s="49" customFormat="1" ht="25.5" customHeight="1" x14ac:dyDescent="0.25">
      <c r="A1257" s="59" t="s">
        <v>1132</v>
      </c>
      <c r="B1257" s="59" t="s">
        <v>55</v>
      </c>
      <c r="C1257" s="59" t="s">
        <v>650</v>
      </c>
      <c r="D1257" s="59" t="s">
        <v>651</v>
      </c>
      <c r="E1257" s="59" t="s">
        <v>652</v>
      </c>
      <c r="F1257" s="59"/>
      <c r="G1257" s="59" t="s">
        <v>1583</v>
      </c>
      <c r="H1257" s="59" t="s">
        <v>1339</v>
      </c>
      <c r="I1257" s="59">
        <v>30</v>
      </c>
      <c r="J1257" s="59" t="s">
        <v>1569</v>
      </c>
      <c r="K1257" s="59" t="s">
        <v>1591</v>
      </c>
      <c r="L1257" s="59" t="s">
        <v>1330</v>
      </c>
      <c r="M1257" s="59" t="s">
        <v>1505</v>
      </c>
      <c r="N1257" s="59" t="s">
        <v>1584</v>
      </c>
      <c r="O1257" s="46">
        <f t="shared" si="918"/>
        <v>8900</v>
      </c>
      <c r="P1257" s="46"/>
      <c r="Q1257" s="46"/>
      <c r="R1257" s="46"/>
      <c r="S1257" s="46"/>
      <c r="T1257" s="46"/>
      <c r="U1257" s="46"/>
      <c r="V1257" s="46"/>
      <c r="W1257" s="46">
        <v>2900</v>
      </c>
      <c r="X1257" s="46">
        <v>2500</v>
      </c>
      <c r="Y1257" s="46">
        <v>2500</v>
      </c>
      <c r="Z1257" s="46">
        <v>1000</v>
      </c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87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>
        <v>822.61</v>
      </c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>
        <v>0</v>
      </c>
      <c r="DF1257" s="46">
        <f t="shared" si="919"/>
        <v>0</v>
      </c>
      <c r="DG1257" s="46">
        <f t="shared" si="920"/>
        <v>0</v>
      </c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>
        <v>0</v>
      </c>
      <c r="FA1257" s="59" t="s">
        <v>1704</v>
      </c>
      <c r="FB1257" s="59" t="s">
        <v>1736</v>
      </c>
      <c r="FC1257" s="59" t="s">
        <v>1719</v>
      </c>
    </row>
    <row r="1258" spans="1:159" s="49" customFormat="1" ht="25.5" customHeight="1" x14ac:dyDescent="0.25">
      <c r="A1258" s="59" t="s">
        <v>1133</v>
      </c>
      <c r="B1258" s="59" t="s">
        <v>55</v>
      </c>
      <c r="C1258" s="59" t="s">
        <v>644</v>
      </c>
      <c r="D1258" s="59" t="s">
        <v>645</v>
      </c>
      <c r="E1258" s="59" t="s">
        <v>646</v>
      </c>
      <c r="F1258" s="59"/>
      <c r="G1258" s="59" t="s">
        <v>1583</v>
      </c>
      <c r="H1258" s="59" t="s">
        <v>1499</v>
      </c>
      <c r="I1258" s="59">
        <v>30</v>
      </c>
      <c r="J1258" s="59" t="s">
        <v>1506</v>
      </c>
      <c r="K1258" s="59" t="s">
        <v>1592</v>
      </c>
      <c r="L1258" s="59" t="s">
        <v>1330</v>
      </c>
      <c r="M1258" s="59" t="s">
        <v>1505</v>
      </c>
      <c r="N1258" s="59" t="s">
        <v>1584</v>
      </c>
      <c r="O1258" s="46">
        <f t="shared" si="918"/>
        <v>5480</v>
      </c>
      <c r="P1258" s="46"/>
      <c r="Q1258" s="46"/>
      <c r="R1258" s="46"/>
      <c r="S1258" s="46"/>
      <c r="T1258" s="46"/>
      <c r="U1258" s="46"/>
      <c r="V1258" s="46"/>
      <c r="W1258" s="46">
        <v>1370</v>
      </c>
      <c r="X1258" s="46">
        <v>1370</v>
      </c>
      <c r="Y1258" s="46">
        <v>1370</v>
      </c>
      <c r="Z1258" s="46">
        <v>1370</v>
      </c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87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>
        <v>635</v>
      </c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>
        <v>0</v>
      </c>
      <c r="DF1258" s="46">
        <f t="shared" si="919"/>
        <v>0</v>
      </c>
      <c r="DG1258" s="46">
        <f t="shared" si="920"/>
        <v>0</v>
      </c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>
        <v>0</v>
      </c>
      <c r="FA1258" s="59" t="s">
        <v>1704</v>
      </c>
      <c r="FB1258" s="59">
        <v>2015</v>
      </c>
      <c r="FC1258" s="59"/>
    </row>
    <row r="1259" spans="1:159" s="49" customFormat="1" ht="25.5" customHeight="1" x14ac:dyDescent="0.25">
      <c r="A1259" s="59" t="s">
        <v>1134</v>
      </c>
      <c r="B1259" s="59" t="s">
        <v>55</v>
      </c>
      <c r="C1259" s="59" t="s">
        <v>644</v>
      </c>
      <c r="D1259" s="59" t="s">
        <v>645</v>
      </c>
      <c r="E1259" s="59" t="s">
        <v>646</v>
      </c>
      <c r="F1259" s="59"/>
      <c r="G1259" s="59" t="s">
        <v>1583</v>
      </c>
      <c r="H1259" s="59" t="s">
        <v>1339</v>
      </c>
      <c r="I1259" s="59">
        <v>30</v>
      </c>
      <c r="J1259" s="59" t="s">
        <v>1506</v>
      </c>
      <c r="K1259" s="59" t="s">
        <v>1592</v>
      </c>
      <c r="L1259" s="59" t="s">
        <v>1330</v>
      </c>
      <c r="M1259" s="59" t="s">
        <v>1505</v>
      </c>
      <c r="N1259" s="59" t="s">
        <v>1584</v>
      </c>
      <c r="O1259" s="46">
        <f t="shared" si="918"/>
        <v>5480</v>
      </c>
      <c r="P1259" s="46"/>
      <c r="Q1259" s="46"/>
      <c r="R1259" s="46"/>
      <c r="S1259" s="46"/>
      <c r="T1259" s="46"/>
      <c r="U1259" s="46"/>
      <c r="V1259" s="46"/>
      <c r="W1259" s="46">
        <v>1370</v>
      </c>
      <c r="X1259" s="46">
        <v>1370</v>
      </c>
      <c r="Y1259" s="46">
        <v>1370</v>
      </c>
      <c r="Z1259" s="46">
        <v>1370</v>
      </c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87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>
        <v>635</v>
      </c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>
        <v>0</v>
      </c>
      <c r="DF1259" s="46">
        <f t="shared" si="919"/>
        <v>0</v>
      </c>
      <c r="DG1259" s="46">
        <f t="shared" si="920"/>
        <v>0</v>
      </c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>
        <v>0</v>
      </c>
      <c r="FA1259" s="59" t="s">
        <v>1704</v>
      </c>
      <c r="FB1259" s="59">
        <v>2015</v>
      </c>
      <c r="FC1259" s="59">
        <v>7</v>
      </c>
    </row>
    <row r="1260" spans="1:159" s="49" customFormat="1" ht="25.5" customHeight="1" x14ac:dyDescent="0.25">
      <c r="A1260" s="59" t="s">
        <v>1135</v>
      </c>
      <c r="B1260" s="59" t="s">
        <v>55</v>
      </c>
      <c r="C1260" s="59" t="s">
        <v>650</v>
      </c>
      <c r="D1260" s="59" t="s">
        <v>651</v>
      </c>
      <c r="E1260" s="59" t="s">
        <v>652</v>
      </c>
      <c r="F1260" s="59"/>
      <c r="G1260" s="59" t="s">
        <v>1583</v>
      </c>
      <c r="H1260" s="59" t="s">
        <v>1339</v>
      </c>
      <c r="I1260" s="59">
        <v>30</v>
      </c>
      <c r="J1260" s="59" t="s">
        <v>1569</v>
      </c>
      <c r="K1260" s="59" t="s">
        <v>1592</v>
      </c>
      <c r="L1260" s="59" t="s">
        <v>1330</v>
      </c>
      <c r="M1260" s="59" t="s">
        <v>1505</v>
      </c>
      <c r="N1260" s="59" t="s">
        <v>1584</v>
      </c>
      <c r="O1260" s="46">
        <f t="shared" si="918"/>
        <v>4350</v>
      </c>
      <c r="P1260" s="46"/>
      <c r="Q1260" s="46"/>
      <c r="R1260" s="46"/>
      <c r="S1260" s="46"/>
      <c r="T1260" s="46"/>
      <c r="U1260" s="46"/>
      <c r="V1260" s="46"/>
      <c r="W1260" s="46">
        <v>1350</v>
      </c>
      <c r="X1260" s="46">
        <v>1200</v>
      </c>
      <c r="Y1260" s="46">
        <v>1200</v>
      </c>
      <c r="Z1260" s="46">
        <v>600</v>
      </c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87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>
        <v>822.61</v>
      </c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>
        <v>0</v>
      </c>
      <c r="DF1260" s="46">
        <f t="shared" si="919"/>
        <v>0</v>
      </c>
      <c r="DG1260" s="46">
        <f t="shared" si="920"/>
        <v>0</v>
      </c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>
        <v>0</v>
      </c>
      <c r="FA1260" s="59" t="s">
        <v>1704</v>
      </c>
      <c r="FB1260" s="59" t="s">
        <v>1736</v>
      </c>
      <c r="FC1260" s="59" t="s">
        <v>1744</v>
      </c>
    </row>
    <row r="1261" spans="1:159" s="49" customFormat="1" ht="25.5" customHeight="1" x14ac:dyDescent="0.25">
      <c r="A1261" s="59" t="s">
        <v>1136</v>
      </c>
      <c r="B1261" s="59" t="s">
        <v>55</v>
      </c>
      <c r="C1261" s="59" t="s">
        <v>650</v>
      </c>
      <c r="D1261" s="59" t="s">
        <v>651</v>
      </c>
      <c r="E1261" s="59" t="s">
        <v>652</v>
      </c>
      <c r="F1261" s="59"/>
      <c r="G1261" s="59" t="s">
        <v>1583</v>
      </c>
      <c r="H1261" s="59" t="s">
        <v>1339</v>
      </c>
      <c r="I1261" s="59">
        <v>30</v>
      </c>
      <c r="J1261" s="59" t="s">
        <v>1569</v>
      </c>
      <c r="K1261" s="59" t="s">
        <v>1592</v>
      </c>
      <c r="L1261" s="59" t="s">
        <v>1330</v>
      </c>
      <c r="M1261" s="59" t="s">
        <v>1505</v>
      </c>
      <c r="N1261" s="59" t="s">
        <v>1584</v>
      </c>
      <c r="O1261" s="46">
        <f t="shared" si="918"/>
        <v>4350</v>
      </c>
      <c r="P1261" s="46"/>
      <c r="Q1261" s="46"/>
      <c r="R1261" s="46"/>
      <c r="S1261" s="46"/>
      <c r="T1261" s="46"/>
      <c r="U1261" s="46"/>
      <c r="V1261" s="46"/>
      <c r="W1261" s="46">
        <v>1350</v>
      </c>
      <c r="X1261" s="46">
        <v>1200</v>
      </c>
      <c r="Y1261" s="46">
        <v>1200</v>
      </c>
      <c r="Z1261" s="46">
        <v>600</v>
      </c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87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>
        <v>822.61</v>
      </c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>
        <v>0</v>
      </c>
      <c r="DF1261" s="46">
        <f t="shared" si="919"/>
        <v>0</v>
      </c>
      <c r="DG1261" s="46">
        <f t="shared" si="920"/>
        <v>0</v>
      </c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>
        <v>0</v>
      </c>
      <c r="FA1261" s="59" t="s">
        <v>1704</v>
      </c>
      <c r="FB1261" s="59" t="s">
        <v>1736</v>
      </c>
      <c r="FC1261" s="59" t="s">
        <v>1719</v>
      </c>
    </row>
    <row r="1262" spans="1:159" s="49" customFormat="1" ht="25.5" customHeight="1" x14ac:dyDescent="0.25">
      <c r="A1262" s="59" t="s">
        <v>1137</v>
      </c>
      <c r="B1262" s="59" t="s">
        <v>55</v>
      </c>
      <c r="C1262" s="59" t="s">
        <v>644</v>
      </c>
      <c r="D1262" s="59" t="s">
        <v>645</v>
      </c>
      <c r="E1262" s="59" t="s">
        <v>646</v>
      </c>
      <c r="F1262" s="59"/>
      <c r="G1262" s="59" t="s">
        <v>1583</v>
      </c>
      <c r="H1262" s="59" t="s">
        <v>1499</v>
      </c>
      <c r="I1262" s="59">
        <v>30</v>
      </c>
      <c r="J1262" s="59" t="s">
        <v>1506</v>
      </c>
      <c r="K1262" s="59" t="s">
        <v>1593</v>
      </c>
      <c r="L1262" s="59" t="s">
        <v>1330</v>
      </c>
      <c r="M1262" s="59" t="s">
        <v>1505</v>
      </c>
      <c r="N1262" s="59" t="s">
        <v>1584</v>
      </c>
      <c r="O1262" s="46">
        <f t="shared" si="918"/>
        <v>4920</v>
      </c>
      <c r="P1262" s="46"/>
      <c r="Q1262" s="46"/>
      <c r="R1262" s="46"/>
      <c r="S1262" s="46"/>
      <c r="T1262" s="46"/>
      <c r="U1262" s="46"/>
      <c r="V1262" s="46"/>
      <c r="W1262" s="46">
        <v>1230</v>
      </c>
      <c r="X1262" s="46">
        <v>1230</v>
      </c>
      <c r="Y1262" s="46">
        <v>1230</v>
      </c>
      <c r="Z1262" s="46">
        <v>1230</v>
      </c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87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>
        <v>635</v>
      </c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>
        <v>0</v>
      </c>
      <c r="DF1262" s="46">
        <f t="shared" si="919"/>
        <v>0</v>
      </c>
      <c r="DG1262" s="46">
        <f t="shared" si="920"/>
        <v>0</v>
      </c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>
        <v>0</v>
      </c>
      <c r="FA1262" s="59" t="s">
        <v>1704</v>
      </c>
      <c r="FB1262" s="59">
        <v>2015</v>
      </c>
      <c r="FC1262" s="59"/>
    </row>
    <row r="1263" spans="1:159" s="49" customFormat="1" ht="25.5" customHeight="1" x14ac:dyDescent="0.25">
      <c r="A1263" s="59" t="s">
        <v>1138</v>
      </c>
      <c r="B1263" s="59" t="s">
        <v>55</v>
      </c>
      <c r="C1263" s="59" t="s">
        <v>644</v>
      </c>
      <c r="D1263" s="59" t="s">
        <v>645</v>
      </c>
      <c r="E1263" s="59" t="s">
        <v>646</v>
      </c>
      <c r="F1263" s="59"/>
      <c r="G1263" s="59" t="s">
        <v>1583</v>
      </c>
      <c r="H1263" s="59" t="s">
        <v>1339</v>
      </c>
      <c r="I1263" s="59">
        <v>30</v>
      </c>
      <c r="J1263" s="59" t="s">
        <v>1506</v>
      </c>
      <c r="K1263" s="59" t="s">
        <v>1593</v>
      </c>
      <c r="L1263" s="59" t="s">
        <v>1330</v>
      </c>
      <c r="M1263" s="59" t="s">
        <v>1505</v>
      </c>
      <c r="N1263" s="59" t="s">
        <v>1584</v>
      </c>
      <c r="O1263" s="46">
        <f t="shared" si="918"/>
        <v>4920</v>
      </c>
      <c r="P1263" s="46"/>
      <c r="Q1263" s="46"/>
      <c r="R1263" s="46"/>
      <c r="S1263" s="46"/>
      <c r="T1263" s="46"/>
      <c r="U1263" s="46"/>
      <c r="V1263" s="46"/>
      <c r="W1263" s="46">
        <v>1230</v>
      </c>
      <c r="X1263" s="46">
        <v>1230</v>
      </c>
      <c r="Y1263" s="46">
        <v>1230</v>
      </c>
      <c r="Z1263" s="46">
        <v>1230</v>
      </c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87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>
        <v>635</v>
      </c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>
        <v>0</v>
      </c>
      <c r="DF1263" s="46">
        <f t="shared" si="919"/>
        <v>0</v>
      </c>
      <c r="DG1263" s="46">
        <f t="shared" si="920"/>
        <v>0</v>
      </c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>
        <v>0</v>
      </c>
      <c r="FA1263" s="59" t="s">
        <v>1704</v>
      </c>
      <c r="FB1263" s="59">
        <v>2015</v>
      </c>
      <c r="FC1263" s="59">
        <v>7</v>
      </c>
    </row>
    <row r="1264" spans="1:159" s="49" customFormat="1" ht="25.5" customHeight="1" x14ac:dyDescent="0.25">
      <c r="A1264" s="59" t="s">
        <v>1139</v>
      </c>
      <c r="B1264" s="59" t="s">
        <v>55</v>
      </c>
      <c r="C1264" s="59" t="s">
        <v>650</v>
      </c>
      <c r="D1264" s="59" t="s">
        <v>651</v>
      </c>
      <c r="E1264" s="59" t="s">
        <v>652</v>
      </c>
      <c r="F1264" s="59"/>
      <c r="G1264" s="59" t="s">
        <v>1583</v>
      </c>
      <c r="H1264" s="59" t="s">
        <v>1339</v>
      </c>
      <c r="I1264" s="59">
        <v>30</v>
      </c>
      <c r="J1264" s="59" t="s">
        <v>1569</v>
      </c>
      <c r="K1264" s="59" t="s">
        <v>1593</v>
      </c>
      <c r="L1264" s="59" t="s">
        <v>1330</v>
      </c>
      <c r="M1264" s="59" t="s">
        <v>1505</v>
      </c>
      <c r="N1264" s="59" t="s">
        <v>1584</v>
      </c>
      <c r="O1264" s="46">
        <f t="shared" si="918"/>
        <v>4100</v>
      </c>
      <c r="P1264" s="46"/>
      <c r="Q1264" s="46"/>
      <c r="R1264" s="46"/>
      <c r="S1264" s="46"/>
      <c r="T1264" s="46"/>
      <c r="U1264" s="46"/>
      <c r="V1264" s="46"/>
      <c r="W1264" s="46">
        <v>1200</v>
      </c>
      <c r="X1264" s="46">
        <v>1200</v>
      </c>
      <c r="Y1264" s="46">
        <v>1200</v>
      </c>
      <c r="Z1264" s="46">
        <v>500</v>
      </c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87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>
        <v>822.61</v>
      </c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>
        <v>0</v>
      </c>
      <c r="DF1264" s="46">
        <f t="shared" si="919"/>
        <v>0</v>
      </c>
      <c r="DG1264" s="46">
        <f t="shared" si="920"/>
        <v>0</v>
      </c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>
        <v>0</v>
      </c>
      <c r="FA1264" s="59" t="s">
        <v>1704</v>
      </c>
      <c r="FB1264" s="59" t="s">
        <v>1736</v>
      </c>
      <c r="FC1264" s="59" t="s">
        <v>1744</v>
      </c>
    </row>
    <row r="1265" spans="1:159" s="49" customFormat="1" ht="25.5" customHeight="1" x14ac:dyDescent="0.25">
      <c r="A1265" s="59" t="s">
        <v>1140</v>
      </c>
      <c r="B1265" s="59" t="s">
        <v>55</v>
      </c>
      <c r="C1265" s="59" t="s">
        <v>650</v>
      </c>
      <c r="D1265" s="59" t="s">
        <v>651</v>
      </c>
      <c r="E1265" s="59" t="s">
        <v>652</v>
      </c>
      <c r="F1265" s="59"/>
      <c r="G1265" s="59" t="s">
        <v>1583</v>
      </c>
      <c r="H1265" s="59" t="s">
        <v>1339</v>
      </c>
      <c r="I1265" s="59">
        <v>30</v>
      </c>
      <c r="J1265" s="59" t="s">
        <v>1569</v>
      </c>
      <c r="K1265" s="59" t="s">
        <v>1593</v>
      </c>
      <c r="L1265" s="59" t="s">
        <v>1330</v>
      </c>
      <c r="M1265" s="59" t="s">
        <v>1505</v>
      </c>
      <c r="N1265" s="59" t="s">
        <v>1584</v>
      </c>
      <c r="O1265" s="46">
        <f t="shared" si="918"/>
        <v>4100</v>
      </c>
      <c r="P1265" s="46"/>
      <c r="Q1265" s="46"/>
      <c r="R1265" s="46"/>
      <c r="S1265" s="46"/>
      <c r="T1265" s="46"/>
      <c r="U1265" s="46"/>
      <c r="V1265" s="46"/>
      <c r="W1265" s="46">
        <v>1200</v>
      </c>
      <c r="X1265" s="46">
        <v>1200</v>
      </c>
      <c r="Y1265" s="46">
        <v>1200</v>
      </c>
      <c r="Z1265" s="46">
        <v>500</v>
      </c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87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822.61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>
        <v>0</v>
      </c>
      <c r="DF1265" s="46">
        <f t="shared" si="919"/>
        <v>0</v>
      </c>
      <c r="DG1265" s="46">
        <f t="shared" si="920"/>
        <v>0</v>
      </c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>
        <v>0</v>
      </c>
      <c r="FA1265" s="59" t="s">
        <v>1704</v>
      </c>
      <c r="FB1265" s="59" t="s">
        <v>1736</v>
      </c>
      <c r="FC1265" s="59" t="s">
        <v>1719</v>
      </c>
    </row>
    <row r="1266" spans="1:159" s="49" customFormat="1" ht="25.5" customHeight="1" x14ac:dyDescent="0.25">
      <c r="A1266" s="59" t="s">
        <v>1141</v>
      </c>
      <c r="B1266" s="59" t="s">
        <v>55</v>
      </c>
      <c r="C1266" s="59" t="s">
        <v>644</v>
      </c>
      <c r="D1266" s="59" t="s">
        <v>645</v>
      </c>
      <c r="E1266" s="59" t="s">
        <v>646</v>
      </c>
      <c r="F1266" s="59"/>
      <c r="G1266" s="59" t="s">
        <v>1583</v>
      </c>
      <c r="H1266" s="59" t="s">
        <v>1499</v>
      </c>
      <c r="I1266" s="59">
        <v>30</v>
      </c>
      <c r="J1266" s="59" t="s">
        <v>1506</v>
      </c>
      <c r="K1266" s="59" t="s">
        <v>1581</v>
      </c>
      <c r="L1266" s="59" t="s">
        <v>1330</v>
      </c>
      <c r="M1266" s="59" t="s">
        <v>1505</v>
      </c>
      <c r="N1266" s="59" t="s">
        <v>1584</v>
      </c>
      <c r="O1266" s="46">
        <f t="shared" si="918"/>
        <v>19320</v>
      </c>
      <c r="P1266" s="46"/>
      <c r="Q1266" s="46"/>
      <c r="R1266" s="46"/>
      <c r="S1266" s="46"/>
      <c r="T1266" s="46"/>
      <c r="U1266" s="46"/>
      <c r="V1266" s="46"/>
      <c r="W1266" s="46">
        <v>4830</v>
      </c>
      <c r="X1266" s="46">
        <v>4830</v>
      </c>
      <c r="Y1266" s="46">
        <v>4830</v>
      </c>
      <c r="Z1266" s="46">
        <v>4830</v>
      </c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87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>
        <v>635</v>
      </c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>
        <v>0</v>
      </c>
      <c r="DF1266" s="46">
        <f t="shared" si="919"/>
        <v>0</v>
      </c>
      <c r="DG1266" s="46">
        <f t="shared" si="920"/>
        <v>0</v>
      </c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>
        <v>0</v>
      </c>
      <c r="FA1266" s="59" t="s">
        <v>1704</v>
      </c>
      <c r="FB1266" s="59">
        <v>2015</v>
      </c>
      <c r="FC1266" s="59"/>
    </row>
    <row r="1267" spans="1:159" s="49" customFormat="1" ht="25.5" customHeight="1" x14ac:dyDescent="0.25">
      <c r="A1267" s="59" t="s">
        <v>1142</v>
      </c>
      <c r="B1267" s="59" t="s">
        <v>55</v>
      </c>
      <c r="C1267" s="59" t="s">
        <v>644</v>
      </c>
      <c r="D1267" s="59" t="s">
        <v>645</v>
      </c>
      <c r="E1267" s="59" t="s">
        <v>646</v>
      </c>
      <c r="F1267" s="59"/>
      <c r="G1267" s="59" t="s">
        <v>1583</v>
      </c>
      <c r="H1267" s="59" t="s">
        <v>1339</v>
      </c>
      <c r="I1267" s="59">
        <v>30</v>
      </c>
      <c r="J1267" s="59" t="s">
        <v>1506</v>
      </c>
      <c r="K1267" s="59" t="s">
        <v>1581</v>
      </c>
      <c r="L1267" s="59" t="s">
        <v>1330</v>
      </c>
      <c r="M1267" s="59" t="s">
        <v>1505</v>
      </c>
      <c r="N1267" s="59" t="s">
        <v>1584</v>
      </c>
      <c r="O1267" s="46">
        <f t="shared" si="918"/>
        <v>19320</v>
      </c>
      <c r="P1267" s="46"/>
      <c r="Q1267" s="46"/>
      <c r="R1267" s="46"/>
      <c r="S1267" s="46"/>
      <c r="T1267" s="46"/>
      <c r="U1267" s="46"/>
      <c r="V1267" s="46"/>
      <c r="W1267" s="46">
        <v>4830</v>
      </c>
      <c r="X1267" s="46">
        <v>4830</v>
      </c>
      <c r="Y1267" s="46">
        <v>4830</v>
      </c>
      <c r="Z1267" s="46">
        <v>4830</v>
      </c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87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>
        <v>635</v>
      </c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>
        <v>0</v>
      </c>
      <c r="DF1267" s="46">
        <f t="shared" si="919"/>
        <v>0</v>
      </c>
      <c r="DG1267" s="46">
        <f t="shared" si="920"/>
        <v>0</v>
      </c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>
        <v>0</v>
      </c>
      <c r="FA1267" s="59" t="s">
        <v>1704</v>
      </c>
      <c r="FB1267" s="59">
        <v>2015</v>
      </c>
      <c r="FC1267" s="59">
        <v>7</v>
      </c>
    </row>
    <row r="1268" spans="1:159" s="49" customFormat="1" ht="25.5" customHeight="1" x14ac:dyDescent="0.25">
      <c r="A1268" s="59" t="s">
        <v>1143</v>
      </c>
      <c r="B1268" s="59" t="s">
        <v>55</v>
      </c>
      <c r="C1268" s="59" t="s">
        <v>650</v>
      </c>
      <c r="D1268" s="59" t="s">
        <v>651</v>
      </c>
      <c r="E1268" s="59" t="s">
        <v>652</v>
      </c>
      <c r="F1268" s="59"/>
      <c r="G1268" s="59" t="s">
        <v>1583</v>
      </c>
      <c r="H1268" s="59" t="s">
        <v>1339</v>
      </c>
      <c r="I1268" s="59">
        <v>30</v>
      </c>
      <c r="J1268" s="59" t="s">
        <v>1569</v>
      </c>
      <c r="K1268" s="59" t="s">
        <v>1581</v>
      </c>
      <c r="L1268" s="59" t="s">
        <v>1330</v>
      </c>
      <c r="M1268" s="59" t="s">
        <v>1505</v>
      </c>
      <c r="N1268" s="59" t="s">
        <v>1584</v>
      </c>
      <c r="O1268" s="46">
        <f t="shared" si="918"/>
        <v>13500</v>
      </c>
      <c r="P1268" s="46"/>
      <c r="Q1268" s="46"/>
      <c r="R1268" s="46"/>
      <c r="S1268" s="46"/>
      <c r="T1268" s="46"/>
      <c r="U1268" s="46"/>
      <c r="V1268" s="46"/>
      <c r="W1268" s="46">
        <v>4800</v>
      </c>
      <c r="X1268" s="46">
        <v>3600</v>
      </c>
      <c r="Y1268" s="46">
        <v>3600</v>
      </c>
      <c r="Z1268" s="46">
        <v>1500</v>
      </c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87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>
        <v>822.61</v>
      </c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>
        <v>0</v>
      </c>
      <c r="DF1268" s="46">
        <f t="shared" si="919"/>
        <v>0</v>
      </c>
      <c r="DG1268" s="46">
        <f t="shared" si="920"/>
        <v>0</v>
      </c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>
        <v>0</v>
      </c>
      <c r="FA1268" s="59" t="s">
        <v>1704</v>
      </c>
      <c r="FB1268" s="59" t="s">
        <v>1736</v>
      </c>
      <c r="FC1268" s="59" t="s">
        <v>1744</v>
      </c>
    </row>
    <row r="1269" spans="1:159" s="49" customFormat="1" ht="25.5" customHeight="1" x14ac:dyDescent="0.25">
      <c r="A1269" s="59" t="s">
        <v>1144</v>
      </c>
      <c r="B1269" s="59" t="s">
        <v>55</v>
      </c>
      <c r="C1269" s="59" t="s">
        <v>650</v>
      </c>
      <c r="D1269" s="59" t="s">
        <v>651</v>
      </c>
      <c r="E1269" s="59" t="s">
        <v>652</v>
      </c>
      <c r="F1269" s="59"/>
      <c r="G1269" s="59" t="s">
        <v>1583</v>
      </c>
      <c r="H1269" s="59" t="s">
        <v>1339</v>
      </c>
      <c r="I1269" s="59">
        <v>30</v>
      </c>
      <c r="J1269" s="59" t="s">
        <v>1569</v>
      </c>
      <c r="K1269" s="59" t="s">
        <v>1581</v>
      </c>
      <c r="L1269" s="59" t="s">
        <v>1330</v>
      </c>
      <c r="M1269" s="59" t="s">
        <v>1505</v>
      </c>
      <c r="N1269" s="59" t="s">
        <v>1584</v>
      </c>
      <c r="O1269" s="46">
        <f t="shared" si="918"/>
        <v>13500</v>
      </c>
      <c r="P1269" s="46"/>
      <c r="Q1269" s="46"/>
      <c r="R1269" s="46"/>
      <c r="S1269" s="46"/>
      <c r="T1269" s="46"/>
      <c r="U1269" s="46"/>
      <c r="V1269" s="46"/>
      <c r="W1269" s="46">
        <v>4800</v>
      </c>
      <c r="X1269" s="46">
        <v>3600</v>
      </c>
      <c r="Y1269" s="46">
        <v>3600</v>
      </c>
      <c r="Z1269" s="46">
        <v>1500</v>
      </c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87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>
        <v>822.61</v>
      </c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>
        <v>0</v>
      </c>
      <c r="DF1269" s="46">
        <f t="shared" si="919"/>
        <v>0</v>
      </c>
      <c r="DG1269" s="46">
        <f t="shared" si="920"/>
        <v>0</v>
      </c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>
        <v>0</v>
      </c>
      <c r="FA1269" s="59" t="s">
        <v>1704</v>
      </c>
      <c r="FB1269" s="59" t="s">
        <v>1736</v>
      </c>
      <c r="FC1269" s="59" t="s">
        <v>1719</v>
      </c>
    </row>
    <row r="1270" spans="1:159" s="49" customFormat="1" ht="25.5" customHeight="1" x14ac:dyDescent="0.25">
      <c r="A1270" s="59" t="s">
        <v>1145</v>
      </c>
      <c r="B1270" s="59" t="s">
        <v>55</v>
      </c>
      <c r="C1270" s="59" t="s">
        <v>644</v>
      </c>
      <c r="D1270" s="59" t="s">
        <v>645</v>
      </c>
      <c r="E1270" s="59" t="s">
        <v>646</v>
      </c>
      <c r="F1270" s="59"/>
      <c r="G1270" s="59" t="s">
        <v>1583</v>
      </c>
      <c r="H1270" s="59" t="s">
        <v>1499</v>
      </c>
      <c r="I1270" s="59">
        <v>30</v>
      </c>
      <c r="J1270" s="59" t="s">
        <v>1506</v>
      </c>
      <c r="K1270" s="59" t="s">
        <v>1594</v>
      </c>
      <c r="L1270" s="59" t="s">
        <v>1330</v>
      </c>
      <c r="M1270" s="59" t="s">
        <v>1505</v>
      </c>
      <c r="N1270" s="59" t="s">
        <v>1584</v>
      </c>
      <c r="O1270" s="46">
        <f t="shared" si="918"/>
        <v>8800</v>
      </c>
      <c r="P1270" s="46"/>
      <c r="Q1270" s="46"/>
      <c r="R1270" s="46"/>
      <c r="S1270" s="46"/>
      <c r="T1270" s="46"/>
      <c r="U1270" s="46"/>
      <c r="V1270" s="46"/>
      <c r="W1270" s="46">
        <v>2200</v>
      </c>
      <c r="X1270" s="46">
        <v>2200</v>
      </c>
      <c r="Y1270" s="46">
        <v>2200</v>
      </c>
      <c r="Z1270" s="46">
        <v>2200</v>
      </c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87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>
        <v>635</v>
      </c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>
        <v>0</v>
      </c>
      <c r="DF1270" s="46">
        <f t="shared" si="919"/>
        <v>0</v>
      </c>
      <c r="DG1270" s="46">
        <f t="shared" si="920"/>
        <v>0</v>
      </c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>
        <v>0</v>
      </c>
      <c r="FA1270" s="59" t="s">
        <v>1704</v>
      </c>
      <c r="FB1270" s="59">
        <v>2015</v>
      </c>
      <c r="FC1270" s="59"/>
    </row>
    <row r="1271" spans="1:159" s="49" customFormat="1" ht="25.5" customHeight="1" x14ac:dyDescent="0.25">
      <c r="A1271" s="59" t="s">
        <v>1146</v>
      </c>
      <c r="B1271" s="59" t="s">
        <v>55</v>
      </c>
      <c r="C1271" s="59" t="s">
        <v>644</v>
      </c>
      <c r="D1271" s="59" t="s">
        <v>645</v>
      </c>
      <c r="E1271" s="59" t="s">
        <v>646</v>
      </c>
      <c r="F1271" s="59"/>
      <c r="G1271" s="59" t="s">
        <v>1583</v>
      </c>
      <c r="H1271" s="59" t="s">
        <v>1339</v>
      </c>
      <c r="I1271" s="59">
        <v>30</v>
      </c>
      <c r="J1271" s="59" t="s">
        <v>1506</v>
      </c>
      <c r="K1271" s="59" t="s">
        <v>1594</v>
      </c>
      <c r="L1271" s="59" t="s">
        <v>1330</v>
      </c>
      <c r="M1271" s="59" t="s">
        <v>1505</v>
      </c>
      <c r="N1271" s="59" t="s">
        <v>1584</v>
      </c>
      <c r="O1271" s="46">
        <f t="shared" si="918"/>
        <v>8800</v>
      </c>
      <c r="P1271" s="46"/>
      <c r="Q1271" s="46"/>
      <c r="R1271" s="46"/>
      <c r="S1271" s="46"/>
      <c r="T1271" s="46"/>
      <c r="U1271" s="46"/>
      <c r="V1271" s="46"/>
      <c r="W1271" s="46">
        <v>2200</v>
      </c>
      <c r="X1271" s="46">
        <v>2200</v>
      </c>
      <c r="Y1271" s="46">
        <v>2200</v>
      </c>
      <c r="Z1271" s="46">
        <v>2200</v>
      </c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87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>
        <v>635</v>
      </c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>
        <v>0</v>
      </c>
      <c r="DF1271" s="46">
        <f t="shared" si="919"/>
        <v>0</v>
      </c>
      <c r="DG1271" s="46">
        <f t="shared" si="920"/>
        <v>0</v>
      </c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>
        <v>0</v>
      </c>
      <c r="FA1271" s="59" t="s">
        <v>1704</v>
      </c>
      <c r="FB1271" s="59">
        <v>2015</v>
      </c>
      <c r="FC1271" s="59">
        <v>7</v>
      </c>
    </row>
    <row r="1272" spans="1:159" s="49" customFormat="1" ht="25.5" customHeight="1" x14ac:dyDescent="0.25">
      <c r="A1272" s="59" t="s">
        <v>1147</v>
      </c>
      <c r="B1272" s="59" t="s">
        <v>55</v>
      </c>
      <c r="C1272" s="59" t="s">
        <v>650</v>
      </c>
      <c r="D1272" s="59" t="s">
        <v>651</v>
      </c>
      <c r="E1272" s="59" t="s">
        <v>652</v>
      </c>
      <c r="F1272" s="59"/>
      <c r="G1272" s="59" t="s">
        <v>1583</v>
      </c>
      <c r="H1272" s="59" t="s">
        <v>1339</v>
      </c>
      <c r="I1272" s="59">
        <v>30</v>
      </c>
      <c r="J1272" s="59" t="s">
        <v>1569</v>
      </c>
      <c r="K1272" s="59" t="s">
        <v>1594</v>
      </c>
      <c r="L1272" s="59" t="s">
        <v>1330</v>
      </c>
      <c r="M1272" s="59" t="s">
        <v>1505</v>
      </c>
      <c r="N1272" s="59" t="s">
        <v>1584</v>
      </c>
      <c r="O1272" s="46">
        <f t="shared" si="918"/>
        <v>6800</v>
      </c>
      <c r="P1272" s="46"/>
      <c r="Q1272" s="46"/>
      <c r="R1272" s="46"/>
      <c r="S1272" s="46"/>
      <c r="T1272" s="46"/>
      <c r="U1272" s="46"/>
      <c r="V1272" s="46"/>
      <c r="W1272" s="46">
        <v>2200</v>
      </c>
      <c r="X1272" s="46">
        <v>2000</v>
      </c>
      <c r="Y1272" s="46">
        <v>2000</v>
      </c>
      <c r="Z1272" s="46">
        <v>600</v>
      </c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87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>
        <v>822.61</v>
      </c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>
        <v>0</v>
      </c>
      <c r="DF1272" s="46">
        <f t="shared" si="919"/>
        <v>0</v>
      </c>
      <c r="DG1272" s="46">
        <f t="shared" si="920"/>
        <v>0</v>
      </c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>
        <v>0</v>
      </c>
      <c r="FA1272" s="59" t="s">
        <v>1704</v>
      </c>
      <c r="FB1272" s="59" t="s">
        <v>1736</v>
      </c>
      <c r="FC1272" s="59" t="s">
        <v>1744</v>
      </c>
    </row>
    <row r="1273" spans="1:159" s="49" customFormat="1" ht="25.5" customHeight="1" x14ac:dyDescent="0.25">
      <c r="A1273" s="59" t="s">
        <v>1148</v>
      </c>
      <c r="B1273" s="59" t="s">
        <v>55</v>
      </c>
      <c r="C1273" s="59" t="s">
        <v>650</v>
      </c>
      <c r="D1273" s="59" t="s">
        <v>651</v>
      </c>
      <c r="E1273" s="59" t="s">
        <v>652</v>
      </c>
      <c r="F1273" s="59"/>
      <c r="G1273" s="59" t="s">
        <v>1583</v>
      </c>
      <c r="H1273" s="59" t="s">
        <v>1339</v>
      </c>
      <c r="I1273" s="59">
        <v>30</v>
      </c>
      <c r="J1273" s="59" t="s">
        <v>1569</v>
      </c>
      <c r="K1273" s="59" t="s">
        <v>1594</v>
      </c>
      <c r="L1273" s="59" t="s">
        <v>1330</v>
      </c>
      <c r="M1273" s="59" t="s">
        <v>1505</v>
      </c>
      <c r="N1273" s="59" t="s">
        <v>1584</v>
      </c>
      <c r="O1273" s="46">
        <f t="shared" si="918"/>
        <v>6800</v>
      </c>
      <c r="P1273" s="46"/>
      <c r="Q1273" s="46"/>
      <c r="R1273" s="46"/>
      <c r="S1273" s="46"/>
      <c r="T1273" s="46"/>
      <c r="U1273" s="46"/>
      <c r="V1273" s="46"/>
      <c r="W1273" s="46">
        <v>2200</v>
      </c>
      <c r="X1273" s="46">
        <v>2000</v>
      </c>
      <c r="Y1273" s="46">
        <v>2000</v>
      </c>
      <c r="Z1273" s="46">
        <v>600</v>
      </c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87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>
        <v>822.61</v>
      </c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>
        <v>0</v>
      </c>
      <c r="DF1273" s="46">
        <f t="shared" si="919"/>
        <v>0</v>
      </c>
      <c r="DG1273" s="46">
        <f t="shared" si="920"/>
        <v>0</v>
      </c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>
        <v>0</v>
      </c>
      <c r="FA1273" s="59" t="s">
        <v>1704</v>
      </c>
      <c r="FB1273" s="59" t="s">
        <v>1736</v>
      </c>
      <c r="FC1273" s="59" t="s">
        <v>1719</v>
      </c>
    </row>
    <row r="1274" spans="1:159" s="49" customFormat="1" ht="25.5" customHeight="1" x14ac:dyDescent="0.25">
      <c r="A1274" s="59" t="s">
        <v>1149</v>
      </c>
      <c r="B1274" s="59" t="s">
        <v>55</v>
      </c>
      <c r="C1274" s="59" t="s">
        <v>633</v>
      </c>
      <c r="D1274" s="59" t="s">
        <v>634</v>
      </c>
      <c r="E1274" s="59" t="s">
        <v>635</v>
      </c>
      <c r="F1274" s="59"/>
      <c r="G1274" s="59" t="s">
        <v>1580</v>
      </c>
      <c r="H1274" s="59" t="s">
        <v>1327</v>
      </c>
      <c r="I1274" s="59">
        <v>30</v>
      </c>
      <c r="J1274" s="59" t="s">
        <v>1400</v>
      </c>
      <c r="K1274" s="59" t="s">
        <v>1598</v>
      </c>
      <c r="L1274" s="59" t="s">
        <v>1330</v>
      </c>
      <c r="M1274" s="59" t="s">
        <v>1505</v>
      </c>
      <c r="N1274" s="59" t="s">
        <v>1579</v>
      </c>
      <c r="O1274" s="46">
        <f t="shared" si="918"/>
        <v>12000</v>
      </c>
      <c r="P1274" s="46"/>
      <c r="Q1274" s="46"/>
      <c r="R1274" s="46"/>
      <c r="S1274" s="46"/>
      <c r="T1274" s="46"/>
      <c r="U1274" s="46"/>
      <c r="V1274" s="46"/>
      <c r="W1274" s="46">
        <v>3000</v>
      </c>
      <c r="X1274" s="46">
        <v>3000</v>
      </c>
      <c r="Y1274" s="46">
        <v>3000</v>
      </c>
      <c r="Z1274" s="46">
        <v>3000</v>
      </c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87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>
        <v>250</v>
      </c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>
        <v>0</v>
      </c>
      <c r="DF1274" s="46">
        <f t="shared" si="919"/>
        <v>0</v>
      </c>
      <c r="DG1274" s="46">
        <f t="shared" si="920"/>
        <v>0</v>
      </c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>
        <v>0</v>
      </c>
      <c r="FA1274" s="59" t="s">
        <v>1704</v>
      </c>
      <c r="FB1274" s="59">
        <v>2015</v>
      </c>
      <c r="FC1274" s="59"/>
    </row>
    <row r="1275" spans="1:159" s="49" customFormat="1" ht="25.5" customHeight="1" x14ac:dyDescent="0.25">
      <c r="A1275" s="59" t="s">
        <v>1150</v>
      </c>
      <c r="B1275" s="59" t="s">
        <v>55</v>
      </c>
      <c r="C1275" s="59" t="s">
        <v>640</v>
      </c>
      <c r="D1275" s="59" t="s">
        <v>641</v>
      </c>
      <c r="E1275" s="59" t="s">
        <v>642</v>
      </c>
      <c r="F1275" s="59"/>
      <c r="G1275" s="59" t="s">
        <v>1580</v>
      </c>
      <c r="H1275" s="59" t="s">
        <v>1327</v>
      </c>
      <c r="I1275" s="59">
        <v>30</v>
      </c>
      <c r="J1275" s="59" t="s">
        <v>1582</v>
      </c>
      <c r="K1275" s="59" t="s">
        <v>1598</v>
      </c>
      <c r="L1275" s="59" t="s">
        <v>1330</v>
      </c>
      <c r="M1275" s="59" t="s">
        <v>1505</v>
      </c>
      <c r="N1275" s="59" t="s">
        <v>1579</v>
      </c>
      <c r="O1275" s="46">
        <f t="shared" si="918"/>
        <v>15000</v>
      </c>
      <c r="P1275" s="46"/>
      <c r="Q1275" s="46"/>
      <c r="R1275" s="46"/>
      <c r="S1275" s="46"/>
      <c r="T1275" s="46"/>
      <c r="U1275" s="46"/>
      <c r="V1275" s="46"/>
      <c r="W1275" s="46">
        <v>6000</v>
      </c>
      <c r="X1275" s="46">
        <v>3000</v>
      </c>
      <c r="Y1275" s="46">
        <v>3000</v>
      </c>
      <c r="Z1275" s="46">
        <v>3000</v>
      </c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87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>
        <v>250</v>
      </c>
      <c r="BK1275" s="46"/>
      <c r="BL1275" s="46"/>
      <c r="BM1275" s="46"/>
      <c r="BN1275" s="46"/>
      <c r="BO1275" s="46"/>
      <c r="BP1275" s="46"/>
      <c r="BQ1275" s="46"/>
      <c r="BR1275" s="46">
        <v>250</v>
      </c>
      <c r="BS1275" s="46">
        <v>250</v>
      </c>
      <c r="BT1275" s="46">
        <v>250</v>
      </c>
      <c r="BU1275" s="46">
        <v>250</v>
      </c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>
        <v>3750000</v>
      </c>
      <c r="DF1275" s="46">
        <f t="shared" si="919"/>
        <v>0</v>
      </c>
      <c r="DG1275" s="46">
        <f t="shared" si="920"/>
        <v>0</v>
      </c>
      <c r="DH1275" s="46">
        <f>R1275*BM1275</f>
        <v>0</v>
      </c>
      <c r="DI1275" s="46">
        <f t="shared" ref="DI1275:DQ1275" si="926">BN1275*S1275</f>
        <v>0</v>
      </c>
      <c r="DJ1275" s="46">
        <f t="shared" si="926"/>
        <v>0</v>
      </c>
      <c r="DK1275" s="46">
        <f t="shared" si="926"/>
        <v>0</v>
      </c>
      <c r="DL1275" s="46">
        <f t="shared" si="926"/>
        <v>0</v>
      </c>
      <c r="DM1275" s="46">
        <f t="shared" si="926"/>
        <v>1500000</v>
      </c>
      <c r="DN1275" s="46">
        <f t="shared" si="926"/>
        <v>750000</v>
      </c>
      <c r="DO1275" s="46">
        <f t="shared" si="926"/>
        <v>750000</v>
      </c>
      <c r="DP1275" s="46">
        <f t="shared" si="926"/>
        <v>750000</v>
      </c>
      <c r="DQ1275" s="46">
        <f t="shared" si="926"/>
        <v>0</v>
      </c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>
        <v>4200000</v>
      </c>
      <c r="FA1275" s="59" t="s">
        <v>1704</v>
      </c>
      <c r="FB1275" s="59" t="s">
        <v>1736</v>
      </c>
      <c r="FC1275" s="59" t="s">
        <v>1743</v>
      </c>
    </row>
    <row r="1276" spans="1:159" s="49" customFormat="1" ht="25.5" customHeight="1" x14ac:dyDescent="0.25">
      <c r="A1276" s="59" t="s">
        <v>1151</v>
      </c>
      <c r="B1276" s="59" t="s">
        <v>55</v>
      </c>
      <c r="C1276" s="59" t="s">
        <v>633</v>
      </c>
      <c r="D1276" s="59" t="s">
        <v>634</v>
      </c>
      <c r="E1276" s="59" t="s">
        <v>635</v>
      </c>
      <c r="F1276" s="59"/>
      <c r="G1276" s="59" t="s">
        <v>1580</v>
      </c>
      <c r="H1276" s="59" t="s">
        <v>1327</v>
      </c>
      <c r="I1276" s="59">
        <v>30</v>
      </c>
      <c r="J1276" s="59" t="s">
        <v>1400</v>
      </c>
      <c r="K1276" s="59" t="s">
        <v>1510</v>
      </c>
      <c r="L1276" s="59" t="s">
        <v>1330</v>
      </c>
      <c r="M1276" s="59" t="s">
        <v>1505</v>
      </c>
      <c r="N1276" s="59" t="s">
        <v>1579</v>
      </c>
      <c r="O1276" s="46">
        <f t="shared" si="918"/>
        <v>20000</v>
      </c>
      <c r="P1276" s="46"/>
      <c r="Q1276" s="46"/>
      <c r="R1276" s="46"/>
      <c r="S1276" s="46"/>
      <c r="T1276" s="46"/>
      <c r="U1276" s="46"/>
      <c r="V1276" s="46"/>
      <c r="W1276" s="46">
        <v>5000</v>
      </c>
      <c r="X1276" s="46">
        <v>5000</v>
      </c>
      <c r="Y1276" s="46">
        <v>5000</v>
      </c>
      <c r="Z1276" s="46">
        <v>5000</v>
      </c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87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>
        <v>250</v>
      </c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>
        <v>0</v>
      </c>
      <c r="DF1276" s="46">
        <f t="shared" si="919"/>
        <v>0</v>
      </c>
      <c r="DG1276" s="46">
        <f t="shared" si="920"/>
        <v>0</v>
      </c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>
        <v>0</v>
      </c>
      <c r="FA1276" s="59" t="s">
        <v>1704</v>
      </c>
      <c r="FB1276" s="59">
        <v>2015</v>
      </c>
      <c r="FC1276" s="59"/>
    </row>
    <row r="1277" spans="1:159" s="49" customFormat="1" ht="25.5" customHeight="1" x14ac:dyDescent="0.25">
      <c r="A1277" s="59" t="s">
        <v>1152</v>
      </c>
      <c r="B1277" s="59" t="s">
        <v>55</v>
      </c>
      <c r="C1277" s="59" t="s">
        <v>640</v>
      </c>
      <c r="D1277" s="59" t="s">
        <v>641</v>
      </c>
      <c r="E1277" s="59" t="s">
        <v>642</v>
      </c>
      <c r="F1277" s="59"/>
      <c r="G1277" s="59" t="s">
        <v>1580</v>
      </c>
      <c r="H1277" s="59" t="s">
        <v>1327</v>
      </c>
      <c r="I1277" s="59">
        <v>30</v>
      </c>
      <c r="J1277" s="59" t="s">
        <v>1582</v>
      </c>
      <c r="K1277" s="59" t="s">
        <v>1510</v>
      </c>
      <c r="L1277" s="59" t="s">
        <v>1330</v>
      </c>
      <c r="M1277" s="59" t="s">
        <v>1505</v>
      </c>
      <c r="N1277" s="59" t="s">
        <v>1579</v>
      </c>
      <c r="O1277" s="46">
        <f t="shared" ref="O1277:O1358" si="927">P1277+Q1277+R1277+S1277+T1277+U1277+V1277+W1277+X1277+Y1277+Z1277+AA1277+AB1277+AC1277+AD1277+AE1277+AF1277+AG1277+AH1277+AI1277+AJ1277+AK1277+AL1277+AM1277+AN1277+AO1277+AP1277+AQ1277+AR1277+AS1277+AT1277+AU1277+AV1277+AW1277+AX1277+AY1277+AZ1277</f>
        <v>25000</v>
      </c>
      <c r="P1277" s="46"/>
      <c r="Q1277" s="46"/>
      <c r="R1277" s="46"/>
      <c r="S1277" s="46"/>
      <c r="T1277" s="46"/>
      <c r="U1277" s="46"/>
      <c r="V1277" s="46"/>
      <c r="W1277" s="46">
        <v>10000</v>
      </c>
      <c r="X1277" s="46">
        <v>5000</v>
      </c>
      <c r="Y1277" s="46">
        <v>5000</v>
      </c>
      <c r="Z1277" s="46">
        <v>5000</v>
      </c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87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>
        <v>250</v>
      </c>
      <c r="BK1277" s="46"/>
      <c r="BL1277" s="46"/>
      <c r="BM1277" s="46"/>
      <c r="BN1277" s="46"/>
      <c r="BO1277" s="46"/>
      <c r="BP1277" s="46"/>
      <c r="BQ1277" s="46"/>
      <c r="BR1277" s="46">
        <v>250</v>
      </c>
      <c r="BS1277" s="46">
        <v>250</v>
      </c>
      <c r="BT1277" s="46">
        <v>250</v>
      </c>
      <c r="BU1277" s="46">
        <v>250</v>
      </c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>
        <v>6250000</v>
      </c>
      <c r="DF1277" s="46">
        <f t="shared" si="919"/>
        <v>0</v>
      </c>
      <c r="DG1277" s="46">
        <f t="shared" si="920"/>
        <v>0</v>
      </c>
      <c r="DH1277" s="46">
        <f>R1277*BM1277</f>
        <v>0</v>
      </c>
      <c r="DI1277" s="46">
        <f t="shared" ref="DI1277:DQ1278" si="928">BN1277*S1277</f>
        <v>0</v>
      </c>
      <c r="DJ1277" s="46">
        <f t="shared" si="928"/>
        <v>0</v>
      </c>
      <c r="DK1277" s="46">
        <f t="shared" si="928"/>
        <v>0</v>
      </c>
      <c r="DL1277" s="46">
        <f t="shared" si="928"/>
        <v>0</v>
      </c>
      <c r="DM1277" s="46">
        <f t="shared" si="928"/>
        <v>2500000</v>
      </c>
      <c r="DN1277" s="46">
        <f t="shared" si="928"/>
        <v>1250000</v>
      </c>
      <c r="DO1277" s="46">
        <f t="shared" si="928"/>
        <v>1250000</v>
      </c>
      <c r="DP1277" s="46">
        <f t="shared" si="928"/>
        <v>1250000</v>
      </c>
      <c r="DQ1277" s="46">
        <f t="shared" si="928"/>
        <v>0</v>
      </c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>
        <v>7000000.0000000009</v>
      </c>
      <c r="FA1277" s="59" t="s">
        <v>1704</v>
      </c>
      <c r="FB1277" s="59" t="s">
        <v>1736</v>
      </c>
      <c r="FC1277" s="59" t="s">
        <v>1743</v>
      </c>
    </row>
    <row r="1278" spans="1:159" s="49" customFormat="1" ht="25.5" customHeight="1" x14ac:dyDescent="0.25">
      <c r="A1278" s="59" t="s">
        <v>1153</v>
      </c>
      <c r="B1278" s="59" t="s">
        <v>55</v>
      </c>
      <c r="C1278" s="59" t="s">
        <v>1154</v>
      </c>
      <c r="D1278" s="59" t="s">
        <v>1155</v>
      </c>
      <c r="E1278" s="59" t="s">
        <v>1156</v>
      </c>
      <c r="F1278" s="59"/>
      <c r="G1278" s="59" t="s">
        <v>1599</v>
      </c>
      <c r="H1278" s="59" t="s">
        <v>1327</v>
      </c>
      <c r="I1278" s="59">
        <v>62.8</v>
      </c>
      <c r="J1278" s="59" t="s">
        <v>1600</v>
      </c>
      <c r="K1278" s="59" t="s">
        <v>1601</v>
      </c>
      <c r="L1278" s="59" t="s">
        <v>1330</v>
      </c>
      <c r="M1278" s="59">
        <v>30</v>
      </c>
      <c r="N1278" s="59" t="s">
        <v>1602</v>
      </c>
      <c r="O1278" s="46">
        <f t="shared" si="927"/>
        <v>125</v>
      </c>
      <c r="P1278" s="46"/>
      <c r="Q1278" s="46"/>
      <c r="R1278" s="46"/>
      <c r="S1278" s="46"/>
      <c r="T1278" s="46"/>
      <c r="U1278" s="46"/>
      <c r="V1278" s="46"/>
      <c r="W1278" s="46">
        <v>41</v>
      </c>
      <c r="X1278" s="46">
        <v>28</v>
      </c>
      <c r="Y1278" s="46">
        <v>28</v>
      </c>
      <c r="Z1278" s="46">
        <v>28</v>
      </c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87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>
        <v>220524.99999999997</v>
      </c>
      <c r="BK1278" s="46"/>
      <c r="BL1278" s="46"/>
      <c r="BM1278" s="46"/>
      <c r="BN1278" s="46"/>
      <c r="BO1278" s="46"/>
      <c r="BP1278" s="46"/>
      <c r="BQ1278" s="46"/>
      <c r="BR1278" s="46">
        <v>220524.99999999997</v>
      </c>
      <c r="BS1278" s="46">
        <v>220524.99999999997</v>
      </c>
      <c r="BT1278" s="46">
        <v>220524.99999999997</v>
      </c>
      <c r="BU1278" s="46">
        <v>220524.99999999997</v>
      </c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>
        <v>0</v>
      </c>
      <c r="DF1278" s="46">
        <f>P1281*BJ1281</f>
        <v>0</v>
      </c>
      <c r="DG1278" s="46">
        <f>BJ1281*Q1281</f>
        <v>0</v>
      </c>
      <c r="DH1278" s="46">
        <f>R1278*BM1278</f>
        <v>0</v>
      </c>
      <c r="DI1278" s="46">
        <f t="shared" si="928"/>
        <v>0</v>
      </c>
      <c r="DJ1278" s="46">
        <f t="shared" si="928"/>
        <v>0</v>
      </c>
      <c r="DK1278" s="46">
        <f t="shared" si="928"/>
        <v>0</v>
      </c>
      <c r="DL1278" s="46">
        <f t="shared" si="928"/>
        <v>0</v>
      </c>
      <c r="DM1278" s="46">
        <f t="shared" si="928"/>
        <v>9041524.9999999981</v>
      </c>
      <c r="DN1278" s="46">
        <f t="shared" si="928"/>
        <v>6174699.9999999991</v>
      </c>
      <c r="DO1278" s="46">
        <f t="shared" si="928"/>
        <v>6174699.9999999991</v>
      </c>
      <c r="DP1278" s="46">
        <f t="shared" si="928"/>
        <v>6174699.9999999991</v>
      </c>
      <c r="DQ1278" s="46">
        <f t="shared" si="928"/>
        <v>0</v>
      </c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>
        <v>0</v>
      </c>
      <c r="FA1278" s="59" t="s">
        <v>1704</v>
      </c>
      <c r="FB1278" s="59">
        <v>2016</v>
      </c>
      <c r="FC1278" s="59"/>
    </row>
    <row r="1279" spans="1:159" s="49" customFormat="1" ht="25.5" customHeight="1" x14ac:dyDescent="0.25">
      <c r="A1279" s="59" t="s">
        <v>3232</v>
      </c>
      <c r="B1279" s="59" t="s">
        <v>55</v>
      </c>
      <c r="C1279" s="59" t="s">
        <v>1154</v>
      </c>
      <c r="D1279" s="59" t="s">
        <v>1155</v>
      </c>
      <c r="E1279" s="59" t="s">
        <v>1156</v>
      </c>
      <c r="F1279" s="64" t="s">
        <v>3233</v>
      </c>
      <c r="G1279" s="59" t="s">
        <v>1599</v>
      </c>
      <c r="H1279" s="59" t="s">
        <v>1327</v>
      </c>
      <c r="I1279" s="59">
        <v>62.8</v>
      </c>
      <c r="J1279" s="59" t="s">
        <v>3242</v>
      </c>
      <c r="K1279" s="59" t="s">
        <v>1601</v>
      </c>
      <c r="L1279" s="59" t="s">
        <v>1330</v>
      </c>
      <c r="M1279" s="59" t="s">
        <v>1606</v>
      </c>
      <c r="N1279" s="59" t="s">
        <v>1602</v>
      </c>
      <c r="O1279" s="46">
        <f t="shared" si="927"/>
        <v>188.57</v>
      </c>
      <c r="P1279" s="46"/>
      <c r="Q1279" s="46"/>
      <c r="R1279" s="46"/>
      <c r="S1279" s="46"/>
      <c r="T1279" s="46"/>
      <c r="U1279" s="46"/>
      <c r="V1279" s="46"/>
      <c r="W1279" s="46">
        <v>41</v>
      </c>
      <c r="X1279" s="46">
        <v>49.19</v>
      </c>
      <c r="Y1279" s="46">
        <v>49.19</v>
      </c>
      <c r="Z1279" s="46">
        <v>49.19</v>
      </c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87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>
        <f>DE1279/O1279</f>
        <v>0</v>
      </c>
      <c r="BK1279" s="46"/>
      <c r="BL1279" s="46"/>
      <c r="BM1279" s="46"/>
      <c r="BN1279" s="46"/>
      <c r="BO1279" s="46"/>
      <c r="BP1279" s="46"/>
      <c r="BQ1279" s="46"/>
      <c r="BR1279" s="46">
        <v>220524.99999999997</v>
      </c>
      <c r="BS1279" s="46">
        <v>220524.99999999997</v>
      </c>
      <c r="BT1279" s="46">
        <v>220524.99999999997</v>
      </c>
      <c r="BU1279" s="46">
        <v>220524.99999999997</v>
      </c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>
        <v>0</v>
      </c>
      <c r="DF1279" s="46">
        <f>P1282*BJ1282</f>
        <v>0</v>
      </c>
      <c r="DG1279" s="46">
        <f>BJ1282*Q1282</f>
        <v>0</v>
      </c>
      <c r="DH1279" s="46">
        <f>R1279*BM1279</f>
        <v>0</v>
      </c>
      <c r="DI1279" s="46">
        <f t="shared" ref="DI1279:DL1280" si="929">BN1279*S1279</f>
        <v>0</v>
      </c>
      <c r="DJ1279" s="46">
        <f t="shared" si="929"/>
        <v>0</v>
      </c>
      <c r="DK1279" s="46">
        <f t="shared" si="929"/>
        <v>0</v>
      </c>
      <c r="DL1279" s="46">
        <f t="shared" si="929"/>
        <v>0</v>
      </c>
      <c r="DM1279" s="46">
        <f t="shared" ref="DM1279:DQ1280" si="930">W1279*BR1279</f>
        <v>9041524.9999999981</v>
      </c>
      <c r="DN1279" s="46">
        <f t="shared" si="930"/>
        <v>10847624.749999998</v>
      </c>
      <c r="DO1279" s="46">
        <f t="shared" si="930"/>
        <v>10847624.749999998</v>
      </c>
      <c r="DP1279" s="46">
        <f t="shared" si="930"/>
        <v>10847624.749999998</v>
      </c>
      <c r="DQ1279" s="46">
        <f t="shared" si="930"/>
        <v>0</v>
      </c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>
        <f>DE1279*1.12</f>
        <v>0</v>
      </c>
      <c r="FA1279" s="59" t="s">
        <v>1704</v>
      </c>
      <c r="FB1279" s="59" t="s">
        <v>3234</v>
      </c>
      <c r="FC1279" s="59" t="s">
        <v>2032</v>
      </c>
    </row>
    <row r="1280" spans="1:159" s="49" customFormat="1" ht="25.5" customHeight="1" x14ac:dyDescent="0.25">
      <c r="A1280" s="59" t="s">
        <v>3590</v>
      </c>
      <c r="B1280" s="59" t="s">
        <v>55</v>
      </c>
      <c r="C1280" s="59" t="s">
        <v>1154</v>
      </c>
      <c r="D1280" s="59" t="s">
        <v>1155</v>
      </c>
      <c r="E1280" s="59" t="s">
        <v>1156</v>
      </c>
      <c r="F1280" s="64" t="s">
        <v>3233</v>
      </c>
      <c r="G1280" s="59" t="s">
        <v>1599</v>
      </c>
      <c r="H1280" s="59" t="s">
        <v>1327</v>
      </c>
      <c r="I1280" s="59">
        <v>62.8</v>
      </c>
      <c r="J1280" s="59" t="s">
        <v>3591</v>
      </c>
      <c r="K1280" s="59" t="s">
        <v>1601</v>
      </c>
      <c r="L1280" s="59" t="s">
        <v>1330</v>
      </c>
      <c r="M1280" s="59" t="s">
        <v>1606</v>
      </c>
      <c r="N1280" s="59" t="s">
        <v>1602</v>
      </c>
      <c r="O1280" s="46">
        <f t="shared" si="927"/>
        <v>178</v>
      </c>
      <c r="P1280" s="46"/>
      <c r="Q1280" s="46"/>
      <c r="R1280" s="46"/>
      <c r="S1280" s="46"/>
      <c r="T1280" s="46"/>
      <c r="U1280" s="46"/>
      <c r="V1280" s="46"/>
      <c r="W1280" s="46">
        <v>41</v>
      </c>
      <c r="X1280" s="46">
        <v>39</v>
      </c>
      <c r="Y1280" s="46">
        <v>49</v>
      </c>
      <c r="Z1280" s="46">
        <v>49</v>
      </c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87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>
        <f>DE1280/O1280</f>
        <v>342801.30674157297</v>
      </c>
      <c r="BK1280" s="46"/>
      <c r="BL1280" s="46"/>
      <c r="BM1280" s="46"/>
      <c r="BN1280" s="46"/>
      <c r="BO1280" s="46"/>
      <c r="BP1280" s="46"/>
      <c r="BQ1280" s="46"/>
      <c r="BR1280" s="46">
        <v>220524.99999999997</v>
      </c>
      <c r="BS1280" s="46">
        <v>220524.99999999997</v>
      </c>
      <c r="BT1280" s="46">
        <v>411987.4</v>
      </c>
      <c r="BU1280" s="46">
        <v>473250</v>
      </c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>
        <f>DM1280+DN1280+DO1280+DP1280</f>
        <v>61018632.599999994</v>
      </c>
      <c r="DF1280" s="46">
        <f>P1283*BJ1283</f>
        <v>0</v>
      </c>
      <c r="DG1280" s="46">
        <f>BJ1283*Q1283</f>
        <v>0</v>
      </c>
      <c r="DH1280" s="46">
        <f>R1280*BM1280</f>
        <v>0</v>
      </c>
      <c r="DI1280" s="46">
        <f t="shared" si="929"/>
        <v>0</v>
      </c>
      <c r="DJ1280" s="46">
        <f t="shared" si="929"/>
        <v>0</v>
      </c>
      <c r="DK1280" s="46">
        <f t="shared" si="929"/>
        <v>0</v>
      </c>
      <c r="DL1280" s="46">
        <f t="shared" si="929"/>
        <v>0</v>
      </c>
      <c r="DM1280" s="46">
        <f t="shared" si="930"/>
        <v>9041524.9999999981</v>
      </c>
      <c r="DN1280" s="46">
        <f t="shared" si="930"/>
        <v>8600474.9999999981</v>
      </c>
      <c r="DO1280" s="46">
        <f t="shared" si="930"/>
        <v>20187382.600000001</v>
      </c>
      <c r="DP1280" s="46">
        <f t="shared" si="930"/>
        <v>23189250</v>
      </c>
      <c r="DQ1280" s="46">
        <f t="shared" si="930"/>
        <v>0</v>
      </c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>
        <f>DE1280*1.12</f>
        <v>68340868.511999995</v>
      </c>
      <c r="FA1280" s="59" t="s">
        <v>1704</v>
      </c>
      <c r="FB1280" s="59" t="s">
        <v>3553</v>
      </c>
      <c r="FC1280" s="59" t="s">
        <v>2032</v>
      </c>
    </row>
    <row r="1281" spans="1:159" s="49" customFormat="1" ht="25.5" customHeight="1" x14ac:dyDescent="0.25">
      <c r="A1281" s="59" t="s">
        <v>1157</v>
      </c>
      <c r="B1281" s="59" t="s">
        <v>55</v>
      </c>
      <c r="C1281" s="59" t="s">
        <v>1158</v>
      </c>
      <c r="D1281" s="59" t="s">
        <v>1159</v>
      </c>
      <c r="E1281" s="59" t="s">
        <v>1160</v>
      </c>
      <c r="F1281" s="59"/>
      <c r="G1281" s="59" t="s">
        <v>1603</v>
      </c>
      <c r="H1281" s="59" t="s">
        <v>1327</v>
      </c>
      <c r="I1281" s="59">
        <v>77.099999999999994</v>
      </c>
      <c r="J1281" s="59" t="s">
        <v>1604</v>
      </c>
      <c r="K1281" s="59" t="s">
        <v>1601</v>
      </c>
      <c r="L1281" s="59" t="s">
        <v>1330</v>
      </c>
      <c r="M1281" s="59">
        <v>30</v>
      </c>
      <c r="N1281" s="59" t="s">
        <v>1602</v>
      </c>
      <c r="O1281" s="46">
        <f t="shared" si="927"/>
        <v>460</v>
      </c>
      <c r="P1281" s="46"/>
      <c r="Q1281" s="46"/>
      <c r="R1281" s="46"/>
      <c r="S1281" s="46"/>
      <c r="T1281" s="46"/>
      <c r="U1281" s="46"/>
      <c r="V1281" s="46"/>
      <c r="W1281" s="46">
        <v>100</v>
      </c>
      <c r="X1281" s="46">
        <v>120</v>
      </c>
      <c r="Y1281" s="46">
        <v>120</v>
      </c>
      <c r="Z1281" s="46">
        <v>120</v>
      </c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87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>
        <v>309821.42857142852</v>
      </c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>
        <v>0</v>
      </c>
      <c r="DF1281" s="46">
        <f>P1282*BJ1282</f>
        <v>0</v>
      </c>
      <c r="DG1281" s="46">
        <f>BJ1282*Q1282</f>
        <v>0</v>
      </c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>
        <v>0</v>
      </c>
      <c r="FA1281" s="59" t="s">
        <v>1704</v>
      </c>
      <c r="FB1281" s="59">
        <v>2016</v>
      </c>
      <c r="FC1281" s="59"/>
    </row>
    <row r="1282" spans="1:159" s="49" customFormat="1" ht="25.5" customHeight="1" x14ac:dyDescent="0.25">
      <c r="A1282" s="59" t="s">
        <v>1161</v>
      </c>
      <c r="B1282" s="59" t="s">
        <v>55</v>
      </c>
      <c r="C1282" s="59" t="s">
        <v>1162</v>
      </c>
      <c r="D1282" s="59" t="s">
        <v>1155</v>
      </c>
      <c r="E1282" s="59" t="s">
        <v>1163</v>
      </c>
      <c r="F1282" s="59"/>
      <c r="G1282" s="59" t="s">
        <v>1603</v>
      </c>
      <c r="H1282" s="59" t="s">
        <v>1327</v>
      </c>
      <c r="I1282" s="59">
        <v>77.099999999999994</v>
      </c>
      <c r="J1282" s="59" t="s">
        <v>1357</v>
      </c>
      <c r="K1282" s="59" t="s">
        <v>1601</v>
      </c>
      <c r="L1282" s="59" t="s">
        <v>1330</v>
      </c>
      <c r="M1282" s="59">
        <v>30</v>
      </c>
      <c r="N1282" s="59" t="s">
        <v>1602</v>
      </c>
      <c r="O1282" s="46">
        <f t="shared" si="927"/>
        <v>460</v>
      </c>
      <c r="P1282" s="46"/>
      <c r="Q1282" s="46"/>
      <c r="R1282" s="46"/>
      <c r="S1282" s="46"/>
      <c r="T1282" s="46"/>
      <c r="U1282" s="46"/>
      <c r="V1282" s="46"/>
      <c r="W1282" s="46">
        <v>100</v>
      </c>
      <c r="X1282" s="46">
        <v>120</v>
      </c>
      <c r="Y1282" s="46">
        <v>120</v>
      </c>
      <c r="Z1282" s="46">
        <v>120</v>
      </c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87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>
        <v>309821.42857142852</v>
      </c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>
        <v>0</v>
      </c>
      <c r="DF1282" s="46">
        <f>P1283*BJ1283</f>
        <v>0</v>
      </c>
      <c r="DG1282" s="46">
        <f>BJ1283*Q1283</f>
        <v>0</v>
      </c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>
        <v>0</v>
      </c>
      <c r="FA1282" s="59" t="s">
        <v>1704</v>
      </c>
      <c r="FB1282" s="59">
        <v>2016</v>
      </c>
      <c r="FC1282" s="59" t="s">
        <v>1747</v>
      </c>
    </row>
    <row r="1283" spans="1:159" s="49" customFormat="1" ht="25.5" customHeight="1" x14ac:dyDescent="0.25">
      <c r="A1283" s="59" t="s">
        <v>1164</v>
      </c>
      <c r="B1283" s="59" t="s">
        <v>55</v>
      </c>
      <c r="C1283" s="59" t="s">
        <v>1162</v>
      </c>
      <c r="D1283" s="59" t="s">
        <v>1155</v>
      </c>
      <c r="E1283" s="59" t="s">
        <v>1163</v>
      </c>
      <c r="F1283" s="59"/>
      <c r="G1283" s="59" t="s">
        <v>1603</v>
      </c>
      <c r="H1283" s="59" t="s">
        <v>1327</v>
      </c>
      <c r="I1283" s="59">
        <v>77.099999999999994</v>
      </c>
      <c r="J1283" s="59" t="s">
        <v>1605</v>
      </c>
      <c r="K1283" s="59" t="s">
        <v>1601</v>
      </c>
      <c r="L1283" s="59" t="s">
        <v>1330</v>
      </c>
      <c r="M1283" s="59" t="s">
        <v>1606</v>
      </c>
      <c r="N1283" s="59" t="s">
        <v>1602</v>
      </c>
      <c r="O1283" s="46">
        <f t="shared" si="927"/>
        <v>495</v>
      </c>
      <c r="P1283" s="46"/>
      <c r="Q1283" s="46"/>
      <c r="R1283" s="46"/>
      <c r="S1283" s="46"/>
      <c r="T1283" s="46"/>
      <c r="U1283" s="46"/>
      <c r="V1283" s="46"/>
      <c r="W1283" s="46">
        <v>135</v>
      </c>
      <c r="X1283" s="46">
        <v>120</v>
      </c>
      <c r="Y1283" s="46">
        <v>120</v>
      </c>
      <c r="Z1283" s="46">
        <v>120</v>
      </c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87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>
        <v>309821.42857142852</v>
      </c>
      <c r="BK1283" s="46"/>
      <c r="BL1283" s="46"/>
      <c r="BM1283" s="46"/>
      <c r="BN1283" s="46"/>
      <c r="BO1283" s="46"/>
      <c r="BP1283" s="46"/>
      <c r="BQ1283" s="46"/>
      <c r="BR1283" s="46">
        <v>309821.42857142852</v>
      </c>
      <c r="BS1283" s="46">
        <v>309821.42857142852</v>
      </c>
      <c r="BT1283" s="46">
        <v>309821.42857142852</v>
      </c>
      <c r="BU1283" s="46">
        <v>309821.42857142852</v>
      </c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>
        <v>0</v>
      </c>
      <c r="DF1283" s="46">
        <f>P1286*BJ1286</f>
        <v>0</v>
      </c>
      <c r="DG1283" s="46">
        <f>BJ1286*Q1286</f>
        <v>0</v>
      </c>
      <c r="DH1283" s="46">
        <f>R1283*BM1283</f>
        <v>0</v>
      </c>
      <c r="DI1283" s="46">
        <f t="shared" ref="DI1283:DQ1285" si="931">BN1283*S1283</f>
        <v>0</v>
      </c>
      <c r="DJ1283" s="46">
        <f t="shared" si="931"/>
        <v>0</v>
      </c>
      <c r="DK1283" s="46">
        <f t="shared" si="931"/>
        <v>0</v>
      </c>
      <c r="DL1283" s="46">
        <f t="shared" si="931"/>
        <v>0</v>
      </c>
      <c r="DM1283" s="46">
        <f t="shared" si="931"/>
        <v>41825892.857142851</v>
      </c>
      <c r="DN1283" s="46">
        <f t="shared" si="931"/>
        <v>37178571.428571425</v>
      </c>
      <c r="DO1283" s="46">
        <f t="shared" si="931"/>
        <v>37178571.428571425</v>
      </c>
      <c r="DP1283" s="46">
        <f t="shared" si="931"/>
        <v>37178571.428571425</v>
      </c>
      <c r="DQ1283" s="46">
        <f t="shared" si="931"/>
        <v>0</v>
      </c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>
        <v>0</v>
      </c>
      <c r="FA1283" s="59" t="s">
        <v>1748</v>
      </c>
      <c r="FB1283" s="59">
        <v>2016</v>
      </c>
      <c r="FC1283" s="59" t="s">
        <v>1749</v>
      </c>
    </row>
    <row r="1284" spans="1:159" s="49" customFormat="1" ht="25.5" customHeight="1" x14ac:dyDescent="0.25">
      <c r="A1284" s="59" t="s">
        <v>3235</v>
      </c>
      <c r="B1284" s="59" t="s">
        <v>55</v>
      </c>
      <c r="C1284" s="59" t="s">
        <v>1162</v>
      </c>
      <c r="D1284" s="59" t="s">
        <v>1155</v>
      </c>
      <c r="E1284" s="59" t="s">
        <v>1163</v>
      </c>
      <c r="F1284" s="59" t="s">
        <v>3236</v>
      </c>
      <c r="G1284" s="59" t="s">
        <v>1603</v>
      </c>
      <c r="H1284" s="59" t="s">
        <v>1327</v>
      </c>
      <c r="I1284" s="59">
        <v>77.099999999999994</v>
      </c>
      <c r="J1284" s="59" t="s">
        <v>3237</v>
      </c>
      <c r="K1284" s="59" t="s">
        <v>1601</v>
      </c>
      <c r="L1284" s="59" t="s">
        <v>1330</v>
      </c>
      <c r="M1284" s="59" t="s">
        <v>1606</v>
      </c>
      <c r="N1284" s="59" t="s">
        <v>1602</v>
      </c>
      <c r="O1284" s="46">
        <f t="shared" si="927"/>
        <v>680.33999999999992</v>
      </c>
      <c r="P1284" s="46"/>
      <c r="Q1284" s="46"/>
      <c r="R1284" s="46"/>
      <c r="S1284" s="46"/>
      <c r="T1284" s="46"/>
      <c r="U1284" s="46"/>
      <c r="V1284" s="46"/>
      <c r="W1284" s="46">
        <v>135</v>
      </c>
      <c r="X1284" s="46">
        <v>181.78</v>
      </c>
      <c r="Y1284" s="46">
        <v>181.78</v>
      </c>
      <c r="Z1284" s="46">
        <v>181.78</v>
      </c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87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>
        <f>DE1284/O1284</f>
        <v>0</v>
      </c>
      <c r="BK1284" s="46"/>
      <c r="BL1284" s="46"/>
      <c r="BM1284" s="46"/>
      <c r="BN1284" s="46"/>
      <c r="BO1284" s="46"/>
      <c r="BP1284" s="46"/>
      <c r="BQ1284" s="46"/>
      <c r="BR1284" s="46">
        <v>309821.42857142852</v>
      </c>
      <c r="BS1284" s="46">
        <v>309821.42857142852</v>
      </c>
      <c r="BT1284" s="46">
        <v>309821.42857142852</v>
      </c>
      <c r="BU1284" s="46">
        <v>309821.42857142852</v>
      </c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>
        <v>0</v>
      </c>
      <c r="DF1284" s="46">
        <f>P1287*BJ1287</f>
        <v>0</v>
      </c>
      <c r="DG1284" s="46">
        <f>BJ1287*Q1287</f>
        <v>0</v>
      </c>
      <c r="DH1284" s="46">
        <f>R1284*BM1284</f>
        <v>0</v>
      </c>
      <c r="DI1284" s="46">
        <f t="shared" si="931"/>
        <v>0</v>
      </c>
      <c r="DJ1284" s="46">
        <f t="shared" si="931"/>
        <v>0</v>
      </c>
      <c r="DK1284" s="46">
        <f t="shared" si="931"/>
        <v>0</v>
      </c>
      <c r="DL1284" s="46">
        <f t="shared" si="931"/>
        <v>0</v>
      </c>
      <c r="DM1284" s="46">
        <f t="shared" si="931"/>
        <v>41825892.857142851</v>
      </c>
      <c r="DN1284" s="46">
        <f t="shared" si="931"/>
        <v>56319339.285714276</v>
      </c>
      <c r="DO1284" s="46">
        <f t="shared" si="931"/>
        <v>56319339.285714276</v>
      </c>
      <c r="DP1284" s="46">
        <f t="shared" si="931"/>
        <v>56319339.285714276</v>
      </c>
      <c r="DQ1284" s="46">
        <f t="shared" si="931"/>
        <v>0</v>
      </c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>
        <f>DE1284*1.12</f>
        <v>0</v>
      </c>
      <c r="FA1284" s="59" t="s">
        <v>1748</v>
      </c>
      <c r="FB1284" s="59" t="s">
        <v>3234</v>
      </c>
      <c r="FC1284" s="59" t="s">
        <v>2032</v>
      </c>
    </row>
    <row r="1285" spans="1:159" s="49" customFormat="1" ht="25.5" customHeight="1" x14ac:dyDescent="0.25">
      <c r="A1285" s="59" t="s">
        <v>3592</v>
      </c>
      <c r="B1285" s="59" t="s">
        <v>55</v>
      </c>
      <c r="C1285" s="59" t="s">
        <v>1162</v>
      </c>
      <c r="D1285" s="59" t="s">
        <v>1155</v>
      </c>
      <c r="E1285" s="59" t="s">
        <v>1163</v>
      </c>
      <c r="F1285" s="59" t="s">
        <v>3236</v>
      </c>
      <c r="G1285" s="59" t="s">
        <v>1603</v>
      </c>
      <c r="H1285" s="59" t="s">
        <v>1327</v>
      </c>
      <c r="I1285" s="59">
        <v>77.099999999999994</v>
      </c>
      <c r="J1285" s="59" t="s">
        <v>3593</v>
      </c>
      <c r="K1285" s="59" t="s">
        <v>1601</v>
      </c>
      <c r="L1285" s="59" t="s">
        <v>1330</v>
      </c>
      <c r="M1285" s="59" t="s">
        <v>1606</v>
      </c>
      <c r="N1285" s="59" t="s">
        <v>1602</v>
      </c>
      <c r="O1285" s="46">
        <f t="shared" si="927"/>
        <v>659.88</v>
      </c>
      <c r="P1285" s="46"/>
      <c r="Q1285" s="46"/>
      <c r="R1285" s="46"/>
      <c r="S1285" s="46"/>
      <c r="T1285" s="46"/>
      <c r="U1285" s="46"/>
      <c r="V1285" s="46"/>
      <c r="W1285" s="46">
        <v>135</v>
      </c>
      <c r="X1285" s="46">
        <v>161.1</v>
      </c>
      <c r="Y1285" s="46">
        <v>181.78</v>
      </c>
      <c r="Z1285" s="46">
        <v>182</v>
      </c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87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>
        <f>DE1285/O1285</f>
        <v>330365.06759380491</v>
      </c>
      <c r="BK1285" s="46"/>
      <c r="BL1285" s="46"/>
      <c r="BM1285" s="46"/>
      <c r="BN1285" s="46"/>
      <c r="BO1285" s="46"/>
      <c r="BP1285" s="46"/>
      <c r="BQ1285" s="46"/>
      <c r="BR1285" s="46">
        <v>309821.43</v>
      </c>
      <c r="BS1285" s="46">
        <v>309821.43</v>
      </c>
      <c r="BT1285" s="46">
        <v>336823.36</v>
      </c>
      <c r="BU1285" s="46">
        <v>357337.5</v>
      </c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>
        <f>DM1285+DN1285+DO1285+DP1285</f>
        <v>218001300.80379999</v>
      </c>
      <c r="DF1285" s="46">
        <f>P1288*BJ1288</f>
        <v>0</v>
      </c>
      <c r="DG1285" s="46">
        <f>BJ1288*Q1288</f>
        <v>0</v>
      </c>
      <c r="DH1285" s="46">
        <f>R1285*BM1285</f>
        <v>0</v>
      </c>
      <c r="DI1285" s="46">
        <f t="shared" si="931"/>
        <v>0</v>
      </c>
      <c r="DJ1285" s="46">
        <f t="shared" si="931"/>
        <v>0</v>
      </c>
      <c r="DK1285" s="46">
        <f t="shared" si="931"/>
        <v>0</v>
      </c>
      <c r="DL1285" s="46">
        <f t="shared" si="931"/>
        <v>0</v>
      </c>
      <c r="DM1285" s="46">
        <f t="shared" si="931"/>
        <v>41825893.049999997</v>
      </c>
      <c r="DN1285" s="46">
        <f t="shared" si="931"/>
        <v>49912232.372999996</v>
      </c>
      <c r="DO1285" s="46">
        <f t="shared" si="931"/>
        <v>61227750.380800001</v>
      </c>
      <c r="DP1285" s="46">
        <f t="shared" si="931"/>
        <v>65035425</v>
      </c>
      <c r="DQ1285" s="46">
        <f t="shared" si="931"/>
        <v>0</v>
      </c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>
        <f>DE1285*1.12</f>
        <v>244161456.90025601</v>
      </c>
      <c r="FA1285" s="59" t="s">
        <v>1748</v>
      </c>
      <c r="FB1285" s="59" t="s">
        <v>3553</v>
      </c>
      <c r="FC1285" s="59" t="s">
        <v>3114</v>
      </c>
    </row>
    <row r="1286" spans="1:159" s="49" customFormat="1" ht="25.5" customHeight="1" x14ac:dyDescent="0.25">
      <c r="A1286" s="59" t="s">
        <v>1165</v>
      </c>
      <c r="B1286" s="59" t="s">
        <v>55</v>
      </c>
      <c r="C1286" s="59" t="s">
        <v>1158</v>
      </c>
      <c r="D1286" s="59" t="s">
        <v>1159</v>
      </c>
      <c r="E1286" s="59" t="s">
        <v>1160</v>
      </c>
      <c r="F1286" s="59"/>
      <c r="G1286" s="59" t="s">
        <v>1607</v>
      </c>
      <c r="H1286" s="59" t="s">
        <v>1327</v>
      </c>
      <c r="I1286" s="59">
        <v>72.3</v>
      </c>
      <c r="J1286" s="59" t="s">
        <v>1604</v>
      </c>
      <c r="K1286" s="59" t="s">
        <v>1601</v>
      </c>
      <c r="L1286" s="59" t="s">
        <v>1330</v>
      </c>
      <c r="M1286" s="59">
        <v>30</v>
      </c>
      <c r="N1286" s="59" t="s">
        <v>1602</v>
      </c>
      <c r="O1286" s="46">
        <f t="shared" si="927"/>
        <v>484</v>
      </c>
      <c r="P1286" s="46"/>
      <c r="Q1286" s="46"/>
      <c r="R1286" s="46"/>
      <c r="S1286" s="46"/>
      <c r="T1286" s="46"/>
      <c r="U1286" s="46"/>
      <c r="V1286" s="46"/>
      <c r="W1286" s="46">
        <v>124</v>
      </c>
      <c r="X1286" s="46">
        <v>120</v>
      </c>
      <c r="Y1286" s="46">
        <v>120</v>
      </c>
      <c r="Z1286" s="46">
        <v>120</v>
      </c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87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>
        <v>309821.42857142852</v>
      </c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>
        <v>0</v>
      </c>
      <c r="DF1286" s="46">
        <f>P1287*BJ1287</f>
        <v>0</v>
      </c>
      <c r="DG1286" s="46">
        <f>BJ1287*Q1287</f>
        <v>0</v>
      </c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>
        <v>0</v>
      </c>
      <c r="FA1286" s="59" t="s">
        <v>1704</v>
      </c>
      <c r="FB1286" s="59">
        <v>2016</v>
      </c>
      <c r="FC1286" s="59"/>
    </row>
    <row r="1287" spans="1:159" s="49" customFormat="1" ht="25.5" customHeight="1" x14ac:dyDescent="0.25">
      <c r="A1287" s="59" t="s">
        <v>1166</v>
      </c>
      <c r="B1287" s="59" t="s">
        <v>55</v>
      </c>
      <c r="C1287" s="59" t="s">
        <v>1167</v>
      </c>
      <c r="D1287" s="59" t="s">
        <v>1155</v>
      </c>
      <c r="E1287" s="59" t="s">
        <v>1168</v>
      </c>
      <c r="F1287" s="59"/>
      <c r="G1287" s="59" t="s">
        <v>1607</v>
      </c>
      <c r="H1287" s="59" t="s">
        <v>1327</v>
      </c>
      <c r="I1287" s="59">
        <v>72.3</v>
      </c>
      <c r="J1287" s="59" t="s">
        <v>1357</v>
      </c>
      <c r="K1287" s="59" t="s">
        <v>1601</v>
      </c>
      <c r="L1287" s="59" t="s">
        <v>1330</v>
      </c>
      <c r="M1287" s="59">
        <v>30</v>
      </c>
      <c r="N1287" s="59" t="s">
        <v>1602</v>
      </c>
      <c r="O1287" s="46">
        <f t="shared" si="927"/>
        <v>484</v>
      </c>
      <c r="P1287" s="46"/>
      <c r="Q1287" s="46"/>
      <c r="R1287" s="46"/>
      <c r="S1287" s="46"/>
      <c r="T1287" s="46"/>
      <c r="U1287" s="46"/>
      <c r="V1287" s="46"/>
      <c r="W1287" s="46">
        <v>124</v>
      </c>
      <c r="X1287" s="46">
        <v>120</v>
      </c>
      <c r="Y1287" s="46">
        <v>120</v>
      </c>
      <c r="Z1287" s="46">
        <v>120</v>
      </c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87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>
        <v>309821.42857142852</v>
      </c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>
        <v>0</v>
      </c>
      <c r="DF1287" s="46">
        <f>P1288*BJ1288</f>
        <v>0</v>
      </c>
      <c r="DG1287" s="46">
        <f>BJ1288*Q1288</f>
        <v>0</v>
      </c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>
        <v>0</v>
      </c>
      <c r="FA1287" s="59" t="s">
        <v>1704</v>
      </c>
      <c r="FB1287" s="59">
        <v>2016</v>
      </c>
      <c r="FC1287" s="59" t="s">
        <v>1747</v>
      </c>
    </row>
    <row r="1288" spans="1:159" s="49" customFormat="1" ht="25.5" customHeight="1" x14ac:dyDescent="0.25">
      <c r="A1288" s="59" t="s">
        <v>1169</v>
      </c>
      <c r="B1288" s="59" t="s">
        <v>55</v>
      </c>
      <c r="C1288" s="59" t="s">
        <v>1167</v>
      </c>
      <c r="D1288" s="59" t="s">
        <v>1155</v>
      </c>
      <c r="E1288" s="59" t="s">
        <v>1168</v>
      </c>
      <c r="F1288" s="59"/>
      <c r="G1288" s="59" t="s">
        <v>1607</v>
      </c>
      <c r="H1288" s="59" t="s">
        <v>1327</v>
      </c>
      <c r="I1288" s="59">
        <v>72.3</v>
      </c>
      <c r="J1288" s="59" t="s">
        <v>1605</v>
      </c>
      <c r="K1288" s="59" t="s">
        <v>1601</v>
      </c>
      <c r="L1288" s="59" t="s">
        <v>1330</v>
      </c>
      <c r="M1288" s="59" t="s">
        <v>1606</v>
      </c>
      <c r="N1288" s="59" t="s">
        <v>1602</v>
      </c>
      <c r="O1288" s="46">
        <f t="shared" si="927"/>
        <v>542</v>
      </c>
      <c r="P1288" s="46"/>
      <c r="Q1288" s="46"/>
      <c r="R1288" s="46"/>
      <c r="S1288" s="46"/>
      <c r="T1288" s="46"/>
      <c r="U1288" s="46"/>
      <c r="V1288" s="46"/>
      <c r="W1288" s="46">
        <v>182</v>
      </c>
      <c r="X1288" s="46">
        <v>120</v>
      </c>
      <c r="Y1288" s="46">
        <v>120</v>
      </c>
      <c r="Z1288" s="46">
        <v>120</v>
      </c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87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v>309821.42857142852</v>
      </c>
      <c r="BK1288" s="46"/>
      <c r="BL1288" s="46"/>
      <c r="BM1288" s="46"/>
      <c r="BN1288" s="46"/>
      <c r="BO1288" s="46"/>
      <c r="BP1288" s="46"/>
      <c r="BQ1288" s="46"/>
      <c r="BR1288" s="46">
        <v>309821.42857142852</v>
      </c>
      <c r="BS1288" s="46">
        <v>309821.42857142852</v>
      </c>
      <c r="BT1288" s="46">
        <v>309821.42857142852</v>
      </c>
      <c r="BU1288" s="46">
        <v>309821.42857142852</v>
      </c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>
        <v>0</v>
      </c>
      <c r="DF1288" s="46">
        <f>P1291*BJ1291</f>
        <v>0</v>
      </c>
      <c r="DG1288" s="46">
        <f>BJ1291*Q1291</f>
        <v>0</v>
      </c>
      <c r="DH1288" s="46">
        <f t="shared" ref="DH1288:DH1293" si="932">R1288*BM1288</f>
        <v>0</v>
      </c>
      <c r="DI1288" s="46">
        <f t="shared" ref="DI1288:DQ1293" si="933">BN1288*S1288</f>
        <v>0</v>
      </c>
      <c r="DJ1288" s="46">
        <f t="shared" si="933"/>
        <v>0</v>
      </c>
      <c r="DK1288" s="46">
        <f t="shared" si="933"/>
        <v>0</v>
      </c>
      <c r="DL1288" s="46">
        <f t="shared" si="933"/>
        <v>0</v>
      </c>
      <c r="DM1288" s="46">
        <f t="shared" si="933"/>
        <v>56387499.999999993</v>
      </c>
      <c r="DN1288" s="46">
        <f t="shared" si="933"/>
        <v>37178571.428571425</v>
      </c>
      <c r="DO1288" s="46">
        <f t="shared" si="933"/>
        <v>37178571.428571425</v>
      </c>
      <c r="DP1288" s="46">
        <f t="shared" si="933"/>
        <v>37178571.428571425</v>
      </c>
      <c r="DQ1288" s="46">
        <f t="shared" si="933"/>
        <v>0</v>
      </c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>
        <v>0</v>
      </c>
      <c r="FA1288" s="59" t="s">
        <v>1748</v>
      </c>
      <c r="FB1288" s="59">
        <v>2016</v>
      </c>
      <c r="FC1288" s="59" t="s">
        <v>1749</v>
      </c>
    </row>
    <row r="1289" spans="1:159" s="49" customFormat="1" ht="25.5" customHeight="1" x14ac:dyDescent="0.25">
      <c r="A1289" s="59" t="s">
        <v>3238</v>
      </c>
      <c r="B1289" s="59" t="s">
        <v>55</v>
      </c>
      <c r="C1289" s="59" t="s">
        <v>1167</v>
      </c>
      <c r="D1289" s="59" t="s">
        <v>1155</v>
      </c>
      <c r="E1289" s="59" t="s">
        <v>1168</v>
      </c>
      <c r="F1289" s="64" t="s">
        <v>3239</v>
      </c>
      <c r="G1289" s="59" t="s">
        <v>1607</v>
      </c>
      <c r="H1289" s="59" t="s">
        <v>1327</v>
      </c>
      <c r="I1289" s="59">
        <v>72.3</v>
      </c>
      <c r="J1289" s="59" t="s">
        <v>3237</v>
      </c>
      <c r="K1289" s="59" t="s">
        <v>1601</v>
      </c>
      <c r="L1289" s="59" t="s">
        <v>1330</v>
      </c>
      <c r="M1289" s="59" t="s">
        <v>1606</v>
      </c>
      <c r="N1289" s="59" t="s">
        <v>1602</v>
      </c>
      <c r="O1289" s="46">
        <f t="shared" si="927"/>
        <v>727.33999999999992</v>
      </c>
      <c r="P1289" s="46"/>
      <c r="Q1289" s="46"/>
      <c r="R1289" s="46"/>
      <c r="S1289" s="46"/>
      <c r="T1289" s="46"/>
      <c r="U1289" s="46"/>
      <c r="V1289" s="46"/>
      <c r="W1289" s="46">
        <v>182</v>
      </c>
      <c r="X1289" s="46">
        <v>181.78</v>
      </c>
      <c r="Y1289" s="46">
        <v>181.78</v>
      </c>
      <c r="Z1289" s="46">
        <v>181.78</v>
      </c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87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>
        <f>DE1289/O1289</f>
        <v>0</v>
      </c>
      <c r="BK1289" s="46"/>
      <c r="BL1289" s="46"/>
      <c r="BM1289" s="46"/>
      <c r="BN1289" s="46"/>
      <c r="BO1289" s="46"/>
      <c r="BP1289" s="46"/>
      <c r="BQ1289" s="46"/>
      <c r="BR1289" s="46">
        <v>309821.42857142852</v>
      </c>
      <c r="BS1289" s="46">
        <v>309821.42857142852</v>
      </c>
      <c r="BT1289" s="46">
        <v>309821.42857142852</v>
      </c>
      <c r="BU1289" s="46">
        <v>309821.42857142852</v>
      </c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>
        <v>0</v>
      </c>
      <c r="DF1289" s="46">
        <f>P1294*BJ1294</f>
        <v>0</v>
      </c>
      <c r="DG1289" s="46">
        <f>BJ1294*Q1294</f>
        <v>0</v>
      </c>
      <c r="DH1289" s="46">
        <f t="shared" si="932"/>
        <v>0</v>
      </c>
      <c r="DI1289" s="46">
        <f t="shared" si="933"/>
        <v>0</v>
      </c>
      <c r="DJ1289" s="46">
        <f t="shared" si="933"/>
        <v>0</v>
      </c>
      <c r="DK1289" s="46">
        <f t="shared" si="933"/>
        <v>0</v>
      </c>
      <c r="DL1289" s="46">
        <f t="shared" si="933"/>
        <v>0</v>
      </c>
      <c r="DM1289" s="46">
        <f t="shared" si="933"/>
        <v>56387499.999999993</v>
      </c>
      <c r="DN1289" s="46">
        <f t="shared" si="933"/>
        <v>56319339.285714276</v>
      </c>
      <c r="DO1289" s="46">
        <f t="shared" si="933"/>
        <v>56319339.285714276</v>
      </c>
      <c r="DP1289" s="46">
        <f t="shared" si="933"/>
        <v>56319339.285714276</v>
      </c>
      <c r="DQ1289" s="46">
        <f t="shared" si="933"/>
        <v>0</v>
      </c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>
        <f>DE1289*1.12</f>
        <v>0</v>
      </c>
      <c r="FA1289" s="59" t="s">
        <v>1748</v>
      </c>
      <c r="FB1289" s="59" t="s">
        <v>3234</v>
      </c>
      <c r="FC1289" s="59" t="s">
        <v>2032</v>
      </c>
    </row>
    <row r="1290" spans="1:159" s="49" customFormat="1" ht="25.5" customHeight="1" x14ac:dyDescent="0.25">
      <c r="A1290" s="59" t="s">
        <v>3594</v>
      </c>
      <c r="B1290" s="59" t="s">
        <v>55</v>
      </c>
      <c r="C1290" s="59" t="s">
        <v>1167</v>
      </c>
      <c r="D1290" s="59" t="s">
        <v>1155</v>
      </c>
      <c r="E1290" s="59" t="s">
        <v>1168</v>
      </c>
      <c r="F1290" s="64" t="s">
        <v>3239</v>
      </c>
      <c r="G1290" s="59" t="s">
        <v>1607</v>
      </c>
      <c r="H1290" s="59" t="s">
        <v>1327</v>
      </c>
      <c r="I1290" s="59">
        <v>72.3</v>
      </c>
      <c r="J1290" s="59" t="s">
        <v>3593</v>
      </c>
      <c r="K1290" s="59" t="s">
        <v>1601</v>
      </c>
      <c r="L1290" s="59" t="s">
        <v>1330</v>
      </c>
      <c r="M1290" s="59" t="s">
        <v>1606</v>
      </c>
      <c r="N1290" s="59" t="s">
        <v>1602</v>
      </c>
      <c r="O1290" s="46">
        <f t="shared" si="927"/>
        <v>721.78</v>
      </c>
      <c r="P1290" s="46"/>
      <c r="Q1290" s="46"/>
      <c r="R1290" s="46"/>
      <c r="S1290" s="46"/>
      <c r="T1290" s="46"/>
      <c r="U1290" s="46"/>
      <c r="V1290" s="46"/>
      <c r="W1290" s="46">
        <v>182</v>
      </c>
      <c r="X1290" s="46">
        <v>129.78</v>
      </c>
      <c r="Y1290" s="46">
        <v>200</v>
      </c>
      <c r="Z1290" s="46">
        <v>210</v>
      </c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87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f>DE1290/O1290</f>
        <v>336812.46424866305</v>
      </c>
      <c r="BK1290" s="46"/>
      <c r="BL1290" s="46"/>
      <c r="BM1290" s="46"/>
      <c r="BN1290" s="46"/>
      <c r="BO1290" s="46"/>
      <c r="BP1290" s="46"/>
      <c r="BQ1290" s="46"/>
      <c r="BR1290" s="46">
        <v>309821.43</v>
      </c>
      <c r="BS1290" s="46">
        <v>309821.43</v>
      </c>
      <c r="BT1290" s="46">
        <v>357337.5</v>
      </c>
      <c r="BU1290" s="46">
        <v>357337.5</v>
      </c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>
        <f>DM1290+DN1290+DO1290+DP1290</f>
        <v>243104500.4454</v>
      </c>
      <c r="DF1290" s="46">
        <f>P1295*BJ1295</f>
        <v>0</v>
      </c>
      <c r="DG1290" s="46">
        <f>BJ1295*Q1295</f>
        <v>0</v>
      </c>
      <c r="DH1290" s="46">
        <f t="shared" si="932"/>
        <v>0</v>
      </c>
      <c r="DI1290" s="46">
        <f t="shared" si="933"/>
        <v>0</v>
      </c>
      <c r="DJ1290" s="46">
        <f t="shared" si="933"/>
        <v>0</v>
      </c>
      <c r="DK1290" s="46">
        <f t="shared" si="933"/>
        <v>0</v>
      </c>
      <c r="DL1290" s="46">
        <f t="shared" si="933"/>
        <v>0</v>
      </c>
      <c r="DM1290" s="46">
        <f t="shared" si="933"/>
        <v>56387500.259999998</v>
      </c>
      <c r="DN1290" s="46">
        <f t="shared" si="933"/>
        <v>40208625.185400002</v>
      </c>
      <c r="DO1290" s="46">
        <f t="shared" si="933"/>
        <v>71467500</v>
      </c>
      <c r="DP1290" s="46">
        <f t="shared" si="933"/>
        <v>75040875</v>
      </c>
      <c r="DQ1290" s="46">
        <f t="shared" si="933"/>
        <v>0</v>
      </c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>
        <f>DE1290*1.12</f>
        <v>272277040.49884802</v>
      </c>
      <c r="FA1290" s="59" t="s">
        <v>1748</v>
      </c>
      <c r="FB1290" s="59" t="s">
        <v>3595</v>
      </c>
      <c r="FC1290" s="59" t="s">
        <v>3114</v>
      </c>
    </row>
    <row r="1291" spans="1:159" s="49" customFormat="1" ht="25.5" customHeight="1" x14ac:dyDescent="0.25">
      <c r="A1291" s="59" t="s">
        <v>1170</v>
      </c>
      <c r="B1291" s="59" t="s">
        <v>55</v>
      </c>
      <c r="C1291" s="59" t="s">
        <v>1171</v>
      </c>
      <c r="D1291" s="59" t="s">
        <v>1159</v>
      </c>
      <c r="E1291" s="59" t="s">
        <v>1172</v>
      </c>
      <c r="F1291" s="59"/>
      <c r="G1291" s="59" t="s">
        <v>1608</v>
      </c>
      <c r="H1291" s="59" t="s">
        <v>1327</v>
      </c>
      <c r="I1291" s="59">
        <v>60.2</v>
      </c>
      <c r="J1291" s="59" t="s">
        <v>1604</v>
      </c>
      <c r="K1291" s="59" t="s">
        <v>1601</v>
      </c>
      <c r="L1291" s="59" t="s">
        <v>1330</v>
      </c>
      <c r="M1291" s="59">
        <v>30</v>
      </c>
      <c r="N1291" s="59" t="s">
        <v>1602</v>
      </c>
      <c r="O1291" s="46">
        <f t="shared" si="927"/>
        <v>17</v>
      </c>
      <c r="P1291" s="46"/>
      <c r="Q1291" s="46"/>
      <c r="R1291" s="46"/>
      <c r="S1291" s="46"/>
      <c r="T1291" s="46"/>
      <c r="U1291" s="46"/>
      <c r="V1291" s="46"/>
      <c r="W1291" s="46">
        <v>8</v>
      </c>
      <c r="X1291" s="46">
        <v>3</v>
      </c>
      <c r="Y1291" s="46">
        <v>3</v>
      </c>
      <c r="Z1291" s="46">
        <v>3</v>
      </c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87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>
        <v>458928.57142857136</v>
      </c>
      <c r="BK1291" s="46"/>
      <c r="BL1291" s="46"/>
      <c r="BM1291" s="46"/>
      <c r="BN1291" s="46"/>
      <c r="BO1291" s="46"/>
      <c r="BP1291" s="46"/>
      <c r="BQ1291" s="46"/>
      <c r="BR1291" s="46">
        <v>458928.57142857136</v>
      </c>
      <c r="BS1291" s="46">
        <v>458928.57142857136</v>
      </c>
      <c r="BT1291" s="46">
        <v>458928.57142857136</v>
      </c>
      <c r="BU1291" s="46">
        <v>458928.57142857136</v>
      </c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>
        <v>0</v>
      </c>
      <c r="DF1291" s="46">
        <f>P1294*BJ1294</f>
        <v>0</v>
      </c>
      <c r="DG1291" s="46">
        <f>BJ1294*Q1294</f>
        <v>0</v>
      </c>
      <c r="DH1291" s="46">
        <f t="shared" si="932"/>
        <v>0</v>
      </c>
      <c r="DI1291" s="46">
        <f t="shared" si="933"/>
        <v>0</v>
      </c>
      <c r="DJ1291" s="46">
        <f t="shared" si="933"/>
        <v>0</v>
      </c>
      <c r="DK1291" s="46">
        <f t="shared" si="933"/>
        <v>0</v>
      </c>
      <c r="DL1291" s="46">
        <f t="shared" si="933"/>
        <v>0</v>
      </c>
      <c r="DM1291" s="46">
        <f t="shared" si="933"/>
        <v>3671428.5714285709</v>
      </c>
      <c r="DN1291" s="46">
        <f t="shared" si="933"/>
        <v>1376785.7142857141</v>
      </c>
      <c r="DO1291" s="46">
        <f t="shared" si="933"/>
        <v>1376785.7142857141</v>
      </c>
      <c r="DP1291" s="46">
        <f t="shared" si="933"/>
        <v>1376785.7142857141</v>
      </c>
      <c r="DQ1291" s="46">
        <f t="shared" si="933"/>
        <v>0</v>
      </c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>
        <v>0</v>
      </c>
      <c r="FA1291" s="59" t="s">
        <v>1704</v>
      </c>
      <c r="FB1291" s="59">
        <v>2016</v>
      </c>
      <c r="FC1291" s="59"/>
    </row>
    <row r="1292" spans="1:159" s="49" customFormat="1" ht="25.5" customHeight="1" x14ac:dyDescent="0.25">
      <c r="A1292" s="59" t="s">
        <v>3240</v>
      </c>
      <c r="B1292" s="59" t="s">
        <v>55</v>
      </c>
      <c r="C1292" s="59" t="s">
        <v>1171</v>
      </c>
      <c r="D1292" s="59" t="s">
        <v>1159</v>
      </c>
      <c r="E1292" s="59" t="s">
        <v>1172</v>
      </c>
      <c r="F1292" s="64" t="s">
        <v>3241</v>
      </c>
      <c r="G1292" s="59" t="s">
        <v>1608</v>
      </c>
      <c r="H1292" s="59" t="s">
        <v>1327</v>
      </c>
      <c r="I1292" s="59">
        <v>60.2</v>
      </c>
      <c r="J1292" s="59" t="s">
        <v>3242</v>
      </c>
      <c r="K1292" s="59" t="s">
        <v>1601</v>
      </c>
      <c r="L1292" s="59" t="s">
        <v>1330</v>
      </c>
      <c r="M1292" s="59" t="s">
        <v>1606</v>
      </c>
      <c r="N1292" s="59" t="s">
        <v>1602</v>
      </c>
      <c r="O1292" s="46">
        <f t="shared" si="927"/>
        <v>46.699999999999996</v>
      </c>
      <c r="P1292" s="46"/>
      <c r="Q1292" s="46"/>
      <c r="R1292" s="46"/>
      <c r="S1292" s="46"/>
      <c r="T1292" s="46"/>
      <c r="U1292" s="46"/>
      <c r="V1292" s="46"/>
      <c r="W1292" s="46">
        <v>8</v>
      </c>
      <c r="X1292" s="47">
        <v>12.9</v>
      </c>
      <c r="Y1292" s="47">
        <v>12.9</v>
      </c>
      <c r="Z1292" s="47">
        <v>12.9</v>
      </c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87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>
        <v>0</v>
      </c>
      <c r="BK1292" s="46"/>
      <c r="BL1292" s="46"/>
      <c r="BM1292" s="46"/>
      <c r="BN1292" s="46"/>
      <c r="BO1292" s="46"/>
      <c r="BP1292" s="46"/>
      <c r="BQ1292" s="46"/>
      <c r="BR1292" s="46">
        <v>458928.57142857136</v>
      </c>
      <c r="BS1292" s="46">
        <v>458928.57142857136</v>
      </c>
      <c r="BT1292" s="46">
        <v>458928.57142857136</v>
      </c>
      <c r="BU1292" s="46">
        <v>458928.57142857136</v>
      </c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>
        <v>0</v>
      </c>
      <c r="DF1292" s="46">
        <f>P1295*BJ1295</f>
        <v>0</v>
      </c>
      <c r="DG1292" s="46">
        <f>BJ1295*Q1295</f>
        <v>0</v>
      </c>
      <c r="DH1292" s="46">
        <f t="shared" si="932"/>
        <v>0</v>
      </c>
      <c r="DI1292" s="46">
        <f t="shared" si="933"/>
        <v>0</v>
      </c>
      <c r="DJ1292" s="46">
        <f t="shared" si="933"/>
        <v>0</v>
      </c>
      <c r="DK1292" s="46">
        <f t="shared" si="933"/>
        <v>0</v>
      </c>
      <c r="DL1292" s="46">
        <f t="shared" si="933"/>
        <v>0</v>
      </c>
      <c r="DM1292" s="46">
        <f t="shared" si="933"/>
        <v>3671428.5714285709</v>
      </c>
      <c r="DN1292" s="46">
        <f t="shared" si="933"/>
        <v>5920178.5714285709</v>
      </c>
      <c r="DO1292" s="46">
        <f t="shared" si="933"/>
        <v>5920178.5714285709</v>
      </c>
      <c r="DP1292" s="46">
        <f t="shared" si="933"/>
        <v>5920178.5714285709</v>
      </c>
      <c r="DQ1292" s="46">
        <f t="shared" si="933"/>
        <v>0</v>
      </c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>
        <f>DE1292*1.12</f>
        <v>0</v>
      </c>
      <c r="FA1292" s="59" t="s">
        <v>1704</v>
      </c>
      <c r="FB1292" s="59" t="s">
        <v>3234</v>
      </c>
      <c r="FC1292" s="59" t="s">
        <v>2032</v>
      </c>
    </row>
    <row r="1293" spans="1:159" s="49" customFormat="1" ht="25.5" customHeight="1" x14ac:dyDescent="0.25">
      <c r="A1293" s="59" t="s">
        <v>3596</v>
      </c>
      <c r="B1293" s="59" t="s">
        <v>55</v>
      </c>
      <c r="C1293" s="59" t="s">
        <v>1171</v>
      </c>
      <c r="D1293" s="59" t="s">
        <v>1159</v>
      </c>
      <c r="E1293" s="59" t="s">
        <v>1172</v>
      </c>
      <c r="F1293" s="64" t="s">
        <v>3241</v>
      </c>
      <c r="G1293" s="59" t="s">
        <v>1608</v>
      </c>
      <c r="H1293" s="59" t="s">
        <v>1327</v>
      </c>
      <c r="I1293" s="59">
        <v>60.2</v>
      </c>
      <c r="J1293" s="59" t="s">
        <v>3591</v>
      </c>
      <c r="K1293" s="59" t="s">
        <v>1601</v>
      </c>
      <c r="L1293" s="59" t="s">
        <v>1330</v>
      </c>
      <c r="M1293" s="59" t="s">
        <v>1606</v>
      </c>
      <c r="N1293" s="59" t="s">
        <v>1602</v>
      </c>
      <c r="O1293" s="46">
        <f t="shared" si="927"/>
        <v>30.52</v>
      </c>
      <c r="P1293" s="46"/>
      <c r="Q1293" s="46"/>
      <c r="R1293" s="46"/>
      <c r="S1293" s="46"/>
      <c r="T1293" s="46"/>
      <c r="U1293" s="46"/>
      <c r="V1293" s="46"/>
      <c r="W1293" s="46">
        <v>5.57</v>
      </c>
      <c r="X1293" s="47">
        <v>4.95</v>
      </c>
      <c r="Y1293" s="47">
        <v>10</v>
      </c>
      <c r="Z1293" s="47">
        <v>10</v>
      </c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87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>
        <f>DE1293/O1293</f>
        <v>630935.34260812588</v>
      </c>
      <c r="BK1293" s="46"/>
      <c r="BL1293" s="46"/>
      <c r="BM1293" s="46"/>
      <c r="BN1293" s="46"/>
      <c r="BO1293" s="46"/>
      <c r="BP1293" s="46"/>
      <c r="BQ1293" s="46"/>
      <c r="BR1293" s="46">
        <v>458928.57</v>
      </c>
      <c r="BS1293" s="46">
        <v>458928.57</v>
      </c>
      <c r="BT1293" s="46">
        <v>666021.81000000006</v>
      </c>
      <c r="BU1293" s="46">
        <v>776800</v>
      </c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>
        <f>DM1293+DN1293+DO1293+DP1293</f>
        <v>19256146.656400003</v>
      </c>
      <c r="DF1293" s="46">
        <f>P1296*BJ1296</f>
        <v>0</v>
      </c>
      <c r="DG1293" s="46">
        <f>BJ1296*Q1296</f>
        <v>0</v>
      </c>
      <c r="DH1293" s="46">
        <f t="shared" si="932"/>
        <v>0</v>
      </c>
      <c r="DI1293" s="46">
        <f t="shared" si="933"/>
        <v>0</v>
      </c>
      <c r="DJ1293" s="46">
        <f t="shared" si="933"/>
        <v>0</v>
      </c>
      <c r="DK1293" s="46">
        <f t="shared" si="933"/>
        <v>0</v>
      </c>
      <c r="DL1293" s="46">
        <f t="shared" si="933"/>
        <v>0</v>
      </c>
      <c r="DM1293" s="46">
        <f t="shared" si="933"/>
        <v>2556232.1348999999</v>
      </c>
      <c r="DN1293" s="46">
        <f t="shared" si="933"/>
        <v>2271696.4215000002</v>
      </c>
      <c r="DO1293" s="46">
        <f t="shared" si="933"/>
        <v>6660218.1000000006</v>
      </c>
      <c r="DP1293" s="46">
        <f t="shared" si="933"/>
        <v>7768000</v>
      </c>
      <c r="DQ1293" s="46">
        <f t="shared" si="933"/>
        <v>0</v>
      </c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>
        <f>DE1293*1.12</f>
        <v>21566884.255168006</v>
      </c>
      <c r="FA1293" s="59" t="s">
        <v>1704</v>
      </c>
      <c r="FB1293" s="59" t="s">
        <v>3553</v>
      </c>
      <c r="FC1293" s="59" t="s">
        <v>3114</v>
      </c>
    </row>
    <row r="1294" spans="1:159" s="49" customFormat="1" ht="25.5" customHeight="1" x14ac:dyDescent="0.25">
      <c r="A1294" s="59" t="s">
        <v>1173</v>
      </c>
      <c r="B1294" s="59" t="s">
        <v>55</v>
      </c>
      <c r="C1294" s="59" t="s">
        <v>1174</v>
      </c>
      <c r="D1294" s="59" t="s">
        <v>1159</v>
      </c>
      <c r="E1294" s="59" t="s">
        <v>1160</v>
      </c>
      <c r="F1294" s="59"/>
      <c r="G1294" s="59" t="s">
        <v>1609</v>
      </c>
      <c r="H1294" s="59" t="s">
        <v>1327</v>
      </c>
      <c r="I1294" s="59">
        <v>69.7</v>
      </c>
      <c r="J1294" s="59" t="s">
        <v>1604</v>
      </c>
      <c r="K1294" s="59" t="s">
        <v>1601</v>
      </c>
      <c r="L1294" s="59" t="s">
        <v>1330</v>
      </c>
      <c r="M1294" s="59">
        <v>30</v>
      </c>
      <c r="N1294" s="59" t="s">
        <v>1602</v>
      </c>
      <c r="O1294" s="46">
        <f t="shared" si="927"/>
        <v>787</v>
      </c>
      <c r="P1294" s="46"/>
      <c r="Q1294" s="46"/>
      <c r="R1294" s="46"/>
      <c r="S1294" s="46"/>
      <c r="T1294" s="46"/>
      <c r="U1294" s="46"/>
      <c r="V1294" s="46"/>
      <c r="W1294" s="46">
        <v>169</v>
      </c>
      <c r="X1294" s="46">
        <v>206</v>
      </c>
      <c r="Y1294" s="46">
        <v>206</v>
      </c>
      <c r="Z1294" s="46">
        <v>206</v>
      </c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87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>
        <v>319642.8571428571</v>
      </c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>
        <v>0</v>
      </c>
      <c r="DF1294" s="46">
        <f>P1295*BJ1295</f>
        <v>0</v>
      </c>
      <c r="DG1294" s="46">
        <f>BJ1295*Q1295</f>
        <v>0</v>
      </c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>
        <v>0</v>
      </c>
      <c r="FA1294" s="59" t="s">
        <v>1704</v>
      </c>
      <c r="FB1294" s="59">
        <v>2016</v>
      </c>
      <c r="FC1294" s="59"/>
    </row>
    <row r="1295" spans="1:159" s="49" customFormat="1" ht="25.5" customHeight="1" x14ac:dyDescent="0.25">
      <c r="A1295" s="59" t="s">
        <v>1175</v>
      </c>
      <c r="B1295" s="59" t="s">
        <v>55</v>
      </c>
      <c r="C1295" s="59" t="s">
        <v>1174</v>
      </c>
      <c r="D1295" s="59" t="s">
        <v>1159</v>
      </c>
      <c r="E1295" s="59" t="s">
        <v>1160</v>
      </c>
      <c r="F1295" s="59"/>
      <c r="G1295" s="59" t="s">
        <v>1609</v>
      </c>
      <c r="H1295" s="59" t="s">
        <v>1327</v>
      </c>
      <c r="I1295" s="59">
        <v>69.7</v>
      </c>
      <c r="J1295" s="59" t="s">
        <v>1610</v>
      </c>
      <c r="K1295" s="59" t="s">
        <v>1601</v>
      </c>
      <c r="L1295" s="59" t="s">
        <v>1330</v>
      </c>
      <c r="M1295" s="59" t="s">
        <v>1606</v>
      </c>
      <c r="N1295" s="59" t="s">
        <v>1602</v>
      </c>
      <c r="O1295" s="46">
        <f t="shared" si="927"/>
        <v>846</v>
      </c>
      <c r="P1295" s="46"/>
      <c r="Q1295" s="46"/>
      <c r="R1295" s="46"/>
      <c r="S1295" s="46"/>
      <c r="T1295" s="46"/>
      <c r="U1295" s="46"/>
      <c r="V1295" s="46"/>
      <c r="W1295" s="46">
        <v>228</v>
      </c>
      <c r="X1295" s="46">
        <v>206</v>
      </c>
      <c r="Y1295" s="46">
        <v>206</v>
      </c>
      <c r="Z1295" s="46">
        <v>206</v>
      </c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87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>
        <v>319642.8571428571</v>
      </c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>
        <v>0</v>
      </c>
      <c r="DF1295" s="46">
        <f>P1299*BJ1299</f>
        <v>0</v>
      </c>
      <c r="DG1295" s="46">
        <f>BJ1299*Q1299</f>
        <v>0</v>
      </c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>
        <v>0</v>
      </c>
      <c r="FA1295" s="59" t="s">
        <v>1748</v>
      </c>
      <c r="FB1295" s="59">
        <v>2016</v>
      </c>
      <c r="FC1295" s="59" t="s">
        <v>1749</v>
      </c>
    </row>
    <row r="1296" spans="1:159" s="49" customFormat="1" ht="25.5" customHeight="1" x14ac:dyDescent="0.25">
      <c r="A1296" s="59" t="s">
        <v>2446</v>
      </c>
      <c r="B1296" s="59" t="s">
        <v>55</v>
      </c>
      <c r="C1296" s="59" t="s">
        <v>1174</v>
      </c>
      <c r="D1296" s="59" t="s">
        <v>1159</v>
      </c>
      <c r="E1296" s="59" t="s">
        <v>1160</v>
      </c>
      <c r="F1296" s="59" t="s">
        <v>1159</v>
      </c>
      <c r="G1296" s="59" t="s">
        <v>1609</v>
      </c>
      <c r="H1296" s="59" t="s">
        <v>1327</v>
      </c>
      <c r="I1296" s="59">
        <v>69.7</v>
      </c>
      <c r="J1296" s="59" t="s">
        <v>2452</v>
      </c>
      <c r="K1296" s="59" t="s">
        <v>1601</v>
      </c>
      <c r="L1296" s="59" t="s">
        <v>1330</v>
      </c>
      <c r="M1296" s="59" t="s">
        <v>1606</v>
      </c>
      <c r="N1296" s="59" t="s">
        <v>1602</v>
      </c>
      <c r="O1296" s="46">
        <f t="shared" si="927"/>
        <v>906</v>
      </c>
      <c r="P1296" s="46"/>
      <c r="Q1296" s="46"/>
      <c r="R1296" s="46"/>
      <c r="S1296" s="46"/>
      <c r="T1296" s="46"/>
      <c r="U1296" s="46"/>
      <c r="V1296" s="46"/>
      <c r="W1296" s="46">
        <v>288</v>
      </c>
      <c r="X1296" s="46">
        <v>206</v>
      </c>
      <c r="Y1296" s="46">
        <v>206</v>
      </c>
      <c r="Z1296" s="46">
        <v>206</v>
      </c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87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>
        <v>319642.85714285698</v>
      </c>
      <c r="BK1296" s="46"/>
      <c r="BL1296" s="46"/>
      <c r="BM1296" s="46"/>
      <c r="BN1296" s="46"/>
      <c r="BO1296" s="46"/>
      <c r="BP1296" s="46"/>
      <c r="BQ1296" s="46"/>
      <c r="BR1296" s="46">
        <v>319642.85714285698</v>
      </c>
      <c r="BS1296" s="46">
        <v>319642.85714285698</v>
      </c>
      <c r="BT1296" s="46">
        <v>319642.85714285698</v>
      </c>
      <c r="BU1296" s="46">
        <v>319642.85714285698</v>
      </c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>
        <v>0</v>
      </c>
      <c r="DF1296" s="46">
        <v>0</v>
      </c>
      <c r="DG1296" s="46">
        <v>0</v>
      </c>
      <c r="DH1296" s="46">
        <f t="shared" ref="DH1296:DH1306" si="934">R1296*BM1296</f>
        <v>0</v>
      </c>
      <c r="DI1296" s="46">
        <f t="shared" ref="DI1296:DI1306" si="935">BN1296*S1296</f>
        <v>0</v>
      </c>
      <c r="DJ1296" s="46">
        <f t="shared" ref="DJ1296:DJ1306" si="936">BO1296*T1296</f>
        <v>0</v>
      </c>
      <c r="DK1296" s="46">
        <f t="shared" ref="DK1296:DK1306" si="937">BP1296*U1296</f>
        <v>0</v>
      </c>
      <c r="DL1296" s="46">
        <f t="shared" ref="DL1296:DL1306" si="938">BQ1296*V1296</f>
        <v>0</v>
      </c>
      <c r="DM1296" s="46">
        <f t="shared" ref="DM1296:DM1306" si="939">BR1296*W1296</f>
        <v>92057142.857142806</v>
      </c>
      <c r="DN1296" s="46">
        <f t="shared" ref="DN1296:DN1306" si="940">BS1296*X1296</f>
        <v>65846428.571428537</v>
      </c>
      <c r="DO1296" s="46">
        <f t="shared" ref="DO1296:DO1306" si="941">BT1296*Y1296</f>
        <v>65846428.571428537</v>
      </c>
      <c r="DP1296" s="46">
        <f t="shared" ref="DP1296:DP1306" si="942">BU1296*Z1296</f>
        <v>65846428.571428537</v>
      </c>
      <c r="DQ1296" s="46">
        <f t="shared" ref="DQ1296:DQ1306" si="943">BV1296*AA1296</f>
        <v>0</v>
      </c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>
        <f>DE1296*1.12</f>
        <v>0</v>
      </c>
      <c r="FA1296" s="59" t="s">
        <v>1748</v>
      </c>
      <c r="FB1296" s="59">
        <v>2016</v>
      </c>
      <c r="FC1296" s="59" t="s">
        <v>2447</v>
      </c>
    </row>
    <row r="1297" spans="1:159" s="49" customFormat="1" ht="25.5" customHeight="1" x14ac:dyDescent="0.25">
      <c r="A1297" s="59" t="s">
        <v>3243</v>
      </c>
      <c r="B1297" s="59" t="s">
        <v>55</v>
      </c>
      <c r="C1297" s="59" t="s">
        <v>1174</v>
      </c>
      <c r="D1297" s="59" t="s">
        <v>1159</v>
      </c>
      <c r="E1297" s="59" t="s">
        <v>1160</v>
      </c>
      <c r="F1297" s="59" t="s">
        <v>1159</v>
      </c>
      <c r="G1297" s="59" t="s">
        <v>1609</v>
      </c>
      <c r="H1297" s="59" t="s">
        <v>1327</v>
      </c>
      <c r="I1297" s="59">
        <v>69.7</v>
      </c>
      <c r="J1297" s="59" t="s">
        <v>3244</v>
      </c>
      <c r="K1297" s="59" t="s">
        <v>1601</v>
      </c>
      <c r="L1297" s="59" t="s">
        <v>1330</v>
      </c>
      <c r="M1297" s="59" t="s">
        <v>1606</v>
      </c>
      <c r="N1297" s="59" t="s">
        <v>1602</v>
      </c>
      <c r="O1297" s="46">
        <f t="shared" si="927"/>
        <v>1358.0700000000002</v>
      </c>
      <c r="P1297" s="46"/>
      <c r="Q1297" s="46"/>
      <c r="R1297" s="46"/>
      <c r="S1297" s="46"/>
      <c r="T1297" s="46"/>
      <c r="U1297" s="46"/>
      <c r="V1297" s="46"/>
      <c r="W1297" s="46">
        <v>288</v>
      </c>
      <c r="X1297" s="46">
        <v>356.69</v>
      </c>
      <c r="Y1297" s="46">
        <v>356.69</v>
      </c>
      <c r="Z1297" s="46">
        <v>356.69</v>
      </c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87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>
        <f>DE1297/O1297</f>
        <v>0</v>
      </c>
      <c r="BK1297" s="46"/>
      <c r="BL1297" s="46"/>
      <c r="BM1297" s="46"/>
      <c r="BN1297" s="46"/>
      <c r="BO1297" s="46"/>
      <c r="BP1297" s="46"/>
      <c r="BQ1297" s="46"/>
      <c r="BR1297" s="46">
        <v>319642.85714285698</v>
      </c>
      <c r="BS1297" s="46">
        <v>319642.85714285698</v>
      </c>
      <c r="BT1297" s="46">
        <v>319642.85714285698</v>
      </c>
      <c r="BU1297" s="46">
        <v>319642.85714285698</v>
      </c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>
        <v>0</v>
      </c>
      <c r="DF1297" s="46">
        <v>0</v>
      </c>
      <c r="DG1297" s="46">
        <v>0</v>
      </c>
      <c r="DH1297" s="46">
        <f t="shared" si="934"/>
        <v>0</v>
      </c>
      <c r="DI1297" s="46">
        <f t="shared" si="935"/>
        <v>0</v>
      </c>
      <c r="DJ1297" s="46">
        <f t="shared" si="936"/>
        <v>0</v>
      </c>
      <c r="DK1297" s="46">
        <f t="shared" si="937"/>
        <v>0</v>
      </c>
      <c r="DL1297" s="46">
        <f t="shared" si="938"/>
        <v>0</v>
      </c>
      <c r="DM1297" s="46">
        <f t="shared" si="939"/>
        <v>92057142.857142806</v>
      </c>
      <c r="DN1297" s="46">
        <f t="shared" si="940"/>
        <v>114013410.71428566</v>
      </c>
      <c r="DO1297" s="46">
        <f t="shared" si="941"/>
        <v>114013410.71428566</v>
      </c>
      <c r="DP1297" s="46">
        <f t="shared" si="942"/>
        <v>114013410.71428566</v>
      </c>
      <c r="DQ1297" s="46">
        <f t="shared" si="943"/>
        <v>0</v>
      </c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>
        <f>DE1297*1.12</f>
        <v>0</v>
      </c>
      <c r="FA1297" s="59" t="s">
        <v>1748</v>
      </c>
      <c r="FB1297" s="59" t="s">
        <v>3234</v>
      </c>
      <c r="FC1297" s="59" t="s">
        <v>2032</v>
      </c>
    </row>
    <row r="1298" spans="1:159" s="49" customFormat="1" ht="25.5" customHeight="1" x14ac:dyDescent="0.25">
      <c r="A1298" s="59" t="s">
        <v>3597</v>
      </c>
      <c r="B1298" s="59" t="s">
        <v>55</v>
      </c>
      <c r="C1298" s="59" t="s">
        <v>1174</v>
      </c>
      <c r="D1298" s="59" t="s">
        <v>1159</v>
      </c>
      <c r="E1298" s="59" t="s">
        <v>1160</v>
      </c>
      <c r="F1298" s="59" t="s">
        <v>1159</v>
      </c>
      <c r="G1298" s="59" t="s">
        <v>1609</v>
      </c>
      <c r="H1298" s="59" t="s">
        <v>1327</v>
      </c>
      <c r="I1298" s="59">
        <v>69.7</v>
      </c>
      <c r="J1298" s="59" t="s">
        <v>3598</v>
      </c>
      <c r="K1298" s="59" t="s">
        <v>1601</v>
      </c>
      <c r="L1298" s="59" t="s">
        <v>1330</v>
      </c>
      <c r="M1298" s="59" t="s">
        <v>1606</v>
      </c>
      <c r="N1298" s="59" t="s">
        <v>1602</v>
      </c>
      <c r="O1298" s="46">
        <f t="shared" si="927"/>
        <v>1045.22</v>
      </c>
      <c r="P1298" s="46"/>
      <c r="Q1298" s="46"/>
      <c r="R1298" s="46"/>
      <c r="S1298" s="46"/>
      <c r="T1298" s="46"/>
      <c r="U1298" s="46"/>
      <c r="V1298" s="46"/>
      <c r="W1298" s="46">
        <v>288</v>
      </c>
      <c r="X1298" s="46">
        <v>223.22</v>
      </c>
      <c r="Y1298" s="46">
        <v>267</v>
      </c>
      <c r="Z1298" s="46">
        <v>267</v>
      </c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87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>
        <f>DE1298/O1298</f>
        <v>340823.58105394075</v>
      </c>
      <c r="BK1298" s="46"/>
      <c r="BL1298" s="46"/>
      <c r="BM1298" s="46"/>
      <c r="BN1298" s="46"/>
      <c r="BO1298" s="46"/>
      <c r="BP1298" s="46"/>
      <c r="BQ1298" s="46"/>
      <c r="BR1298" s="46">
        <v>319642.86</v>
      </c>
      <c r="BS1298" s="46">
        <v>319642.86</v>
      </c>
      <c r="BT1298" s="46">
        <v>356076.5</v>
      </c>
      <c r="BU1298" s="46">
        <v>366125</v>
      </c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>
        <f>DM1298+DN1298+DO1298+DP1298</f>
        <v>356235623.38919997</v>
      </c>
      <c r="DF1298" s="46">
        <v>0</v>
      </c>
      <c r="DG1298" s="46">
        <v>0</v>
      </c>
      <c r="DH1298" s="46">
        <f t="shared" si="934"/>
        <v>0</v>
      </c>
      <c r="DI1298" s="46">
        <f t="shared" si="935"/>
        <v>0</v>
      </c>
      <c r="DJ1298" s="46">
        <f t="shared" si="936"/>
        <v>0</v>
      </c>
      <c r="DK1298" s="46">
        <f t="shared" si="937"/>
        <v>0</v>
      </c>
      <c r="DL1298" s="46">
        <f t="shared" si="938"/>
        <v>0</v>
      </c>
      <c r="DM1298" s="46">
        <f t="shared" si="939"/>
        <v>92057143.679999992</v>
      </c>
      <c r="DN1298" s="46">
        <f t="shared" si="940"/>
        <v>71350679.209199995</v>
      </c>
      <c r="DO1298" s="46">
        <f t="shared" si="941"/>
        <v>95072425.5</v>
      </c>
      <c r="DP1298" s="46">
        <f t="shared" si="942"/>
        <v>97755375</v>
      </c>
      <c r="DQ1298" s="46">
        <f t="shared" si="943"/>
        <v>0</v>
      </c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>
        <f>DE1298*1.12</f>
        <v>398983898.19590402</v>
      </c>
      <c r="FA1298" s="59" t="s">
        <v>1748</v>
      </c>
      <c r="FB1298" s="59" t="s">
        <v>3553</v>
      </c>
      <c r="FC1298" s="59" t="s">
        <v>3114</v>
      </c>
    </row>
    <row r="1299" spans="1:159" s="49" customFormat="1" ht="25.5" customHeight="1" x14ac:dyDescent="0.25">
      <c r="A1299" s="59" t="s">
        <v>1176</v>
      </c>
      <c r="B1299" s="59" t="s">
        <v>55</v>
      </c>
      <c r="C1299" s="59" t="s">
        <v>1177</v>
      </c>
      <c r="D1299" s="59" t="s">
        <v>1159</v>
      </c>
      <c r="E1299" s="59" t="s">
        <v>1178</v>
      </c>
      <c r="F1299" s="59"/>
      <c r="G1299" s="59" t="s">
        <v>1611</v>
      </c>
      <c r="H1299" s="59" t="s">
        <v>1327</v>
      </c>
      <c r="I1299" s="59">
        <v>60.9</v>
      </c>
      <c r="J1299" s="59" t="s">
        <v>1604</v>
      </c>
      <c r="K1299" s="59" t="s">
        <v>1601</v>
      </c>
      <c r="L1299" s="59" t="s">
        <v>1330</v>
      </c>
      <c r="M1299" s="59">
        <v>30</v>
      </c>
      <c r="N1299" s="59" t="s">
        <v>1546</v>
      </c>
      <c r="O1299" s="46">
        <f t="shared" si="927"/>
        <v>239500</v>
      </c>
      <c r="P1299" s="46"/>
      <c r="Q1299" s="46"/>
      <c r="R1299" s="46"/>
      <c r="S1299" s="46"/>
      <c r="T1299" s="46"/>
      <c r="U1299" s="46"/>
      <c r="V1299" s="46"/>
      <c r="W1299" s="46">
        <v>79000</v>
      </c>
      <c r="X1299" s="46">
        <v>53500</v>
      </c>
      <c r="Y1299" s="46">
        <v>53500</v>
      </c>
      <c r="Z1299" s="46">
        <v>53500</v>
      </c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87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>
        <v>374.99999999999994</v>
      </c>
      <c r="BK1299" s="46"/>
      <c r="BL1299" s="46"/>
      <c r="BM1299" s="46"/>
      <c r="BN1299" s="46"/>
      <c r="BO1299" s="46"/>
      <c r="BP1299" s="46"/>
      <c r="BQ1299" s="46"/>
      <c r="BR1299" s="46">
        <v>374.99999999999994</v>
      </c>
      <c r="BS1299" s="46">
        <v>374.99999999999994</v>
      </c>
      <c r="BT1299" s="46">
        <v>374.99999999999994</v>
      </c>
      <c r="BU1299" s="46">
        <v>374.99999999999994</v>
      </c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>
        <v>0</v>
      </c>
      <c r="DF1299" s="46">
        <f>P1302*BJ1302</f>
        <v>0</v>
      </c>
      <c r="DG1299" s="46">
        <f>BJ1302*Q1302</f>
        <v>0</v>
      </c>
      <c r="DH1299" s="46">
        <f t="shared" si="934"/>
        <v>0</v>
      </c>
      <c r="DI1299" s="46">
        <f t="shared" si="935"/>
        <v>0</v>
      </c>
      <c r="DJ1299" s="46">
        <f t="shared" si="936"/>
        <v>0</v>
      </c>
      <c r="DK1299" s="46">
        <f t="shared" si="937"/>
        <v>0</v>
      </c>
      <c r="DL1299" s="46">
        <f t="shared" si="938"/>
        <v>0</v>
      </c>
      <c r="DM1299" s="46">
        <f t="shared" si="939"/>
        <v>29624999.999999996</v>
      </c>
      <c r="DN1299" s="46">
        <f t="shared" si="940"/>
        <v>20062499.999999996</v>
      </c>
      <c r="DO1299" s="46">
        <f t="shared" si="941"/>
        <v>20062499.999999996</v>
      </c>
      <c r="DP1299" s="46">
        <f t="shared" si="942"/>
        <v>20062499.999999996</v>
      </c>
      <c r="DQ1299" s="46">
        <f t="shared" si="943"/>
        <v>0</v>
      </c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>
        <v>0</v>
      </c>
      <c r="FA1299" s="59" t="s">
        <v>1704</v>
      </c>
      <c r="FB1299" s="59">
        <v>2016</v>
      </c>
      <c r="FC1299" s="59"/>
    </row>
    <row r="1300" spans="1:159" s="49" customFormat="1" ht="25.5" customHeight="1" x14ac:dyDescent="0.25">
      <c r="A1300" s="59" t="s">
        <v>3245</v>
      </c>
      <c r="B1300" s="59" t="s">
        <v>55</v>
      </c>
      <c r="C1300" s="59" t="s">
        <v>1177</v>
      </c>
      <c r="D1300" s="59" t="s">
        <v>1159</v>
      </c>
      <c r="E1300" s="59" t="s">
        <v>1178</v>
      </c>
      <c r="F1300" s="59" t="s">
        <v>3246</v>
      </c>
      <c r="G1300" s="59" t="s">
        <v>1611</v>
      </c>
      <c r="H1300" s="59" t="s">
        <v>1327</v>
      </c>
      <c r="I1300" s="59">
        <v>60.9</v>
      </c>
      <c r="J1300" s="59" t="s">
        <v>3242</v>
      </c>
      <c r="K1300" s="59" t="s">
        <v>1601</v>
      </c>
      <c r="L1300" s="59" t="s">
        <v>1330</v>
      </c>
      <c r="M1300" s="59" t="s">
        <v>1606</v>
      </c>
      <c r="N1300" s="59" t="s">
        <v>1546</v>
      </c>
      <c r="O1300" s="46">
        <f t="shared" si="927"/>
        <v>414580</v>
      </c>
      <c r="P1300" s="46"/>
      <c r="Q1300" s="46"/>
      <c r="R1300" s="46"/>
      <c r="S1300" s="46"/>
      <c r="T1300" s="46"/>
      <c r="U1300" s="46"/>
      <c r="V1300" s="46"/>
      <c r="W1300" s="46">
        <v>79000</v>
      </c>
      <c r="X1300" s="46">
        <v>111860</v>
      </c>
      <c r="Y1300" s="46">
        <v>111860</v>
      </c>
      <c r="Z1300" s="46">
        <v>111860</v>
      </c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87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>
        <f>DE1300/O1300</f>
        <v>0</v>
      </c>
      <c r="BK1300" s="46"/>
      <c r="BL1300" s="46"/>
      <c r="BM1300" s="46"/>
      <c r="BN1300" s="46"/>
      <c r="BO1300" s="46"/>
      <c r="BP1300" s="46"/>
      <c r="BQ1300" s="46"/>
      <c r="BR1300" s="46">
        <v>374.99999999999994</v>
      </c>
      <c r="BS1300" s="46">
        <v>374.99999999999994</v>
      </c>
      <c r="BT1300" s="46">
        <v>374.99999999999994</v>
      </c>
      <c r="BU1300" s="46">
        <v>374.99999999999994</v>
      </c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>
        <v>0</v>
      </c>
      <c r="DF1300" s="46">
        <f>P1305*BJ1305</f>
        <v>0</v>
      </c>
      <c r="DG1300" s="46">
        <f>BJ1305*Q1305</f>
        <v>0</v>
      </c>
      <c r="DH1300" s="46">
        <f t="shared" si="934"/>
        <v>0</v>
      </c>
      <c r="DI1300" s="46">
        <f t="shared" si="935"/>
        <v>0</v>
      </c>
      <c r="DJ1300" s="46">
        <f t="shared" si="936"/>
        <v>0</v>
      </c>
      <c r="DK1300" s="46">
        <f t="shared" si="937"/>
        <v>0</v>
      </c>
      <c r="DL1300" s="46">
        <f t="shared" si="938"/>
        <v>0</v>
      </c>
      <c r="DM1300" s="46">
        <f t="shared" si="939"/>
        <v>29624999.999999996</v>
      </c>
      <c r="DN1300" s="46">
        <f t="shared" si="940"/>
        <v>41947499.999999993</v>
      </c>
      <c r="DO1300" s="46">
        <f t="shared" si="941"/>
        <v>41947499.999999993</v>
      </c>
      <c r="DP1300" s="46">
        <f t="shared" si="942"/>
        <v>41947499.999999993</v>
      </c>
      <c r="DQ1300" s="46">
        <f t="shared" si="943"/>
        <v>0</v>
      </c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>
        <f>DE1300*1.12</f>
        <v>0</v>
      </c>
      <c r="FA1300" s="59" t="s">
        <v>1704</v>
      </c>
      <c r="FB1300" s="59" t="s">
        <v>3234</v>
      </c>
      <c r="FC1300" s="59" t="s">
        <v>2032</v>
      </c>
    </row>
    <row r="1301" spans="1:159" s="49" customFormat="1" ht="25.5" customHeight="1" x14ac:dyDescent="0.25">
      <c r="A1301" s="59" t="s">
        <v>3599</v>
      </c>
      <c r="B1301" s="59" t="s">
        <v>55</v>
      </c>
      <c r="C1301" s="59" t="s">
        <v>1177</v>
      </c>
      <c r="D1301" s="59" t="s">
        <v>1159</v>
      </c>
      <c r="E1301" s="59" t="s">
        <v>1178</v>
      </c>
      <c r="F1301" s="59" t="s">
        <v>3246</v>
      </c>
      <c r="G1301" s="59" t="s">
        <v>1611</v>
      </c>
      <c r="H1301" s="59" t="s">
        <v>1327</v>
      </c>
      <c r="I1301" s="59">
        <v>60.9</v>
      </c>
      <c r="J1301" s="59" t="s">
        <v>3591</v>
      </c>
      <c r="K1301" s="59" t="s">
        <v>1601</v>
      </c>
      <c r="L1301" s="59" t="s">
        <v>1330</v>
      </c>
      <c r="M1301" s="59" t="s">
        <v>1606</v>
      </c>
      <c r="N1301" s="59" t="s">
        <v>1546</v>
      </c>
      <c r="O1301" s="46">
        <f t="shared" si="927"/>
        <v>384880</v>
      </c>
      <c r="P1301" s="46"/>
      <c r="Q1301" s="46"/>
      <c r="R1301" s="46"/>
      <c r="S1301" s="46"/>
      <c r="T1301" s="46"/>
      <c r="U1301" s="46"/>
      <c r="V1301" s="46"/>
      <c r="W1301" s="46">
        <v>79000</v>
      </c>
      <c r="X1301" s="46">
        <v>85880</v>
      </c>
      <c r="Y1301" s="46">
        <v>110000</v>
      </c>
      <c r="Z1301" s="46">
        <v>110000</v>
      </c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87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>
        <f>DE1301/O1301</f>
        <v>388.00976927873626</v>
      </c>
      <c r="BK1301" s="46"/>
      <c r="BL1301" s="46"/>
      <c r="BM1301" s="46"/>
      <c r="BN1301" s="46"/>
      <c r="BO1301" s="46"/>
      <c r="BP1301" s="46"/>
      <c r="BQ1301" s="46"/>
      <c r="BR1301" s="46">
        <v>375</v>
      </c>
      <c r="BS1301" s="46">
        <v>375</v>
      </c>
      <c r="BT1301" s="46">
        <v>394.27</v>
      </c>
      <c r="BU1301" s="46">
        <v>401.25</v>
      </c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>
        <f>DM1301+DN1301+DO1301+DP1301</f>
        <v>149337200</v>
      </c>
      <c r="DF1301" s="46">
        <f>P1307*BJ1307</f>
        <v>0</v>
      </c>
      <c r="DG1301" s="46">
        <f>BJ1307*Q1307</f>
        <v>0</v>
      </c>
      <c r="DH1301" s="46">
        <f t="shared" si="934"/>
        <v>0</v>
      </c>
      <c r="DI1301" s="46">
        <f t="shared" si="935"/>
        <v>0</v>
      </c>
      <c r="DJ1301" s="46">
        <f t="shared" si="936"/>
        <v>0</v>
      </c>
      <c r="DK1301" s="46">
        <f t="shared" si="937"/>
        <v>0</v>
      </c>
      <c r="DL1301" s="46">
        <f t="shared" si="938"/>
        <v>0</v>
      </c>
      <c r="DM1301" s="46">
        <f t="shared" si="939"/>
        <v>29625000</v>
      </c>
      <c r="DN1301" s="46">
        <f t="shared" si="940"/>
        <v>32205000</v>
      </c>
      <c r="DO1301" s="46">
        <f t="shared" si="941"/>
        <v>43369700</v>
      </c>
      <c r="DP1301" s="46">
        <f t="shared" si="942"/>
        <v>44137500</v>
      </c>
      <c r="DQ1301" s="46">
        <f t="shared" si="943"/>
        <v>0</v>
      </c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>
        <f>DE1301*1.12</f>
        <v>167257664.00000003</v>
      </c>
      <c r="FA1301" s="59" t="s">
        <v>1704</v>
      </c>
      <c r="FB1301" s="59" t="s">
        <v>3553</v>
      </c>
      <c r="FC1301" s="59" t="s">
        <v>3114</v>
      </c>
    </row>
    <row r="1302" spans="1:159" s="49" customFormat="1" ht="25.5" customHeight="1" x14ac:dyDescent="0.25">
      <c r="A1302" s="59" t="s">
        <v>1179</v>
      </c>
      <c r="B1302" s="59" t="s">
        <v>55</v>
      </c>
      <c r="C1302" s="59" t="s">
        <v>1180</v>
      </c>
      <c r="D1302" s="59" t="s">
        <v>1159</v>
      </c>
      <c r="E1302" s="59" t="s">
        <v>1181</v>
      </c>
      <c r="F1302" s="59"/>
      <c r="G1302" s="59" t="s">
        <v>1612</v>
      </c>
      <c r="H1302" s="59" t="s">
        <v>1327</v>
      </c>
      <c r="I1302" s="59">
        <v>59.9</v>
      </c>
      <c r="J1302" s="59" t="s">
        <v>1604</v>
      </c>
      <c r="K1302" s="59" t="s">
        <v>1613</v>
      </c>
      <c r="L1302" s="59" t="s">
        <v>1330</v>
      </c>
      <c r="M1302" s="59">
        <v>30</v>
      </c>
      <c r="N1302" s="59" t="s">
        <v>1602</v>
      </c>
      <c r="O1302" s="46">
        <f t="shared" si="927"/>
        <v>1.3750000000000002</v>
      </c>
      <c r="P1302" s="46"/>
      <c r="Q1302" s="46"/>
      <c r="R1302" s="46"/>
      <c r="S1302" s="46"/>
      <c r="T1302" s="46"/>
      <c r="U1302" s="46"/>
      <c r="V1302" s="46"/>
      <c r="W1302" s="46">
        <v>0.38500000000000001</v>
      </c>
      <c r="X1302" s="46">
        <v>0.33</v>
      </c>
      <c r="Y1302" s="46">
        <v>0.33</v>
      </c>
      <c r="Z1302" s="46">
        <v>0.33</v>
      </c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87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>
        <v>427999.99999999994</v>
      </c>
      <c r="BK1302" s="46"/>
      <c r="BL1302" s="46"/>
      <c r="BM1302" s="46"/>
      <c r="BN1302" s="46"/>
      <c r="BO1302" s="46"/>
      <c r="BP1302" s="46"/>
      <c r="BQ1302" s="46"/>
      <c r="BR1302" s="46">
        <v>427999.99999999994</v>
      </c>
      <c r="BS1302" s="46">
        <v>427999.99999999994</v>
      </c>
      <c r="BT1302" s="46">
        <v>427999.99999999994</v>
      </c>
      <c r="BU1302" s="46">
        <v>427999.99999999994</v>
      </c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>
        <v>0</v>
      </c>
      <c r="DF1302" s="46">
        <f>P1305*BJ1305</f>
        <v>0</v>
      </c>
      <c r="DG1302" s="46">
        <f>BJ1305*Q1305</f>
        <v>0</v>
      </c>
      <c r="DH1302" s="46">
        <f t="shared" si="934"/>
        <v>0</v>
      </c>
      <c r="DI1302" s="46">
        <f t="shared" si="935"/>
        <v>0</v>
      </c>
      <c r="DJ1302" s="46">
        <f t="shared" si="936"/>
        <v>0</v>
      </c>
      <c r="DK1302" s="46">
        <f t="shared" si="937"/>
        <v>0</v>
      </c>
      <c r="DL1302" s="46">
        <f t="shared" si="938"/>
        <v>0</v>
      </c>
      <c r="DM1302" s="46">
        <f t="shared" si="939"/>
        <v>164779.99999999997</v>
      </c>
      <c r="DN1302" s="46">
        <f t="shared" si="940"/>
        <v>141240</v>
      </c>
      <c r="DO1302" s="46">
        <f t="shared" si="941"/>
        <v>141240</v>
      </c>
      <c r="DP1302" s="46">
        <f t="shared" si="942"/>
        <v>141240</v>
      </c>
      <c r="DQ1302" s="46">
        <f t="shared" si="943"/>
        <v>0</v>
      </c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>
        <v>0</v>
      </c>
      <c r="FA1302" s="59" t="s">
        <v>1704</v>
      </c>
      <c r="FB1302" s="59">
        <v>2016</v>
      </c>
      <c r="FC1302" s="59"/>
    </row>
    <row r="1303" spans="1:159" s="49" customFormat="1" ht="25.5" customHeight="1" x14ac:dyDescent="0.25">
      <c r="A1303" s="59" t="s">
        <v>3247</v>
      </c>
      <c r="B1303" s="59" t="s">
        <v>55</v>
      </c>
      <c r="C1303" s="59" t="s">
        <v>1180</v>
      </c>
      <c r="D1303" s="59" t="s">
        <v>1159</v>
      </c>
      <c r="E1303" s="59" t="s">
        <v>1181</v>
      </c>
      <c r="F1303" s="59" t="s">
        <v>3248</v>
      </c>
      <c r="G1303" s="59" t="s">
        <v>1612</v>
      </c>
      <c r="H1303" s="59" t="s">
        <v>1327</v>
      </c>
      <c r="I1303" s="59">
        <v>59.9</v>
      </c>
      <c r="J1303" s="59" t="s">
        <v>3242</v>
      </c>
      <c r="K1303" s="59" t="s">
        <v>1613</v>
      </c>
      <c r="L1303" s="59" t="s">
        <v>1330</v>
      </c>
      <c r="M1303" s="59" t="s">
        <v>1606</v>
      </c>
      <c r="N1303" s="59" t="s">
        <v>1602</v>
      </c>
      <c r="O1303" s="46">
        <f t="shared" si="927"/>
        <v>1.6149999999999998</v>
      </c>
      <c r="P1303" s="46"/>
      <c r="Q1303" s="46"/>
      <c r="R1303" s="46"/>
      <c r="S1303" s="46"/>
      <c r="T1303" s="46"/>
      <c r="U1303" s="46"/>
      <c r="V1303" s="46"/>
      <c r="W1303" s="46">
        <v>0.38500000000000001</v>
      </c>
      <c r="X1303" s="46">
        <v>0.41</v>
      </c>
      <c r="Y1303" s="46">
        <v>0.41</v>
      </c>
      <c r="Z1303" s="46">
        <v>0.41</v>
      </c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87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>
        <f>DE1303/O1303</f>
        <v>0</v>
      </c>
      <c r="BK1303" s="46"/>
      <c r="BL1303" s="46"/>
      <c r="BM1303" s="46"/>
      <c r="BN1303" s="46"/>
      <c r="BO1303" s="46"/>
      <c r="BP1303" s="46"/>
      <c r="BQ1303" s="46"/>
      <c r="BR1303" s="46">
        <v>427999.99999999994</v>
      </c>
      <c r="BS1303" s="46">
        <v>427999.99999999994</v>
      </c>
      <c r="BT1303" s="46">
        <v>427999.99999999994</v>
      </c>
      <c r="BU1303" s="46">
        <v>427999.99999999994</v>
      </c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>
        <v>0</v>
      </c>
      <c r="DF1303" s="46">
        <f>P1307*BJ1307</f>
        <v>0</v>
      </c>
      <c r="DG1303" s="46">
        <f>BJ1307*Q1307</f>
        <v>0</v>
      </c>
      <c r="DH1303" s="46">
        <f t="shared" si="934"/>
        <v>0</v>
      </c>
      <c r="DI1303" s="46">
        <f t="shared" si="935"/>
        <v>0</v>
      </c>
      <c r="DJ1303" s="46">
        <f t="shared" si="936"/>
        <v>0</v>
      </c>
      <c r="DK1303" s="46">
        <f t="shared" si="937"/>
        <v>0</v>
      </c>
      <c r="DL1303" s="46">
        <f t="shared" si="938"/>
        <v>0</v>
      </c>
      <c r="DM1303" s="46">
        <f t="shared" si="939"/>
        <v>164779.99999999997</v>
      </c>
      <c r="DN1303" s="46">
        <f t="shared" si="940"/>
        <v>175479.99999999997</v>
      </c>
      <c r="DO1303" s="46">
        <f t="shared" si="941"/>
        <v>175479.99999999997</v>
      </c>
      <c r="DP1303" s="46">
        <f t="shared" si="942"/>
        <v>175479.99999999997</v>
      </c>
      <c r="DQ1303" s="46">
        <f t="shared" si="943"/>
        <v>0</v>
      </c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>
        <f>DE1303*1.12</f>
        <v>0</v>
      </c>
      <c r="FA1303" s="59" t="s">
        <v>1704</v>
      </c>
      <c r="FB1303" s="59" t="s">
        <v>3234</v>
      </c>
      <c r="FC1303" s="59" t="s">
        <v>2032</v>
      </c>
    </row>
    <row r="1304" spans="1:159" s="49" customFormat="1" ht="25.5" customHeight="1" x14ac:dyDescent="0.25">
      <c r="A1304" s="59" t="s">
        <v>3606</v>
      </c>
      <c r="B1304" s="59" t="s">
        <v>55</v>
      </c>
      <c r="C1304" s="59" t="s">
        <v>1180</v>
      </c>
      <c r="D1304" s="59" t="s">
        <v>1159</v>
      </c>
      <c r="E1304" s="59" t="s">
        <v>1181</v>
      </c>
      <c r="F1304" s="59" t="s">
        <v>3248</v>
      </c>
      <c r="G1304" s="59" t="s">
        <v>1612</v>
      </c>
      <c r="H1304" s="59" t="s">
        <v>1327</v>
      </c>
      <c r="I1304" s="59">
        <v>59.9</v>
      </c>
      <c r="J1304" s="59" t="s">
        <v>3242</v>
      </c>
      <c r="K1304" s="59" t="s">
        <v>1613</v>
      </c>
      <c r="L1304" s="59" t="s">
        <v>1330</v>
      </c>
      <c r="M1304" s="59" t="s">
        <v>1606</v>
      </c>
      <c r="N1304" s="59" t="s">
        <v>1602</v>
      </c>
      <c r="O1304" s="46">
        <f t="shared" si="927"/>
        <v>1.34</v>
      </c>
      <c r="P1304" s="46"/>
      <c r="Q1304" s="46"/>
      <c r="R1304" s="46"/>
      <c r="S1304" s="46"/>
      <c r="T1304" s="46"/>
      <c r="U1304" s="46"/>
      <c r="V1304" s="46"/>
      <c r="W1304" s="46">
        <v>0.39</v>
      </c>
      <c r="X1304" s="46">
        <v>0.23</v>
      </c>
      <c r="Y1304" s="46">
        <v>0.41</v>
      </c>
      <c r="Z1304" s="46">
        <v>0.31</v>
      </c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87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>
        <f>DE1304/O1304</f>
        <v>545126.86611940293</v>
      </c>
      <c r="BK1304" s="46"/>
      <c r="BL1304" s="46"/>
      <c r="BM1304" s="46"/>
      <c r="BN1304" s="46"/>
      <c r="BO1304" s="46"/>
      <c r="BP1304" s="46"/>
      <c r="BQ1304" s="46"/>
      <c r="BR1304" s="46">
        <v>428000</v>
      </c>
      <c r="BS1304" s="46">
        <v>428000</v>
      </c>
      <c r="BT1304" s="46">
        <v>607603.66</v>
      </c>
      <c r="BU1304" s="46">
        <v>696750</v>
      </c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>
        <f>DM1304+DN1304+DO1304+DP1304</f>
        <v>730470.00060000003</v>
      </c>
      <c r="DF1304" s="46">
        <f>P1308*BJ1308</f>
        <v>0</v>
      </c>
      <c r="DG1304" s="46">
        <f>BJ1308*Q1308</f>
        <v>0</v>
      </c>
      <c r="DH1304" s="46">
        <f t="shared" si="934"/>
        <v>0</v>
      </c>
      <c r="DI1304" s="46">
        <f t="shared" si="935"/>
        <v>0</v>
      </c>
      <c r="DJ1304" s="46">
        <f t="shared" si="936"/>
        <v>0</v>
      </c>
      <c r="DK1304" s="46">
        <f t="shared" si="937"/>
        <v>0</v>
      </c>
      <c r="DL1304" s="46">
        <f t="shared" si="938"/>
        <v>0</v>
      </c>
      <c r="DM1304" s="46">
        <f t="shared" si="939"/>
        <v>166920</v>
      </c>
      <c r="DN1304" s="46">
        <f t="shared" si="940"/>
        <v>98440</v>
      </c>
      <c r="DO1304" s="46">
        <f t="shared" si="941"/>
        <v>249117.5006</v>
      </c>
      <c r="DP1304" s="46">
        <f t="shared" si="942"/>
        <v>215992.5</v>
      </c>
      <c r="DQ1304" s="46">
        <f t="shared" si="943"/>
        <v>0</v>
      </c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>
        <f>DE1304*1.12</f>
        <v>818126.40067200013</v>
      </c>
      <c r="FA1304" s="59" t="s">
        <v>1704</v>
      </c>
      <c r="FB1304" s="59" t="s">
        <v>3553</v>
      </c>
      <c r="FC1304" s="59" t="s">
        <v>3114</v>
      </c>
    </row>
    <row r="1305" spans="1:159" s="49" customFormat="1" ht="25.5" customHeight="1" x14ac:dyDescent="0.25">
      <c r="A1305" s="59" t="s">
        <v>1182</v>
      </c>
      <c r="B1305" s="59" t="s">
        <v>55</v>
      </c>
      <c r="C1305" s="59" t="s">
        <v>1183</v>
      </c>
      <c r="D1305" s="59" t="s">
        <v>1184</v>
      </c>
      <c r="E1305" s="59" t="s">
        <v>1185</v>
      </c>
      <c r="F1305" s="59"/>
      <c r="G1305" s="59" t="s">
        <v>1614</v>
      </c>
      <c r="H1305" s="59" t="s">
        <v>1327</v>
      </c>
      <c r="I1305" s="59">
        <v>40</v>
      </c>
      <c r="J1305" s="59" t="s">
        <v>1604</v>
      </c>
      <c r="K1305" s="59" t="s">
        <v>1615</v>
      </c>
      <c r="L1305" s="59" t="s">
        <v>1330</v>
      </c>
      <c r="M1305" s="59">
        <v>30</v>
      </c>
      <c r="N1305" s="59" t="s">
        <v>1616</v>
      </c>
      <c r="O1305" s="46">
        <f t="shared" si="927"/>
        <v>14000</v>
      </c>
      <c r="P1305" s="46"/>
      <c r="Q1305" s="46"/>
      <c r="R1305" s="46"/>
      <c r="S1305" s="46"/>
      <c r="T1305" s="46"/>
      <c r="U1305" s="46"/>
      <c r="V1305" s="46"/>
      <c r="W1305" s="46">
        <v>2000</v>
      </c>
      <c r="X1305" s="46">
        <v>4000</v>
      </c>
      <c r="Y1305" s="46">
        <v>4000</v>
      </c>
      <c r="Z1305" s="46">
        <v>4000</v>
      </c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87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>
        <v>260.99999999999994</v>
      </c>
      <c r="BK1305" s="46"/>
      <c r="BL1305" s="46"/>
      <c r="BM1305" s="46"/>
      <c r="BN1305" s="46"/>
      <c r="BO1305" s="46"/>
      <c r="BP1305" s="46"/>
      <c r="BQ1305" s="46"/>
      <c r="BR1305" s="46">
        <v>260.99999999999994</v>
      </c>
      <c r="BS1305" s="46">
        <v>260.99999999999994</v>
      </c>
      <c r="BT1305" s="46">
        <v>260.99999999999994</v>
      </c>
      <c r="BU1305" s="46">
        <v>260.99999999999994</v>
      </c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>
        <v>0</v>
      </c>
      <c r="DF1305" s="46">
        <f>P1307*BJ1307</f>
        <v>0</v>
      </c>
      <c r="DG1305" s="46">
        <f>BJ1307*Q1307</f>
        <v>0</v>
      </c>
      <c r="DH1305" s="46">
        <f t="shared" si="934"/>
        <v>0</v>
      </c>
      <c r="DI1305" s="46">
        <f t="shared" si="935"/>
        <v>0</v>
      </c>
      <c r="DJ1305" s="46">
        <f t="shared" si="936"/>
        <v>0</v>
      </c>
      <c r="DK1305" s="46">
        <f t="shared" si="937"/>
        <v>0</v>
      </c>
      <c r="DL1305" s="46">
        <f t="shared" si="938"/>
        <v>0</v>
      </c>
      <c r="DM1305" s="46">
        <f t="shared" si="939"/>
        <v>521999.99999999988</v>
      </c>
      <c r="DN1305" s="46">
        <f t="shared" si="940"/>
        <v>1043999.9999999998</v>
      </c>
      <c r="DO1305" s="46">
        <f t="shared" si="941"/>
        <v>1043999.9999999998</v>
      </c>
      <c r="DP1305" s="46">
        <f t="shared" si="942"/>
        <v>1043999.9999999998</v>
      </c>
      <c r="DQ1305" s="46">
        <f t="shared" si="943"/>
        <v>0</v>
      </c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>
        <v>0</v>
      </c>
      <c r="FA1305" s="59" t="s">
        <v>1704</v>
      </c>
      <c r="FB1305" s="59">
        <v>2016</v>
      </c>
      <c r="FC1305" s="59"/>
    </row>
    <row r="1306" spans="1:159" s="49" customFormat="1" ht="25.5" customHeight="1" x14ac:dyDescent="0.25">
      <c r="A1306" s="59" t="s">
        <v>3600</v>
      </c>
      <c r="B1306" s="59" t="s">
        <v>55</v>
      </c>
      <c r="C1306" s="59" t="s">
        <v>1183</v>
      </c>
      <c r="D1306" s="59" t="s">
        <v>1184</v>
      </c>
      <c r="E1306" s="59" t="s">
        <v>1185</v>
      </c>
      <c r="F1306" s="59"/>
      <c r="G1306" s="59" t="s">
        <v>1614</v>
      </c>
      <c r="H1306" s="59" t="s">
        <v>1327</v>
      </c>
      <c r="I1306" s="59">
        <v>40</v>
      </c>
      <c r="J1306" s="59" t="s">
        <v>3601</v>
      </c>
      <c r="K1306" s="59" t="s">
        <v>1615</v>
      </c>
      <c r="L1306" s="59" t="s">
        <v>1330</v>
      </c>
      <c r="M1306" s="59" t="s">
        <v>1606</v>
      </c>
      <c r="N1306" s="59" t="s">
        <v>1616</v>
      </c>
      <c r="O1306" s="46">
        <f t="shared" si="927"/>
        <v>14000</v>
      </c>
      <c r="P1306" s="46"/>
      <c r="Q1306" s="46"/>
      <c r="R1306" s="46"/>
      <c r="S1306" s="46"/>
      <c r="T1306" s="46"/>
      <c r="U1306" s="46"/>
      <c r="V1306" s="46"/>
      <c r="W1306" s="46">
        <v>2000</v>
      </c>
      <c r="X1306" s="46">
        <v>4000</v>
      </c>
      <c r="Y1306" s="46">
        <v>4000</v>
      </c>
      <c r="Z1306" s="46">
        <v>4000</v>
      </c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87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>
        <f>DE1306/O1306</f>
        <v>294.85714285714283</v>
      </c>
      <c r="BK1306" s="46"/>
      <c r="BL1306" s="46"/>
      <c r="BM1306" s="46"/>
      <c r="BN1306" s="46"/>
      <c r="BO1306" s="46"/>
      <c r="BP1306" s="46"/>
      <c r="BQ1306" s="46"/>
      <c r="BR1306" s="46">
        <v>260.99999999999994</v>
      </c>
      <c r="BS1306" s="46">
        <v>260.99999999999994</v>
      </c>
      <c r="BT1306" s="46">
        <v>300.5</v>
      </c>
      <c r="BU1306" s="46">
        <v>340</v>
      </c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>
        <f>DM1306+DN1306+DO1306+DP1306</f>
        <v>4127999.9999999995</v>
      </c>
      <c r="DF1306" s="46">
        <f>P1308*BJ1308</f>
        <v>0</v>
      </c>
      <c r="DG1306" s="46">
        <f>BJ1308*Q1308</f>
        <v>0</v>
      </c>
      <c r="DH1306" s="46">
        <f t="shared" si="934"/>
        <v>0</v>
      </c>
      <c r="DI1306" s="46">
        <f t="shared" si="935"/>
        <v>0</v>
      </c>
      <c r="DJ1306" s="46">
        <f t="shared" si="936"/>
        <v>0</v>
      </c>
      <c r="DK1306" s="46">
        <f t="shared" si="937"/>
        <v>0</v>
      </c>
      <c r="DL1306" s="46">
        <f t="shared" si="938"/>
        <v>0</v>
      </c>
      <c r="DM1306" s="46">
        <f t="shared" si="939"/>
        <v>521999.99999999988</v>
      </c>
      <c r="DN1306" s="46">
        <f t="shared" si="940"/>
        <v>1043999.9999999998</v>
      </c>
      <c r="DO1306" s="46">
        <f t="shared" si="941"/>
        <v>1202000</v>
      </c>
      <c r="DP1306" s="46">
        <f t="shared" si="942"/>
        <v>1360000</v>
      </c>
      <c r="DQ1306" s="46">
        <f t="shared" si="943"/>
        <v>0</v>
      </c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>
        <f>DE1306*1.12</f>
        <v>4623360</v>
      </c>
      <c r="FA1306" s="59" t="s">
        <v>1704</v>
      </c>
      <c r="FB1306" s="59" t="s">
        <v>3557</v>
      </c>
      <c r="FC1306" s="59" t="s">
        <v>1753</v>
      </c>
    </row>
    <row r="1307" spans="1:159" s="49" customFormat="1" ht="25.5" customHeight="1" x14ac:dyDescent="0.25">
      <c r="A1307" s="59" t="s">
        <v>1186</v>
      </c>
      <c r="B1307" s="59" t="s">
        <v>55</v>
      </c>
      <c r="C1307" s="59" t="s">
        <v>1187</v>
      </c>
      <c r="D1307" s="59" t="s">
        <v>1188</v>
      </c>
      <c r="E1307" s="59" t="s">
        <v>1189</v>
      </c>
      <c r="F1307" s="59"/>
      <c r="G1307" s="59" t="s">
        <v>1428</v>
      </c>
      <c r="H1307" s="59" t="s">
        <v>1339</v>
      </c>
      <c r="I1307" s="59">
        <v>83.7</v>
      </c>
      <c r="J1307" s="59" t="s">
        <v>1340</v>
      </c>
      <c r="K1307" s="59" t="s">
        <v>1555</v>
      </c>
      <c r="L1307" s="59" t="s">
        <v>1330</v>
      </c>
      <c r="M1307" s="59" t="s">
        <v>1505</v>
      </c>
      <c r="N1307" s="59" t="s">
        <v>1429</v>
      </c>
      <c r="O1307" s="46">
        <f t="shared" si="927"/>
        <v>2400</v>
      </c>
      <c r="P1307" s="46"/>
      <c r="Q1307" s="46"/>
      <c r="R1307" s="46"/>
      <c r="S1307" s="46"/>
      <c r="T1307" s="46"/>
      <c r="U1307" s="46"/>
      <c r="V1307" s="46"/>
      <c r="W1307" s="46">
        <v>600</v>
      </c>
      <c r="X1307" s="46">
        <v>600</v>
      </c>
      <c r="Y1307" s="46">
        <v>600</v>
      </c>
      <c r="Z1307" s="46">
        <v>600</v>
      </c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87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>
        <v>7200</v>
      </c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8"/>
      <c r="CW1307" s="48"/>
      <c r="CX1307" s="48"/>
      <c r="CY1307" s="48"/>
      <c r="CZ1307" s="48"/>
      <c r="DA1307" s="48"/>
      <c r="DB1307" s="48"/>
      <c r="DC1307" s="48"/>
      <c r="DD1307" s="48"/>
      <c r="DE1307" s="48">
        <v>0</v>
      </c>
      <c r="DF1307" s="46">
        <f t="shared" ref="DF1307:DF1352" si="944">P1308*BJ1308</f>
        <v>0</v>
      </c>
      <c r="DG1307" s="46">
        <f t="shared" ref="DG1307:DG1352" si="945">BJ1308*Q1308</f>
        <v>0</v>
      </c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>
        <v>0</v>
      </c>
      <c r="FA1307" s="59" t="s">
        <v>1704</v>
      </c>
      <c r="FB1307" s="59">
        <v>2016</v>
      </c>
      <c r="FC1307" s="59"/>
    </row>
    <row r="1308" spans="1:159" s="49" customFormat="1" ht="25.5" customHeight="1" x14ac:dyDescent="0.25">
      <c r="A1308" s="59" t="s">
        <v>1190</v>
      </c>
      <c r="B1308" s="59" t="s">
        <v>55</v>
      </c>
      <c r="C1308" s="59" t="s">
        <v>1187</v>
      </c>
      <c r="D1308" s="59" t="s">
        <v>1188</v>
      </c>
      <c r="E1308" s="59" t="s">
        <v>1189</v>
      </c>
      <c r="F1308" s="59"/>
      <c r="G1308" s="59" t="s">
        <v>1428</v>
      </c>
      <c r="H1308" s="59" t="s">
        <v>1339</v>
      </c>
      <c r="I1308" s="59">
        <v>83.7</v>
      </c>
      <c r="J1308" s="59" t="s">
        <v>1340</v>
      </c>
      <c r="K1308" s="59" t="s">
        <v>1555</v>
      </c>
      <c r="L1308" s="59" t="s">
        <v>1330</v>
      </c>
      <c r="M1308" s="59" t="s">
        <v>1505</v>
      </c>
      <c r="N1308" s="59" t="s">
        <v>1429</v>
      </c>
      <c r="O1308" s="46">
        <f t="shared" si="927"/>
        <v>1800</v>
      </c>
      <c r="P1308" s="46"/>
      <c r="Q1308" s="46"/>
      <c r="R1308" s="46"/>
      <c r="S1308" s="46"/>
      <c r="T1308" s="46"/>
      <c r="U1308" s="46"/>
      <c r="V1308" s="46"/>
      <c r="W1308" s="46">
        <v>0</v>
      </c>
      <c r="X1308" s="46">
        <v>600</v>
      </c>
      <c r="Y1308" s="46">
        <v>600</v>
      </c>
      <c r="Z1308" s="46">
        <v>600</v>
      </c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87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>
        <v>7200</v>
      </c>
      <c r="BK1308" s="46"/>
      <c r="BL1308" s="46"/>
      <c r="BM1308" s="46"/>
      <c r="BN1308" s="46"/>
      <c r="BO1308" s="46"/>
      <c r="BP1308" s="46"/>
      <c r="BQ1308" s="46"/>
      <c r="BR1308" s="46">
        <v>7200</v>
      </c>
      <c r="BS1308" s="46">
        <v>7200</v>
      </c>
      <c r="BT1308" s="46">
        <v>7200</v>
      </c>
      <c r="BU1308" s="46">
        <v>7200</v>
      </c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>
        <v>0</v>
      </c>
      <c r="DF1308" s="46">
        <f t="shared" si="944"/>
        <v>0</v>
      </c>
      <c r="DG1308" s="46">
        <f t="shared" si="945"/>
        <v>0</v>
      </c>
      <c r="DH1308" s="46">
        <f>R1308*BM1308</f>
        <v>0</v>
      </c>
      <c r="DI1308" s="46">
        <f t="shared" ref="DI1308:DQ1308" si="946">BN1308*S1308</f>
        <v>0</v>
      </c>
      <c r="DJ1308" s="46">
        <f t="shared" si="946"/>
        <v>0</v>
      </c>
      <c r="DK1308" s="46">
        <f t="shared" si="946"/>
        <v>0</v>
      </c>
      <c r="DL1308" s="46">
        <f t="shared" si="946"/>
        <v>0</v>
      </c>
      <c r="DM1308" s="46">
        <f t="shared" si="946"/>
        <v>0</v>
      </c>
      <c r="DN1308" s="46">
        <f t="shared" si="946"/>
        <v>4320000</v>
      </c>
      <c r="DO1308" s="46">
        <f t="shared" si="946"/>
        <v>4320000</v>
      </c>
      <c r="DP1308" s="46">
        <f t="shared" si="946"/>
        <v>4320000</v>
      </c>
      <c r="DQ1308" s="46">
        <f t="shared" si="946"/>
        <v>0</v>
      </c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>
        <v>0</v>
      </c>
      <c r="FA1308" s="59" t="s">
        <v>1748</v>
      </c>
      <c r="FB1308" s="59">
        <v>2016</v>
      </c>
      <c r="FC1308" s="59" t="s">
        <v>1750</v>
      </c>
    </row>
    <row r="1309" spans="1:159" s="49" customFormat="1" ht="25.5" customHeight="1" x14ac:dyDescent="0.25">
      <c r="A1309" s="59" t="s">
        <v>1191</v>
      </c>
      <c r="B1309" s="59" t="s">
        <v>55</v>
      </c>
      <c r="C1309" s="59" t="s">
        <v>1187</v>
      </c>
      <c r="D1309" s="59" t="s">
        <v>1188</v>
      </c>
      <c r="E1309" s="59" t="s">
        <v>1189</v>
      </c>
      <c r="F1309" s="59"/>
      <c r="G1309" s="59" t="s">
        <v>1428</v>
      </c>
      <c r="H1309" s="59" t="s">
        <v>1339</v>
      </c>
      <c r="I1309" s="59">
        <v>83.7</v>
      </c>
      <c r="J1309" s="59" t="s">
        <v>1340</v>
      </c>
      <c r="K1309" s="59" t="s">
        <v>1586</v>
      </c>
      <c r="L1309" s="59" t="s">
        <v>1330</v>
      </c>
      <c r="M1309" s="59" t="s">
        <v>1505</v>
      </c>
      <c r="N1309" s="59" t="s">
        <v>1429</v>
      </c>
      <c r="O1309" s="46">
        <f t="shared" si="927"/>
        <v>2400</v>
      </c>
      <c r="P1309" s="46"/>
      <c r="Q1309" s="46"/>
      <c r="R1309" s="46"/>
      <c r="S1309" s="46"/>
      <c r="T1309" s="46"/>
      <c r="U1309" s="46"/>
      <c r="V1309" s="46"/>
      <c r="W1309" s="46">
        <v>600</v>
      </c>
      <c r="X1309" s="46">
        <v>600</v>
      </c>
      <c r="Y1309" s="46">
        <v>600</v>
      </c>
      <c r="Z1309" s="46">
        <v>600</v>
      </c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87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>
        <v>7200</v>
      </c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75"/>
      <c r="CW1309" s="75"/>
      <c r="CX1309" s="75"/>
      <c r="CY1309" s="75"/>
      <c r="CZ1309" s="75"/>
      <c r="DA1309" s="75"/>
      <c r="DB1309" s="75"/>
      <c r="DC1309" s="75"/>
      <c r="DD1309" s="75"/>
      <c r="DE1309" s="75">
        <v>0</v>
      </c>
      <c r="DF1309" s="46">
        <f t="shared" si="944"/>
        <v>0</v>
      </c>
      <c r="DG1309" s="46">
        <f t="shared" si="945"/>
        <v>0</v>
      </c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75"/>
      <c r="ER1309" s="75"/>
      <c r="ES1309" s="75"/>
      <c r="ET1309" s="75"/>
      <c r="EU1309" s="75"/>
      <c r="EV1309" s="75"/>
      <c r="EW1309" s="75"/>
      <c r="EX1309" s="75"/>
      <c r="EY1309" s="75"/>
      <c r="EZ1309" s="75">
        <v>0</v>
      </c>
      <c r="FA1309" s="59" t="s">
        <v>1704</v>
      </c>
      <c r="FB1309" s="59">
        <v>2016</v>
      </c>
      <c r="FC1309" s="59"/>
    </row>
    <row r="1310" spans="1:159" s="49" customFormat="1" ht="25.5" customHeight="1" x14ac:dyDescent="0.25">
      <c r="A1310" s="59" t="s">
        <v>1192</v>
      </c>
      <c r="B1310" s="59" t="s">
        <v>55</v>
      </c>
      <c r="C1310" s="59" t="s">
        <v>1187</v>
      </c>
      <c r="D1310" s="59" t="s">
        <v>1188</v>
      </c>
      <c r="E1310" s="59" t="s">
        <v>1189</v>
      </c>
      <c r="F1310" s="59"/>
      <c r="G1310" s="59" t="s">
        <v>1428</v>
      </c>
      <c r="H1310" s="59" t="s">
        <v>1339</v>
      </c>
      <c r="I1310" s="59">
        <v>83.7</v>
      </c>
      <c r="J1310" s="59" t="s">
        <v>1340</v>
      </c>
      <c r="K1310" s="59" t="s">
        <v>1586</v>
      </c>
      <c r="L1310" s="59" t="s">
        <v>1330</v>
      </c>
      <c r="M1310" s="59" t="s">
        <v>1505</v>
      </c>
      <c r="N1310" s="59" t="s">
        <v>1429</v>
      </c>
      <c r="O1310" s="46">
        <f t="shared" si="927"/>
        <v>1800</v>
      </c>
      <c r="P1310" s="46"/>
      <c r="Q1310" s="46"/>
      <c r="R1310" s="46"/>
      <c r="S1310" s="46"/>
      <c r="T1310" s="46"/>
      <c r="U1310" s="46"/>
      <c r="V1310" s="46"/>
      <c r="W1310" s="46">
        <v>0</v>
      </c>
      <c r="X1310" s="46">
        <v>600</v>
      </c>
      <c r="Y1310" s="46">
        <v>600</v>
      </c>
      <c r="Z1310" s="46">
        <v>600</v>
      </c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87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>
        <v>7200</v>
      </c>
      <c r="BK1310" s="46"/>
      <c r="BL1310" s="46"/>
      <c r="BM1310" s="46"/>
      <c r="BN1310" s="46"/>
      <c r="BO1310" s="46"/>
      <c r="BP1310" s="46"/>
      <c r="BQ1310" s="46"/>
      <c r="BR1310" s="46">
        <v>7200</v>
      </c>
      <c r="BS1310" s="46">
        <v>7200</v>
      </c>
      <c r="BT1310" s="46">
        <v>7200</v>
      </c>
      <c r="BU1310" s="46">
        <v>7200</v>
      </c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>
        <v>0</v>
      </c>
      <c r="DF1310" s="46">
        <f t="shared" si="944"/>
        <v>0</v>
      </c>
      <c r="DG1310" s="46">
        <f t="shared" si="945"/>
        <v>0</v>
      </c>
      <c r="DH1310" s="46">
        <f>R1310*BM1310</f>
        <v>0</v>
      </c>
      <c r="DI1310" s="46">
        <f t="shared" ref="DI1310:DQ1310" si="947">BN1310*S1310</f>
        <v>0</v>
      </c>
      <c r="DJ1310" s="46">
        <f t="shared" si="947"/>
        <v>0</v>
      </c>
      <c r="DK1310" s="46">
        <f t="shared" si="947"/>
        <v>0</v>
      </c>
      <c r="DL1310" s="46">
        <f t="shared" si="947"/>
        <v>0</v>
      </c>
      <c r="DM1310" s="46">
        <f t="shared" si="947"/>
        <v>0</v>
      </c>
      <c r="DN1310" s="46">
        <f t="shared" si="947"/>
        <v>4320000</v>
      </c>
      <c r="DO1310" s="46">
        <f t="shared" si="947"/>
        <v>4320000</v>
      </c>
      <c r="DP1310" s="46">
        <f t="shared" si="947"/>
        <v>4320000</v>
      </c>
      <c r="DQ1310" s="46">
        <f t="shared" si="947"/>
        <v>0</v>
      </c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>
        <v>0</v>
      </c>
      <c r="FA1310" s="59" t="s">
        <v>1748</v>
      </c>
      <c r="FB1310" s="59">
        <v>2016</v>
      </c>
      <c r="FC1310" s="59" t="s">
        <v>1750</v>
      </c>
    </row>
    <row r="1311" spans="1:159" s="49" customFormat="1" ht="25.5" customHeight="1" x14ac:dyDescent="0.25">
      <c r="A1311" s="59" t="s">
        <v>1193</v>
      </c>
      <c r="B1311" s="59" t="s">
        <v>55</v>
      </c>
      <c r="C1311" s="59" t="s">
        <v>1187</v>
      </c>
      <c r="D1311" s="59" t="s">
        <v>1188</v>
      </c>
      <c r="E1311" s="59" t="s">
        <v>1189</v>
      </c>
      <c r="F1311" s="59"/>
      <c r="G1311" s="59" t="s">
        <v>1428</v>
      </c>
      <c r="H1311" s="59" t="s">
        <v>1339</v>
      </c>
      <c r="I1311" s="59">
        <v>83.7</v>
      </c>
      <c r="J1311" s="59" t="s">
        <v>1340</v>
      </c>
      <c r="K1311" s="59" t="s">
        <v>1587</v>
      </c>
      <c r="L1311" s="59" t="s">
        <v>1330</v>
      </c>
      <c r="M1311" s="59" t="s">
        <v>1505</v>
      </c>
      <c r="N1311" s="59" t="s">
        <v>1429</v>
      </c>
      <c r="O1311" s="46">
        <f t="shared" si="927"/>
        <v>2000</v>
      </c>
      <c r="P1311" s="46"/>
      <c r="Q1311" s="46"/>
      <c r="R1311" s="46"/>
      <c r="S1311" s="46"/>
      <c r="T1311" s="46"/>
      <c r="U1311" s="46"/>
      <c r="V1311" s="46"/>
      <c r="W1311" s="46">
        <v>500</v>
      </c>
      <c r="X1311" s="46">
        <v>500</v>
      </c>
      <c r="Y1311" s="46">
        <v>500</v>
      </c>
      <c r="Z1311" s="46">
        <v>500</v>
      </c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87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>
        <v>7200</v>
      </c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75"/>
      <c r="CW1311" s="75"/>
      <c r="CX1311" s="75"/>
      <c r="CY1311" s="75"/>
      <c r="CZ1311" s="75"/>
      <c r="DA1311" s="75"/>
      <c r="DB1311" s="75"/>
      <c r="DC1311" s="75"/>
      <c r="DD1311" s="75"/>
      <c r="DE1311" s="75">
        <v>0</v>
      </c>
      <c r="DF1311" s="46">
        <f t="shared" si="944"/>
        <v>0</v>
      </c>
      <c r="DG1311" s="46">
        <f t="shared" si="945"/>
        <v>0</v>
      </c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75"/>
      <c r="ER1311" s="75"/>
      <c r="ES1311" s="75"/>
      <c r="ET1311" s="75"/>
      <c r="EU1311" s="75"/>
      <c r="EV1311" s="75"/>
      <c r="EW1311" s="75"/>
      <c r="EX1311" s="75"/>
      <c r="EY1311" s="75"/>
      <c r="EZ1311" s="75">
        <v>0</v>
      </c>
      <c r="FA1311" s="59" t="s">
        <v>1704</v>
      </c>
      <c r="FB1311" s="59">
        <v>2016</v>
      </c>
      <c r="FC1311" s="59"/>
    </row>
    <row r="1312" spans="1:159" s="49" customFormat="1" ht="25.5" customHeight="1" x14ac:dyDescent="0.25">
      <c r="A1312" s="59" t="s">
        <v>1194</v>
      </c>
      <c r="B1312" s="59" t="s">
        <v>55</v>
      </c>
      <c r="C1312" s="59" t="s">
        <v>1187</v>
      </c>
      <c r="D1312" s="59" t="s">
        <v>1188</v>
      </c>
      <c r="E1312" s="59" t="s">
        <v>1189</v>
      </c>
      <c r="F1312" s="59"/>
      <c r="G1312" s="59" t="s">
        <v>1428</v>
      </c>
      <c r="H1312" s="59" t="s">
        <v>1339</v>
      </c>
      <c r="I1312" s="59">
        <v>83.7</v>
      </c>
      <c r="J1312" s="59" t="s">
        <v>1340</v>
      </c>
      <c r="K1312" s="59" t="s">
        <v>1587</v>
      </c>
      <c r="L1312" s="59" t="s">
        <v>1330</v>
      </c>
      <c r="M1312" s="59" t="s">
        <v>1505</v>
      </c>
      <c r="N1312" s="59" t="s">
        <v>1429</v>
      </c>
      <c r="O1312" s="46">
        <f t="shared" si="927"/>
        <v>1500</v>
      </c>
      <c r="P1312" s="46"/>
      <c r="Q1312" s="46"/>
      <c r="R1312" s="46"/>
      <c r="S1312" s="46"/>
      <c r="T1312" s="46"/>
      <c r="U1312" s="46"/>
      <c r="V1312" s="46"/>
      <c r="W1312" s="46">
        <v>0</v>
      </c>
      <c r="X1312" s="46">
        <v>500</v>
      </c>
      <c r="Y1312" s="46">
        <v>500</v>
      </c>
      <c r="Z1312" s="46">
        <v>500</v>
      </c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87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>
        <v>7200</v>
      </c>
      <c r="BK1312" s="46"/>
      <c r="BL1312" s="46"/>
      <c r="BM1312" s="46"/>
      <c r="BN1312" s="46"/>
      <c r="BO1312" s="46"/>
      <c r="BP1312" s="46"/>
      <c r="BQ1312" s="46"/>
      <c r="BR1312" s="46">
        <v>7200</v>
      </c>
      <c r="BS1312" s="46">
        <v>7200</v>
      </c>
      <c r="BT1312" s="46">
        <v>7200</v>
      </c>
      <c r="BU1312" s="46">
        <v>7200</v>
      </c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>
        <v>0</v>
      </c>
      <c r="DF1312" s="46">
        <f t="shared" si="944"/>
        <v>0</v>
      </c>
      <c r="DG1312" s="46">
        <f t="shared" si="945"/>
        <v>0</v>
      </c>
      <c r="DH1312" s="46">
        <f>R1312*BM1312</f>
        <v>0</v>
      </c>
      <c r="DI1312" s="46">
        <f t="shared" ref="DI1312:DQ1312" si="948">BN1312*S1312</f>
        <v>0</v>
      </c>
      <c r="DJ1312" s="46">
        <f t="shared" si="948"/>
        <v>0</v>
      </c>
      <c r="DK1312" s="46">
        <f t="shared" si="948"/>
        <v>0</v>
      </c>
      <c r="DL1312" s="46">
        <f t="shared" si="948"/>
        <v>0</v>
      </c>
      <c r="DM1312" s="46">
        <f t="shared" si="948"/>
        <v>0</v>
      </c>
      <c r="DN1312" s="46">
        <f t="shared" si="948"/>
        <v>3600000</v>
      </c>
      <c r="DO1312" s="46">
        <f t="shared" si="948"/>
        <v>3600000</v>
      </c>
      <c r="DP1312" s="46">
        <f t="shared" si="948"/>
        <v>3600000</v>
      </c>
      <c r="DQ1312" s="46">
        <f t="shared" si="948"/>
        <v>0</v>
      </c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>
        <v>0</v>
      </c>
      <c r="FA1312" s="59" t="s">
        <v>1748</v>
      </c>
      <c r="FB1312" s="59">
        <v>2016</v>
      </c>
      <c r="FC1312" s="59" t="s">
        <v>1750</v>
      </c>
    </row>
    <row r="1313" spans="1:159" s="49" customFormat="1" ht="25.5" customHeight="1" x14ac:dyDescent="0.25">
      <c r="A1313" s="59" t="s">
        <v>1195</v>
      </c>
      <c r="B1313" s="59" t="s">
        <v>55</v>
      </c>
      <c r="C1313" s="59" t="s">
        <v>1187</v>
      </c>
      <c r="D1313" s="59" t="s">
        <v>1188</v>
      </c>
      <c r="E1313" s="59" t="s">
        <v>1189</v>
      </c>
      <c r="F1313" s="59"/>
      <c r="G1313" s="59" t="s">
        <v>1428</v>
      </c>
      <c r="H1313" s="59" t="s">
        <v>1339</v>
      </c>
      <c r="I1313" s="59">
        <v>83.7</v>
      </c>
      <c r="J1313" s="59" t="s">
        <v>1340</v>
      </c>
      <c r="K1313" s="59" t="s">
        <v>1590</v>
      </c>
      <c r="L1313" s="59" t="s">
        <v>1330</v>
      </c>
      <c r="M1313" s="59" t="s">
        <v>1505</v>
      </c>
      <c r="N1313" s="59" t="s">
        <v>1429</v>
      </c>
      <c r="O1313" s="46">
        <f t="shared" si="927"/>
        <v>2400</v>
      </c>
      <c r="P1313" s="46"/>
      <c r="Q1313" s="46"/>
      <c r="R1313" s="46"/>
      <c r="S1313" s="46"/>
      <c r="T1313" s="46"/>
      <c r="U1313" s="46"/>
      <c r="V1313" s="46"/>
      <c r="W1313" s="46">
        <v>600</v>
      </c>
      <c r="X1313" s="46">
        <v>600</v>
      </c>
      <c r="Y1313" s="46">
        <v>600</v>
      </c>
      <c r="Z1313" s="46">
        <v>600</v>
      </c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87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>
        <v>7200</v>
      </c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75"/>
      <c r="CW1313" s="75"/>
      <c r="CX1313" s="75"/>
      <c r="CY1313" s="75"/>
      <c r="CZ1313" s="75"/>
      <c r="DA1313" s="75"/>
      <c r="DB1313" s="75"/>
      <c r="DC1313" s="75"/>
      <c r="DD1313" s="75"/>
      <c r="DE1313" s="75">
        <v>0</v>
      </c>
      <c r="DF1313" s="46">
        <f t="shared" si="944"/>
        <v>0</v>
      </c>
      <c r="DG1313" s="46">
        <f t="shared" si="945"/>
        <v>0</v>
      </c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75"/>
      <c r="ER1313" s="75"/>
      <c r="ES1313" s="75"/>
      <c r="ET1313" s="75"/>
      <c r="EU1313" s="75"/>
      <c r="EV1313" s="75"/>
      <c r="EW1313" s="75"/>
      <c r="EX1313" s="75"/>
      <c r="EY1313" s="75"/>
      <c r="EZ1313" s="75">
        <v>0</v>
      </c>
      <c r="FA1313" s="59" t="s">
        <v>1704</v>
      </c>
      <c r="FB1313" s="59">
        <v>2016</v>
      </c>
      <c r="FC1313" s="59"/>
    </row>
    <row r="1314" spans="1:159" s="49" customFormat="1" ht="25.5" customHeight="1" x14ac:dyDescent="0.25">
      <c r="A1314" s="59" t="s">
        <v>1196</v>
      </c>
      <c r="B1314" s="59" t="s">
        <v>55</v>
      </c>
      <c r="C1314" s="59" t="s">
        <v>1187</v>
      </c>
      <c r="D1314" s="59" t="s">
        <v>1188</v>
      </c>
      <c r="E1314" s="59" t="s">
        <v>1189</v>
      </c>
      <c r="F1314" s="59"/>
      <c r="G1314" s="59" t="s">
        <v>1428</v>
      </c>
      <c r="H1314" s="59" t="s">
        <v>1339</v>
      </c>
      <c r="I1314" s="59">
        <v>83.7</v>
      </c>
      <c r="J1314" s="59" t="s">
        <v>1340</v>
      </c>
      <c r="K1314" s="59" t="s">
        <v>1590</v>
      </c>
      <c r="L1314" s="59" t="s">
        <v>1330</v>
      </c>
      <c r="M1314" s="59" t="s">
        <v>1505</v>
      </c>
      <c r="N1314" s="59" t="s">
        <v>1429</v>
      </c>
      <c r="O1314" s="46">
        <f t="shared" si="927"/>
        <v>1800</v>
      </c>
      <c r="P1314" s="46"/>
      <c r="Q1314" s="46"/>
      <c r="R1314" s="46"/>
      <c r="S1314" s="46"/>
      <c r="T1314" s="46"/>
      <c r="U1314" s="46"/>
      <c r="V1314" s="46"/>
      <c r="W1314" s="46">
        <v>0</v>
      </c>
      <c r="X1314" s="46">
        <v>600</v>
      </c>
      <c r="Y1314" s="46">
        <v>600</v>
      </c>
      <c r="Z1314" s="46">
        <v>600</v>
      </c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87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>
        <v>7200</v>
      </c>
      <c r="BK1314" s="46"/>
      <c r="BL1314" s="46"/>
      <c r="BM1314" s="46"/>
      <c r="BN1314" s="46"/>
      <c r="BO1314" s="46"/>
      <c r="BP1314" s="46"/>
      <c r="BQ1314" s="46"/>
      <c r="BR1314" s="46">
        <v>7200</v>
      </c>
      <c r="BS1314" s="46">
        <v>7200</v>
      </c>
      <c r="BT1314" s="46">
        <v>7200</v>
      </c>
      <c r="BU1314" s="46">
        <v>7200</v>
      </c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>
        <v>0</v>
      </c>
      <c r="DF1314" s="46">
        <f t="shared" si="944"/>
        <v>0</v>
      </c>
      <c r="DG1314" s="46">
        <f t="shared" si="945"/>
        <v>0</v>
      </c>
      <c r="DH1314" s="46">
        <f>R1314*BM1314</f>
        <v>0</v>
      </c>
      <c r="DI1314" s="46">
        <f t="shared" ref="DI1314:DQ1314" si="949">BN1314*S1314</f>
        <v>0</v>
      </c>
      <c r="DJ1314" s="46">
        <f t="shared" si="949"/>
        <v>0</v>
      </c>
      <c r="DK1314" s="46">
        <f t="shared" si="949"/>
        <v>0</v>
      </c>
      <c r="DL1314" s="46">
        <f t="shared" si="949"/>
        <v>0</v>
      </c>
      <c r="DM1314" s="46">
        <f t="shared" si="949"/>
        <v>0</v>
      </c>
      <c r="DN1314" s="46">
        <f t="shared" si="949"/>
        <v>4320000</v>
      </c>
      <c r="DO1314" s="46">
        <f t="shared" si="949"/>
        <v>4320000</v>
      </c>
      <c r="DP1314" s="46">
        <f t="shared" si="949"/>
        <v>4320000</v>
      </c>
      <c r="DQ1314" s="46">
        <f t="shared" si="949"/>
        <v>0</v>
      </c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>
        <v>0</v>
      </c>
      <c r="FA1314" s="59" t="s">
        <v>1748</v>
      </c>
      <c r="FB1314" s="59">
        <v>2016</v>
      </c>
      <c r="FC1314" s="59" t="s">
        <v>1750</v>
      </c>
    </row>
    <row r="1315" spans="1:159" s="49" customFormat="1" ht="25.5" customHeight="1" x14ac:dyDescent="0.25">
      <c r="A1315" s="59" t="s">
        <v>1197</v>
      </c>
      <c r="B1315" s="59" t="s">
        <v>55</v>
      </c>
      <c r="C1315" s="59" t="s">
        <v>1187</v>
      </c>
      <c r="D1315" s="59" t="s">
        <v>1188</v>
      </c>
      <c r="E1315" s="59" t="s">
        <v>1189</v>
      </c>
      <c r="F1315" s="59"/>
      <c r="G1315" s="59" t="s">
        <v>1428</v>
      </c>
      <c r="H1315" s="59" t="s">
        <v>1339</v>
      </c>
      <c r="I1315" s="59">
        <v>83.7</v>
      </c>
      <c r="J1315" s="59" t="s">
        <v>1340</v>
      </c>
      <c r="K1315" s="59" t="s">
        <v>1594</v>
      </c>
      <c r="L1315" s="59" t="s">
        <v>1330</v>
      </c>
      <c r="M1315" s="59" t="s">
        <v>1505</v>
      </c>
      <c r="N1315" s="59" t="s">
        <v>1429</v>
      </c>
      <c r="O1315" s="46">
        <f t="shared" si="927"/>
        <v>3600</v>
      </c>
      <c r="P1315" s="46"/>
      <c r="Q1315" s="46"/>
      <c r="R1315" s="46"/>
      <c r="S1315" s="46"/>
      <c r="T1315" s="46"/>
      <c r="U1315" s="46"/>
      <c r="V1315" s="46"/>
      <c r="W1315" s="46">
        <v>900</v>
      </c>
      <c r="X1315" s="46">
        <v>900</v>
      </c>
      <c r="Y1315" s="46">
        <v>900</v>
      </c>
      <c r="Z1315" s="46">
        <v>900</v>
      </c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87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>
        <v>7200</v>
      </c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75"/>
      <c r="CW1315" s="75"/>
      <c r="CX1315" s="75"/>
      <c r="CY1315" s="75"/>
      <c r="CZ1315" s="75"/>
      <c r="DA1315" s="75"/>
      <c r="DB1315" s="75"/>
      <c r="DC1315" s="75"/>
      <c r="DD1315" s="75"/>
      <c r="DE1315" s="75">
        <v>0</v>
      </c>
      <c r="DF1315" s="46">
        <f t="shared" si="944"/>
        <v>0</v>
      </c>
      <c r="DG1315" s="46">
        <f t="shared" si="945"/>
        <v>0</v>
      </c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75"/>
      <c r="ER1315" s="75"/>
      <c r="ES1315" s="75"/>
      <c r="ET1315" s="75"/>
      <c r="EU1315" s="75"/>
      <c r="EV1315" s="75"/>
      <c r="EW1315" s="75"/>
      <c r="EX1315" s="75"/>
      <c r="EY1315" s="75"/>
      <c r="EZ1315" s="75">
        <v>0</v>
      </c>
      <c r="FA1315" s="59" t="s">
        <v>1704</v>
      </c>
      <c r="FB1315" s="59">
        <v>2016</v>
      </c>
      <c r="FC1315" s="59"/>
    </row>
    <row r="1316" spans="1:159" s="49" customFormat="1" ht="25.5" customHeight="1" x14ac:dyDescent="0.25">
      <c r="A1316" s="59" t="s">
        <v>1198</v>
      </c>
      <c r="B1316" s="59" t="s">
        <v>55</v>
      </c>
      <c r="C1316" s="59" t="s">
        <v>1187</v>
      </c>
      <c r="D1316" s="59" t="s">
        <v>1188</v>
      </c>
      <c r="E1316" s="59" t="s">
        <v>1189</v>
      </c>
      <c r="F1316" s="59"/>
      <c r="G1316" s="59" t="s">
        <v>1428</v>
      </c>
      <c r="H1316" s="59" t="s">
        <v>1339</v>
      </c>
      <c r="I1316" s="59">
        <v>83.7</v>
      </c>
      <c r="J1316" s="59" t="s">
        <v>1340</v>
      </c>
      <c r="K1316" s="59" t="s">
        <v>1594</v>
      </c>
      <c r="L1316" s="59" t="s">
        <v>1330</v>
      </c>
      <c r="M1316" s="59" t="s">
        <v>1505</v>
      </c>
      <c r="N1316" s="59" t="s">
        <v>1429</v>
      </c>
      <c r="O1316" s="46">
        <f t="shared" si="927"/>
        <v>2700</v>
      </c>
      <c r="P1316" s="46"/>
      <c r="Q1316" s="46"/>
      <c r="R1316" s="46"/>
      <c r="S1316" s="46"/>
      <c r="T1316" s="46"/>
      <c r="U1316" s="46"/>
      <c r="V1316" s="46"/>
      <c r="W1316" s="46">
        <v>0</v>
      </c>
      <c r="X1316" s="46">
        <v>900</v>
      </c>
      <c r="Y1316" s="46">
        <v>900</v>
      </c>
      <c r="Z1316" s="46">
        <v>900</v>
      </c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87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>
        <v>7200</v>
      </c>
      <c r="BK1316" s="46"/>
      <c r="BL1316" s="46"/>
      <c r="BM1316" s="46"/>
      <c r="BN1316" s="46"/>
      <c r="BO1316" s="46"/>
      <c r="BP1316" s="46"/>
      <c r="BQ1316" s="46"/>
      <c r="BR1316" s="46">
        <v>7200</v>
      </c>
      <c r="BS1316" s="46">
        <v>7200</v>
      </c>
      <c r="BT1316" s="46">
        <v>7200</v>
      </c>
      <c r="BU1316" s="46">
        <v>7200</v>
      </c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>
        <v>0</v>
      </c>
      <c r="DF1316" s="46">
        <f t="shared" si="944"/>
        <v>0</v>
      </c>
      <c r="DG1316" s="46">
        <f t="shared" si="945"/>
        <v>0</v>
      </c>
      <c r="DH1316" s="46">
        <f>R1316*BM1316</f>
        <v>0</v>
      </c>
      <c r="DI1316" s="46">
        <f t="shared" ref="DI1316:DQ1316" si="950">BN1316*S1316</f>
        <v>0</v>
      </c>
      <c r="DJ1316" s="46">
        <f t="shared" si="950"/>
        <v>0</v>
      </c>
      <c r="DK1316" s="46">
        <f t="shared" si="950"/>
        <v>0</v>
      </c>
      <c r="DL1316" s="46">
        <f t="shared" si="950"/>
        <v>0</v>
      </c>
      <c r="DM1316" s="46">
        <f t="shared" si="950"/>
        <v>0</v>
      </c>
      <c r="DN1316" s="46">
        <f t="shared" si="950"/>
        <v>6480000</v>
      </c>
      <c r="DO1316" s="46">
        <f t="shared" si="950"/>
        <v>6480000</v>
      </c>
      <c r="DP1316" s="46">
        <f t="shared" si="950"/>
        <v>6480000</v>
      </c>
      <c r="DQ1316" s="46">
        <f t="shared" si="950"/>
        <v>0</v>
      </c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>
        <v>0</v>
      </c>
      <c r="FA1316" s="59" t="s">
        <v>1748</v>
      </c>
      <c r="FB1316" s="59">
        <v>2016</v>
      </c>
      <c r="FC1316" s="59" t="s">
        <v>1750</v>
      </c>
    </row>
    <row r="1317" spans="1:159" s="49" customFormat="1" ht="25.5" customHeight="1" x14ac:dyDescent="0.25">
      <c r="A1317" s="59" t="s">
        <v>1199</v>
      </c>
      <c r="B1317" s="59" t="s">
        <v>55</v>
      </c>
      <c r="C1317" s="59" t="s">
        <v>1187</v>
      </c>
      <c r="D1317" s="59" t="s">
        <v>1188</v>
      </c>
      <c r="E1317" s="59" t="s">
        <v>1189</v>
      </c>
      <c r="F1317" s="59"/>
      <c r="G1317" s="59" t="s">
        <v>1428</v>
      </c>
      <c r="H1317" s="59" t="s">
        <v>1339</v>
      </c>
      <c r="I1317" s="59">
        <v>83.7</v>
      </c>
      <c r="J1317" s="59" t="s">
        <v>1340</v>
      </c>
      <c r="K1317" s="59" t="s">
        <v>1588</v>
      </c>
      <c r="L1317" s="59" t="s">
        <v>1330</v>
      </c>
      <c r="M1317" s="59" t="s">
        <v>1505</v>
      </c>
      <c r="N1317" s="59" t="s">
        <v>1429</v>
      </c>
      <c r="O1317" s="46">
        <f t="shared" si="927"/>
        <v>2400</v>
      </c>
      <c r="P1317" s="46"/>
      <c r="Q1317" s="46"/>
      <c r="R1317" s="46"/>
      <c r="S1317" s="46"/>
      <c r="T1317" s="46"/>
      <c r="U1317" s="46"/>
      <c r="V1317" s="46"/>
      <c r="W1317" s="46">
        <v>600</v>
      </c>
      <c r="X1317" s="46">
        <v>600</v>
      </c>
      <c r="Y1317" s="46">
        <v>600</v>
      </c>
      <c r="Z1317" s="46">
        <v>600</v>
      </c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87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>
        <v>7200</v>
      </c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75"/>
      <c r="CW1317" s="75"/>
      <c r="CX1317" s="75"/>
      <c r="CY1317" s="75"/>
      <c r="CZ1317" s="75"/>
      <c r="DA1317" s="75"/>
      <c r="DB1317" s="75"/>
      <c r="DC1317" s="75"/>
      <c r="DD1317" s="75"/>
      <c r="DE1317" s="75">
        <v>0</v>
      </c>
      <c r="DF1317" s="46">
        <f t="shared" si="944"/>
        <v>0</v>
      </c>
      <c r="DG1317" s="46">
        <f t="shared" si="945"/>
        <v>0</v>
      </c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75"/>
      <c r="ER1317" s="75"/>
      <c r="ES1317" s="75"/>
      <c r="ET1317" s="75"/>
      <c r="EU1317" s="75"/>
      <c r="EV1317" s="75"/>
      <c r="EW1317" s="75"/>
      <c r="EX1317" s="75"/>
      <c r="EY1317" s="75"/>
      <c r="EZ1317" s="75">
        <v>0</v>
      </c>
      <c r="FA1317" s="59" t="s">
        <v>1704</v>
      </c>
      <c r="FB1317" s="59">
        <v>2016</v>
      </c>
      <c r="FC1317" s="59"/>
    </row>
    <row r="1318" spans="1:159" s="49" customFormat="1" ht="25.5" customHeight="1" x14ac:dyDescent="0.25">
      <c r="A1318" s="59" t="s">
        <v>1200</v>
      </c>
      <c r="B1318" s="59" t="s">
        <v>55</v>
      </c>
      <c r="C1318" s="59" t="s">
        <v>1187</v>
      </c>
      <c r="D1318" s="59" t="s">
        <v>1188</v>
      </c>
      <c r="E1318" s="59" t="s">
        <v>1189</v>
      </c>
      <c r="F1318" s="59"/>
      <c r="G1318" s="59" t="s">
        <v>1428</v>
      </c>
      <c r="H1318" s="59" t="s">
        <v>1339</v>
      </c>
      <c r="I1318" s="59">
        <v>83.7</v>
      </c>
      <c r="J1318" s="59" t="s">
        <v>1340</v>
      </c>
      <c r="K1318" s="59" t="s">
        <v>1588</v>
      </c>
      <c r="L1318" s="59" t="s">
        <v>1330</v>
      </c>
      <c r="M1318" s="59" t="s">
        <v>1505</v>
      </c>
      <c r="N1318" s="59" t="s">
        <v>1429</v>
      </c>
      <c r="O1318" s="46">
        <f t="shared" si="927"/>
        <v>1800</v>
      </c>
      <c r="P1318" s="46"/>
      <c r="Q1318" s="46"/>
      <c r="R1318" s="46"/>
      <c r="S1318" s="46"/>
      <c r="T1318" s="46"/>
      <c r="U1318" s="46"/>
      <c r="V1318" s="46"/>
      <c r="W1318" s="46">
        <v>0</v>
      </c>
      <c r="X1318" s="46">
        <v>600</v>
      </c>
      <c r="Y1318" s="46">
        <v>600</v>
      </c>
      <c r="Z1318" s="46">
        <v>600</v>
      </c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87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>
        <v>7200</v>
      </c>
      <c r="BK1318" s="46"/>
      <c r="BL1318" s="46"/>
      <c r="BM1318" s="46"/>
      <c r="BN1318" s="46"/>
      <c r="BO1318" s="46"/>
      <c r="BP1318" s="46"/>
      <c r="BQ1318" s="46"/>
      <c r="BR1318" s="46">
        <v>7200</v>
      </c>
      <c r="BS1318" s="46">
        <v>7200</v>
      </c>
      <c r="BT1318" s="46">
        <v>7200</v>
      </c>
      <c r="BU1318" s="46">
        <v>7200</v>
      </c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>
        <v>0</v>
      </c>
      <c r="DF1318" s="46">
        <f t="shared" si="944"/>
        <v>0</v>
      </c>
      <c r="DG1318" s="46">
        <f t="shared" si="945"/>
        <v>0</v>
      </c>
      <c r="DH1318" s="46">
        <f>R1318*BM1318</f>
        <v>0</v>
      </c>
      <c r="DI1318" s="46">
        <f t="shared" ref="DI1318:DQ1318" si="951">BN1318*S1318</f>
        <v>0</v>
      </c>
      <c r="DJ1318" s="46">
        <f t="shared" si="951"/>
        <v>0</v>
      </c>
      <c r="DK1318" s="46">
        <f t="shared" si="951"/>
        <v>0</v>
      </c>
      <c r="DL1318" s="46">
        <f t="shared" si="951"/>
        <v>0</v>
      </c>
      <c r="DM1318" s="46">
        <f t="shared" si="951"/>
        <v>0</v>
      </c>
      <c r="DN1318" s="46">
        <f t="shared" si="951"/>
        <v>4320000</v>
      </c>
      <c r="DO1318" s="46">
        <f t="shared" si="951"/>
        <v>4320000</v>
      </c>
      <c r="DP1318" s="46">
        <f t="shared" si="951"/>
        <v>4320000</v>
      </c>
      <c r="DQ1318" s="46">
        <f t="shared" si="951"/>
        <v>0</v>
      </c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>
        <v>0</v>
      </c>
      <c r="FA1318" s="59" t="s">
        <v>1748</v>
      </c>
      <c r="FB1318" s="59">
        <v>2016</v>
      </c>
      <c r="FC1318" s="59" t="s">
        <v>1750</v>
      </c>
    </row>
    <row r="1319" spans="1:159" s="49" customFormat="1" ht="25.5" customHeight="1" x14ac:dyDescent="0.25">
      <c r="A1319" s="59" t="s">
        <v>1201</v>
      </c>
      <c r="B1319" s="59" t="s">
        <v>55</v>
      </c>
      <c r="C1319" s="59" t="s">
        <v>1187</v>
      </c>
      <c r="D1319" s="59" t="s">
        <v>1188</v>
      </c>
      <c r="E1319" s="59" t="s">
        <v>1189</v>
      </c>
      <c r="F1319" s="59"/>
      <c r="G1319" s="59" t="s">
        <v>1428</v>
      </c>
      <c r="H1319" s="59" t="s">
        <v>1339</v>
      </c>
      <c r="I1319" s="59">
        <v>83.7</v>
      </c>
      <c r="J1319" s="59" t="s">
        <v>1340</v>
      </c>
      <c r="K1319" s="59" t="s">
        <v>1589</v>
      </c>
      <c r="L1319" s="59" t="s">
        <v>1330</v>
      </c>
      <c r="M1319" s="59" t="s">
        <v>1505</v>
      </c>
      <c r="N1319" s="59" t="s">
        <v>1429</v>
      </c>
      <c r="O1319" s="46">
        <f t="shared" si="927"/>
        <v>3200</v>
      </c>
      <c r="P1319" s="46"/>
      <c r="Q1319" s="46"/>
      <c r="R1319" s="46"/>
      <c r="S1319" s="46"/>
      <c r="T1319" s="46"/>
      <c r="U1319" s="46"/>
      <c r="V1319" s="46"/>
      <c r="W1319" s="46">
        <v>800</v>
      </c>
      <c r="X1319" s="46">
        <v>800</v>
      </c>
      <c r="Y1319" s="46">
        <v>800</v>
      </c>
      <c r="Z1319" s="46">
        <v>800</v>
      </c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87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>
        <v>7200</v>
      </c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75"/>
      <c r="CW1319" s="75"/>
      <c r="CX1319" s="75"/>
      <c r="CY1319" s="75"/>
      <c r="CZ1319" s="75"/>
      <c r="DA1319" s="75"/>
      <c r="DB1319" s="75"/>
      <c r="DC1319" s="75"/>
      <c r="DD1319" s="75"/>
      <c r="DE1319" s="75">
        <v>0</v>
      </c>
      <c r="DF1319" s="46">
        <f t="shared" si="944"/>
        <v>0</v>
      </c>
      <c r="DG1319" s="46">
        <f t="shared" si="945"/>
        <v>0</v>
      </c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75"/>
      <c r="ER1319" s="75"/>
      <c r="ES1319" s="75"/>
      <c r="ET1319" s="75"/>
      <c r="EU1319" s="75"/>
      <c r="EV1319" s="75"/>
      <c r="EW1319" s="75"/>
      <c r="EX1319" s="75"/>
      <c r="EY1319" s="75"/>
      <c r="EZ1319" s="75">
        <v>0</v>
      </c>
      <c r="FA1319" s="59" t="s">
        <v>1704</v>
      </c>
      <c r="FB1319" s="59">
        <v>2016</v>
      </c>
      <c r="FC1319" s="59"/>
    </row>
    <row r="1320" spans="1:159" s="49" customFormat="1" ht="25.5" customHeight="1" x14ac:dyDescent="0.25">
      <c r="A1320" s="59" t="s">
        <v>1202</v>
      </c>
      <c r="B1320" s="59" t="s">
        <v>55</v>
      </c>
      <c r="C1320" s="59" t="s">
        <v>1187</v>
      </c>
      <c r="D1320" s="59" t="s">
        <v>1188</v>
      </c>
      <c r="E1320" s="59" t="s">
        <v>1189</v>
      </c>
      <c r="F1320" s="59"/>
      <c r="G1320" s="59" t="s">
        <v>1428</v>
      </c>
      <c r="H1320" s="59" t="s">
        <v>1339</v>
      </c>
      <c r="I1320" s="59">
        <v>83.7</v>
      </c>
      <c r="J1320" s="59" t="s">
        <v>1340</v>
      </c>
      <c r="K1320" s="59" t="s">
        <v>1589</v>
      </c>
      <c r="L1320" s="59" t="s">
        <v>1330</v>
      </c>
      <c r="M1320" s="59" t="s">
        <v>1505</v>
      </c>
      <c r="N1320" s="59" t="s">
        <v>1429</v>
      </c>
      <c r="O1320" s="46">
        <f t="shared" si="927"/>
        <v>2400</v>
      </c>
      <c r="P1320" s="46"/>
      <c r="Q1320" s="46"/>
      <c r="R1320" s="46"/>
      <c r="S1320" s="46"/>
      <c r="T1320" s="46"/>
      <c r="U1320" s="46"/>
      <c r="V1320" s="46"/>
      <c r="W1320" s="46">
        <v>0</v>
      </c>
      <c r="X1320" s="46">
        <v>800</v>
      </c>
      <c r="Y1320" s="46">
        <v>800</v>
      </c>
      <c r="Z1320" s="46">
        <v>800</v>
      </c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87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>
        <v>7200</v>
      </c>
      <c r="BK1320" s="46"/>
      <c r="BL1320" s="46"/>
      <c r="BM1320" s="46"/>
      <c r="BN1320" s="46"/>
      <c r="BO1320" s="46"/>
      <c r="BP1320" s="46"/>
      <c r="BQ1320" s="46"/>
      <c r="BR1320" s="46">
        <v>7200</v>
      </c>
      <c r="BS1320" s="46">
        <v>7200</v>
      </c>
      <c r="BT1320" s="46">
        <v>7200</v>
      </c>
      <c r="BU1320" s="46">
        <v>7200</v>
      </c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>
        <v>0</v>
      </c>
      <c r="DF1320" s="46">
        <f t="shared" si="944"/>
        <v>0</v>
      </c>
      <c r="DG1320" s="46">
        <f t="shared" si="945"/>
        <v>0</v>
      </c>
      <c r="DH1320" s="46">
        <f>R1320*BM1320</f>
        <v>0</v>
      </c>
      <c r="DI1320" s="46">
        <f t="shared" ref="DI1320:DQ1320" si="952">BN1320*S1320</f>
        <v>0</v>
      </c>
      <c r="DJ1320" s="46">
        <f t="shared" si="952"/>
        <v>0</v>
      </c>
      <c r="DK1320" s="46">
        <f t="shared" si="952"/>
        <v>0</v>
      </c>
      <c r="DL1320" s="46">
        <f t="shared" si="952"/>
        <v>0</v>
      </c>
      <c r="DM1320" s="46">
        <f t="shared" si="952"/>
        <v>0</v>
      </c>
      <c r="DN1320" s="46">
        <f t="shared" si="952"/>
        <v>5760000</v>
      </c>
      <c r="DO1320" s="46">
        <f t="shared" si="952"/>
        <v>5760000</v>
      </c>
      <c r="DP1320" s="46">
        <f t="shared" si="952"/>
        <v>5760000</v>
      </c>
      <c r="DQ1320" s="46">
        <f t="shared" si="952"/>
        <v>0</v>
      </c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>
        <v>0</v>
      </c>
      <c r="FA1320" s="59" t="s">
        <v>1748</v>
      </c>
      <c r="FB1320" s="59">
        <v>2016</v>
      </c>
      <c r="FC1320" s="59" t="s">
        <v>1750</v>
      </c>
    </row>
    <row r="1321" spans="1:159" s="49" customFormat="1" ht="25.5" customHeight="1" x14ac:dyDescent="0.25">
      <c r="A1321" s="59" t="s">
        <v>1203</v>
      </c>
      <c r="B1321" s="59" t="s">
        <v>55</v>
      </c>
      <c r="C1321" s="59" t="s">
        <v>1187</v>
      </c>
      <c r="D1321" s="59" t="s">
        <v>1188</v>
      </c>
      <c r="E1321" s="59" t="s">
        <v>1189</v>
      </c>
      <c r="F1321" s="59"/>
      <c r="G1321" s="59" t="s">
        <v>1428</v>
      </c>
      <c r="H1321" s="59" t="s">
        <v>1339</v>
      </c>
      <c r="I1321" s="59">
        <v>83.7</v>
      </c>
      <c r="J1321" s="59" t="s">
        <v>1340</v>
      </c>
      <c r="K1321" s="59" t="s">
        <v>1617</v>
      </c>
      <c r="L1321" s="59" t="s">
        <v>1330</v>
      </c>
      <c r="M1321" s="59" t="s">
        <v>1505</v>
      </c>
      <c r="N1321" s="59" t="s">
        <v>1429</v>
      </c>
      <c r="O1321" s="46">
        <f t="shared" si="927"/>
        <v>3600</v>
      </c>
      <c r="P1321" s="46"/>
      <c r="Q1321" s="46"/>
      <c r="R1321" s="46"/>
      <c r="S1321" s="46"/>
      <c r="T1321" s="46"/>
      <c r="U1321" s="46"/>
      <c r="V1321" s="46"/>
      <c r="W1321" s="46">
        <v>900</v>
      </c>
      <c r="X1321" s="46">
        <v>900</v>
      </c>
      <c r="Y1321" s="46">
        <v>900</v>
      </c>
      <c r="Z1321" s="46">
        <v>900</v>
      </c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87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>
        <v>7200</v>
      </c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75"/>
      <c r="CW1321" s="75"/>
      <c r="CX1321" s="75"/>
      <c r="CY1321" s="75"/>
      <c r="CZ1321" s="75"/>
      <c r="DA1321" s="75"/>
      <c r="DB1321" s="75"/>
      <c r="DC1321" s="75"/>
      <c r="DD1321" s="75"/>
      <c r="DE1321" s="75">
        <v>0</v>
      </c>
      <c r="DF1321" s="46">
        <f t="shared" si="944"/>
        <v>0</v>
      </c>
      <c r="DG1321" s="46">
        <f t="shared" si="945"/>
        <v>0</v>
      </c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75"/>
      <c r="ER1321" s="75"/>
      <c r="ES1321" s="75"/>
      <c r="ET1321" s="75"/>
      <c r="EU1321" s="75"/>
      <c r="EV1321" s="75"/>
      <c r="EW1321" s="75"/>
      <c r="EX1321" s="75"/>
      <c r="EY1321" s="75"/>
      <c r="EZ1321" s="75">
        <v>0</v>
      </c>
      <c r="FA1321" s="59" t="s">
        <v>1704</v>
      </c>
      <c r="FB1321" s="59">
        <v>2016</v>
      </c>
      <c r="FC1321" s="59"/>
    </row>
    <row r="1322" spans="1:159" s="49" customFormat="1" ht="25.5" customHeight="1" x14ac:dyDescent="0.25">
      <c r="A1322" s="59" t="s">
        <v>1204</v>
      </c>
      <c r="B1322" s="59" t="s">
        <v>55</v>
      </c>
      <c r="C1322" s="59" t="s">
        <v>1187</v>
      </c>
      <c r="D1322" s="59" t="s">
        <v>1188</v>
      </c>
      <c r="E1322" s="59" t="s">
        <v>1189</v>
      </c>
      <c r="F1322" s="59"/>
      <c r="G1322" s="59" t="s">
        <v>1428</v>
      </c>
      <c r="H1322" s="59" t="s">
        <v>1339</v>
      </c>
      <c r="I1322" s="59">
        <v>83.7</v>
      </c>
      <c r="J1322" s="59" t="s">
        <v>1340</v>
      </c>
      <c r="K1322" s="59" t="s">
        <v>1617</v>
      </c>
      <c r="L1322" s="59" t="s">
        <v>1330</v>
      </c>
      <c r="M1322" s="59" t="s">
        <v>1505</v>
      </c>
      <c r="N1322" s="59" t="s">
        <v>1429</v>
      </c>
      <c r="O1322" s="46">
        <f t="shared" si="927"/>
        <v>2700</v>
      </c>
      <c r="P1322" s="46"/>
      <c r="Q1322" s="46"/>
      <c r="R1322" s="46"/>
      <c r="S1322" s="46"/>
      <c r="T1322" s="46"/>
      <c r="U1322" s="46"/>
      <c r="V1322" s="46"/>
      <c r="W1322" s="46">
        <v>0</v>
      </c>
      <c r="X1322" s="46">
        <v>900</v>
      </c>
      <c r="Y1322" s="46">
        <v>900</v>
      </c>
      <c r="Z1322" s="46">
        <v>900</v>
      </c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87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>
        <v>7200</v>
      </c>
      <c r="BK1322" s="46"/>
      <c r="BL1322" s="46"/>
      <c r="BM1322" s="46"/>
      <c r="BN1322" s="46"/>
      <c r="BO1322" s="46"/>
      <c r="BP1322" s="46"/>
      <c r="BQ1322" s="46"/>
      <c r="BR1322" s="46">
        <v>7200</v>
      </c>
      <c r="BS1322" s="46">
        <v>7200</v>
      </c>
      <c r="BT1322" s="46">
        <v>7200</v>
      </c>
      <c r="BU1322" s="46">
        <v>7200</v>
      </c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>
        <v>0</v>
      </c>
      <c r="DF1322" s="46">
        <f t="shared" si="944"/>
        <v>0</v>
      </c>
      <c r="DG1322" s="46">
        <f t="shared" si="945"/>
        <v>0</v>
      </c>
      <c r="DH1322" s="46">
        <f>R1322*BM1322</f>
        <v>0</v>
      </c>
      <c r="DI1322" s="46">
        <f t="shared" ref="DI1322:DQ1322" si="953">BN1322*S1322</f>
        <v>0</v>
      </c>
      <c r="DJ1322" s="46">
        <f t="shared" si="953"/>
        <v>0</v>
      </c>
      <c r="DK1322" s="46">
        <f t="shared" si="953"/>
        <v>0</v>
      </c>
      <c r="DL1322" s="46">
        <f t="shared" si="953"/>
        <v>0</v>
      </c>
      <c r="DM1322" s="46">
        <f t="shared" si="953"/>
        <v>0</v>
      </c>
      <c r="DN1322" s="46">
        <f t="shared" si="953"/>
        <v>6480000</v>
      </c>
      <c r="DO1322" s="46">
        <f t="shared" si="953"/>
        <v>6480000</v>
      </c>
      <c r="DP1322" s="46">
        <f t="shared" si="953"/>
        <v>6480000</v>
      </c>
      <c r="DQ1322" s="46">
        <f t="shared" si="953"/>
        <v>0</v>
      </c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>
        <v>0</v>
      </c>
      <c r="FA1322" s="59" t="s">
        <v>1748</v>
      </c>
      <c r="FB1322" s="59">
        <v>2016</v>
      </c>
      <c r="FC1322" s="59" t="s">
        <v>1750</v>
      </c>
    </row>
    <row r="1323" spans="1:159" s="49" customFormat="1" ht="25.5" customHeight="1" x14ac:dyDescent="0.25">
      <c r="A1323" s="59" t="s">
        <v>1205</v>
      </c>
      <c r="B1323" s="59" t="s">
        <v>55</v>
      </c>
      <c r="C1323" s="59" t="s">
        <v>1187</v>
      </c>
      <c r="D1323" s="59" t="s">
        <v>1188</v>
      </c>
      <c r="E1323" s="59" t="s">
        <v>1189</v>
      </c>
      <c r="F1323" s="59"/>
      <c r="G1323" s="59" t="s">
        <v>1428</v>
      </c>
      <c r="H1323" s="59" t="s">
        <v>1339</v>
      </c>
      <c r="I1323" s="59">
        <v>83.7</v>
      </c>
      <c r="J1323" s="59" t="s">
        <v>1340</v>
      </c>
      <c r="K1323" s="59" t="s">
        <v>1618</v>
      </c>
      <c r="L1323" s="59" t="s">
        <v>1330</v>
      </c>
      <c r="M1323" s="59" t="s">
        <v>1505</v>
      </c>
      <c r="N1323" s="59" t="s">
        <v>1429</v>
      </c>
      <c r="O1323" s="46">
        <f t="shared" si="927"/>
        <v>2000</v>
      </c>
      <c r="P1323" s="46"/>
      <c r="Q1323" s="46"/>
      <c r="R1323" s="46"/>
      <c r="S1323" s="46"/>
      <c r="T1323" s="46"/>
      <c r="U1323" s="46"/>
      <c r="V1323" s="46"/>
      <c r="W1323" s="46">
        <v>500</v>
      </c>
      <c r="X1323" s="46">
        <v>500</v>
      </c>
      <c r="Y1323" s="46">
        <v>500</v>
      </c>
      <c r="Z1323" s="46">
        <v>500</v>
      </c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87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>
        <v>7200</v>
      </c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75"/>
      <c r="CW1323" s="75"/>
      <c r="CX1323" s="75"/>
      <c r="CY1323" s="75"/>
      <c r="CZ1323" s="75"/>
      <c r="DA1323" s="75"/>
      <c r="DB1323" s="75"/>
      <c r="DC1323" s="75"/>
      <c r="DD1323" s="75"/>
      <c r="DE1323" s="75">
        <v>0</v>
      </c>
      <c r="DF1323" s="46">
        <f t="shared" si="944"/>
        <v>0</v>
      </c>
      <c r="DG1323" s="46">
        <f t="shared" si="945"/>
        <v>0</v>
      </c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75"/>
      <c r="ER1323" s="75"/>
      <c r="ES1323" s="75"/>
      <c r="ET1323" s="75"/>
      <c r="EU1323" s="75"/>
      <c r="EV1323" s="75"/>
      <c r="EW1323" s="75"/>
      <c r="EX1323" s="75"/>
      <c r="EY1323" s="75"/>
      <c r="EZ1323" s="75">
        <v>0</v>
      </c>
      <c r="FA1323" s="59" t="s">
        <v>1704</v>
      </c>
      <c r="FB1323" s="59">
        <v>2016</v>
      </c>
      <c r="FC1323" s="59"/>
    </row>
    <row r="1324" spans="1:159" s="49" customFormat="1" ht="25.5" customHeight="1" x14ac:dyDescent="0.25">
      <c r="A1324" s="59" t="s">
        <v>1206</v>
      </c>
      <c r="B1324" s="59" t="s">
        <v>55</v>
      </c>
      <c r="C1324" s="59" t="s">
        <v>1187</v>
      </c>
      <c r="D1324" s="59" t="s">
        <v>1188</v>
      </c>
      <c r="E1324" s="59" t="s">
        <v>1189</v>
      </c>
      <c r="F1324" s="59"/>
      <c r="G1324" s="59" t="s">
        <v>1428</v>
      </c>
      <c r="H1324" s="59" t="s">
        <v>1339</v>
      </c>
      <c r="I1324" s="59">
        <v>83.7</v>
      </c>
      <c r="J1324" s="59" t="s">
        <v>1340</v>
      </c>
      <c r="K1324" s="59" t="s">
        <v>1618</v>
      </c>
      <c r="L1324" s="59" t="s">
        <v>1330</v>
      </c>
      <c r="M1324" s="59" t="s">
        <v>1505</v>
      </c>
      <c r="N1324" s="59" t="s">
        <v>1429</v>
      </c>
      <c r="O1324" s="46">
        <f t="shared" si="927"/>
        <v>1500</v>
      </c>
      <c r="P1324" s="46"/>
      <c r="Q1324" s="46"/>
      <c r="R1324" s="46"/>
      <c r="S1324" s="46"/>
      <c r="T1324" s="46"/>
      <c r="U1324" s="46"/>
      <c r="V1324" s="46"/>
      <c r="W1324" s="46">
        <v>0</v>
      </c>
      <c r="X1324" s="46">
        <v>500</v>
      </c>
      <c r="Y1324" s="46">
        <v>500</v>
      </c>
      <c r="Z1324" s="46">
        <v>500</v>
      </c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87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7200</v>
      </c>
      <c r="BK1324" s="46"/>
      <c r="BL1324" s="46"/>
      <c r="BM1324" s="46"/>
      <c r="BN1324" s="46"/>
      <c r="BO1324" s="46"/>
      <c r="BP1324" s="46"/>
      <c r="BQ1324" s="46"/>
      <c r="BR1324" s="46">
        <v>7200</v>
      </c>
      <c r="BS1324" s="46">
        <v>7200</v>
      </c>
      <c r="BT1324" s="46">
        <v>7200</v>
      </c>
      <c r="BU1324" s="46">
        <v>7200</v>
      </c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>
        <v>0</v>
      </c>
      <c r="DF1324" s="46">
        <f t="shared" si="944"/>
        <v>0</v>
      </c>
      <c r="DG1324" s="46">
        <f t="shared" si="945"/>
        <v>0</v>
      </c>
      <c r="DH1324" s="46">
        <f>R1324*BM1324</f>
        <v>0</v>
      </c>
      <c r="DI1324" s="46">
        <f t="shared" ref="DI1324:DQ1324" si="954">BN1324*S1324</f>
        <v>0</v>
      </c>
      <c r="DJ1324" s="46">
        <f t="shared" si="954"/>
        <v>0</v>
      </c>
      <c r="DK1324" s="46">
        <f t="shared" si="954"/>
        <v>0</v>
      </c>
      <c r="DL1324" s="46">
        <f t="shared" si="954"/>
        <v>0</v>
      </c>
      <c r="DM1324" s="46">
        <f t="shared" si="954"/>
        <v>0</v>
      </c>
      <c r="DN1324" s="46">
        <f t="shared" si="954"/>
        <v>3600000</v>
      </c>
      <c r="DO1324" s="46">
        <f t="shared" si="954"/>
        <v>3600000</v>
      </c>
      <c r="DP1324" s="46">
        <f t="shared" si="954"/>
        <v>3600000</v>
      </c>
      <c r="DQ1324" s="46">
        <f t="shared" si="954"/>
        <v>0</v>
      </c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>
        <v>0</v>
      </c>
      <c r="FA1324" s="59" t="s">
        <v>1748</v>
      </c>
      <c r="FB1324" s="59">
        <v>2016</v>
      </c>
      <c r="FC1324" s="59" t="s">
        <v>1750</v>
      </c>
    </row>
    <row r="1325" spans="1:159" s="49" customFormat="1" ht="25.5" customHeight="1" x14ac:dyDescent="0.25">
      <c r="A1325" s="59" t="s">
        <v>1207</v>
      </c>
      <c r="B1325" s="59" t="s">
        <v>55</v>
      </c>
      <c r="C1325" s="59" t="s">
        <v>1208</v>
      </c>
      <c r="D1325" s="59" t="s">
        <v>1209</v>
      </c>
      <c r="E1325" s="59" t="s">
        <v>1210</v>
      </c>
      <c r="F1325" s="59"/>
      <c r="G1325" s="59" t="s">
        <v>1619</v>
      </c>
      <c r="H1325" s="59" t="s">
        <v>1339</v>
      </c>
      <c r="I1325" s="59">
        <v>87.8</v>
      </c>
      <c r="J1325" s="59" t="s">
        <v>1340</v>
      </c>
      <c r="K1325" s="59" t="s">
        <v>1555</v>
      </c>
      <c r="L1325" s="59" t="s">
        <v>1330</v>
      </c>
      <c r="M1325" s="59" t="s">
        <v>1505</v>
      </c>
      <c r="N1325" s="59" t="s">
        <v>1429</v>
      </c>
      <c r="O1325" s="46">
        <f t="shared" si="927"/>
        <v>1200</v>
      </c>
      <c r="P1325" s="46"/>
      <c r="Q1325" s="46"/>
      <c r="R1325" s="46"/>
      <c r="S1325" s="46"/>
      <c r="T1325" s="46"/>
      <c r="U1325" s="46"/>
      <c r="V1325" s="46"/>
      <c r="W1325" s="46">
        <v>300</v>
      </c>
      <c r="X1325" s="46">
        <v>300</v>
      </c>
      <c r="Y1325" s="46">
        <v>300</v>
      </c>
      <c r="Z1325" s="46">
        <v>300</v>
      </c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87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>
        <v>7300</v>
      </c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76"/>
      <c r="CW1325" s="76"/>
      <c r="CX1325" s="76"/>
      <c r="CY1325" s="76"/>
      <c r="CZ1325" s="76"/>
      <c r="DA1325" s="76"/>
      <c r="DB1325" s="76"/>
      <c r="DC1325" s="76"/>
      <c r="DD1325" s="76"/>
      <c r="DE1325" s="76">
        <v>0</v>
      </c>
      <c r="DF1325" s="46">
        <f t="shared" si="944"/>
        <v>0</v>
      </c>
      <c r="DG1325" s="46">
        <f t="shared" si="945"/>
        <v>0</v>
      </c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76"/>
      <c r="ER1325" s="76"/>
      <c r="ES1325" s="76"/>
      <c r="ET1325" s="76"/>
      <c r="EU1325" s="76"/>
      <c r="EV1325" s="76"/>
      <c r="EW1325" s="76"/>
      <c r="EX1325" s="76"/>
      <c r="EY1325" s="76"/>
      <c r="EZ1325" s="76">
        <v>0</v>
      </c>
      <c r="FA1325" s="59" t="s">
        <v>1704</v>
      </c>
      <c r="FB1325" s="59">
        <v>2016</v>
      </c>
      <c r="FC1325" s="59"/>
    </row>
    <row r="1326" spans="1:159" s="49" customFormat="1" ht="25.5" customHeight="1" x14ac:dyDescent="0.25">
      <c r="A1326" s="59" t="s">
        <v>1211</v>
      </c>
      <c r="B1326" s="59" t="s">
        <v>55</v>
      </c>
      <c r="C1326" s="59" t="s">
        <v>1208</v>
      </c>
      <c r="D1326" s="59" t="s">
        <v>1209</v>
      </c>
      <c r="E1326" s="59" t="s">
        <v>1210</v>
      </c>
      <c r="F1326" s="59"/>
      <c r="G1326" s="59" t="s">
        <v>1619</v>
      </c>
      <c r="H1326" s="59" t="s">
        <v>1339</v>
      </c>
      <c r="I1326" s="59">
        <v>87.8</v>
      </c>
      <c r="J1326" s="59" t="s">
        <v>1340</v>
      </c>
      <c r="K1326" s="59" t="s">
        <v>1555</v>
      </c>
      <c r="L1326" s="59" t="s">
        <v>1330</v>
      </c>
      <c r="M1326" s="59" t="s">
        <v>1505</v>
      </c>
      <c r="N1326" s="59" t="s">
        <v>1429</v>
      </c>
      <c r="O1326" s="46">
        <f t="shared" si="927"/>
        <v>1200</v>
      </c>
      <c r="P1326" s="46"/>
      <c r="Q1326" s="46"/>
      <c r="R1326" s="46"/>
      <c r="S1326" s="46"/>
      <c r="T1326" s="46"/>
      <c r="U1326" s="46"/>
      <c r="V1326" s="46"/>
      <c r="W1326" s="46">
        <v>300</v>
      </c>
      <c r="X1326" s="46">
        <v>300</v>
      </c>
      <c r="Y1326" s="46">
        <v>300</v>
      </c>
      <c r="Z1326" s="46">
        <v>300</v>
      </c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87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>
        <v>6895.61</v>
      </c>
      <c r="BK1326" s="46"/>
      <c r="BL1326" s="46"/>
      <c r="BM1326" s="46"/>
      <c r="BN1326" s="46"/>
      <c r="BO1326" s="46"/>
      <c r="BP1326" s="46"/>
      <c r="BQ1326" s="46"/>
      <c r="BR1326" s="46">
        <v>6895.61</v>
      </c>
      <c r="BS1326" s="46">
        <v>6895.61</v>
      </c>
      <c r="BT1326" s="46">
        <v>6895.61</v>
      </c>
      <c r="BU1326" s="46">
        <v>6895.61</v>
      </c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>
        <v>0</v>
      </c>
      <c r="DF1326" s="46">
        <f>P1329*BJ1329</f>
        <v>0</v>
      </c>
      <c r="DG1326" s="46">
        <f>BJ1329*Q1329</f>
        <v>0</v>
      </c>
      <c r="DH1326" s="46">
        <f>R1326*BM1326</f>
        <v>0</v>
      </c>
      <c r="DI1326" s="46">
        <f t="shared" ref="DI1326:DQ1326" si="955">BN1326*S1326</f>
        <v>0</v>
      </c>
      <c r="DJ1326" s="46">
        <f t="shared" si="955"/>
        <v>0</v>
      </c>
      <c r="DK1326" s="46">
        <f t="shared" si="955"/>
        <v>0</v>
      </c>
      <c r="DL1326" s="46">
        <f t="shared" si="955"/>
        <v>0</v>
      </c>
      <c r="DM1326" s="46">
        <f t="shared" si="955"/>
        <v>2068683</v>
      </c>
      <c r="DN1326" s="46">
        <f t="shared" si="955"/>
        <v>2068683</v>
      </c>
      <c r="DO1326" s="46">
        <f t="shared" si="955"/>
        <v>2068683</v>
      </c>
      <c r="DP1326" s="46">
        <f t="shared" si="955"/>
        <v>2068683</v>
      </c>
      <c r="DQ1326" s="46">
        <f t="shared" si="955"/>
        <v>0</v>
      </c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46"/>
      <c r="ER1326" s="46"/>
      <c r="ES1326" s="46"/>
      <c r="ET1326" s="46"/>
      <c r="EU1326" s="46"/>
      <c r="EV1326" s="46"/>
      <c r="EW1326" s="46"/>
      <c r="EX1326" s="46"/>
      <c r="EY1326" s="46"/>
      <c r="EZ1326" s="46">
        <v>0</v>
      </c>
      <c r="FA1326" s="59" t="s">
        <v>1704</v>
      </c>
      <c r="FB1326" s="59">
        <v>2016</v>
      </c>
      <c r="FC1326" s="59" t="s">
        <v>1751</v>
      </c>
    </row>
    <row r="1327" spans="1:159" s="49" customFormat="1" ht="25.5" customHeight="1" x14ac:dyDescent="0.25">
      <c r="A1327" s="59" t="s">
        <v>3607</v>
      </c>
      <c r="B1327" s="59" t="s">
        <v>55</v>
      </c>
      <c r="C1327" s="59" t="s">
        <v>1208</v>
      </c>
      <c r="D1327" s="59" t="s">
        <v>1209</v>
      </c>
      <c r="E1327" s="59" t="s">
        <v>1210</v>
      </c>
      <c r="F1327" s="59"/>
      <c r="G1327" s="59" t="s">
        <v>1619</v>
      </c>
      <c r="H1327" s="59" t="s">
        <v>1339</v>
      </c>
      <c r="I1327" s="59">
        <v>87.8</v>
      </c>
      <c r="J1327" s="59" t="s">
        <v>3608</v>
      </c>
      <c r="K1327" s="59" t="s">
        <v>1555</v>
      </c>
      <c r="L1327" s="59" t="s">
        <v>1330</v>
      </c>
      <c r="M1327" s="59" t="s">
        <v>1505</v>
      </c>
      <c r="N1327" s="59" t="s">
        <v>1429</v>
      </c>
      <c r="O1327" s="46">
        <f>P1327+Q1327+R1327+S1327+T1327+U1327+V1327+W1327+X1327+Y1327+Z1327+AA1327+AB1327+AC1327+AD1327+AE1327+AF1327+AG1327+AH1327+AI1327+AJ1327+AK1327+AL1327+AM1327+AN1327+AO1327+AP1327+AQ1327+AR1327+AS1327+AT1327+AU1327+AV1327+AW1327+AX1327+AY1327+AZ1327</f>
        <v>1200</v>
      </c>
      <c r="P1327" s="46"/>
      <c r="Q1327" s="46"/>
      <c r="R1327" s="46"/>
      <c r="S1327" s="46"/>
      <c r="T1327" s="46"/>
      <c r="U1327" s="46"/>
      <c r="V1327" s="46"/>
      <c r="W1327" s="46">
        <v>300</v>
      </c>
      <c r="X1327" s="46">
        <v>300</v>
      </c>
      <c r="Y1327" s="46">
        <v>300</v>
      </c>
      <c r="Z1327" s="46">
        <v>300</v>
      </c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87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>
        <f>DE1327/O1327</f>
        <v>0</v>
      </c>
      <c r="BK1327" s="46"/>
      <c r="BL1327" s="46"/>
      <c r="BM1327" s="46"/>
      <c r="BN1327" s="46"/>
      <c r="BO1327" s="46"/>
      <c r="BP1327" s="46"/>
      <c r="BQ1327" s="46"/>
      <c r="BR1327" s="46">
        <v>6895.61</v>
      </c>
      <c r="BS1327" s="46">
        <v>6895.61</v>
      </c>
      <c r="BT1327" s="46">
        <v>8304.43</v>
      </c>
      <c r="BU1327" s="46">
        <v>8304.43</v>
      </c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>
        <v>0</v>
      </c>
      <c r="DF1327" s="46">
        <f>P1330*BJ1330</f>
        <v>0</v>
      </c>
      <c r="DG1327" s="46">
        <f>BJ1330*Q1330</f>
        <v>0</v>
      </c>
      <c r="DH1327" s="46">
        <f>R1327*BM1327</f>
        <v>0</v>
      </c>
      <c r="DI1327" s="46">
        <f t="shared" ref="DI1327:DQ1327" si="956">BN1327*S1327</f>
        <v>0</v>
      </c>
      <c r="DJ1327" s="46">
        <f t="shared" si="956"/>
        <v>0</v>
      </c>
      <c r="DK1327" s="46">
        <f t="shared" si="956"/>
        <v>0</v>
      </c>
      <c r="DL1327" s="46">
        <f t="shared" si="956"/>
        <v>0</v>
      </c>
      <c r="DM1327" s="46">
        <f t="shared" si="956"/>
        <v>2068683</v>
      </c>
      <c r="DN1327" s="46">
        <f t="shared" si="956"/>
        <v>2068683</v>
      </c>
      <c r="DO1327" s="46">
        <f t="shared" si="956"/>
        <v>2491329</v>
      </c>
      <c r="DP1327" s="46">
        <f t="shared" si="956"/>
        <v>2491329</v>
      </c>
      <c r="DQ1327" s="46">
        <f t="shared" si="956"/>
        <v>0</v>
      </c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>
        <f>DE1327*1.12</f>
        <v>0</v>
      </c>
      <c r="FA1327" s="59" t="s">
        <v>1704</v>
      </c>
      <c r="FB1327" s="59" t="s">
        <v>3557</v>
      </c>
      <c r="FC1327" s="59" t="s">
        <v>1753</v>
      </c>
    </row>
    <row r="1328" spans="1:159" s="49" customFormat="1" ht="25.5" customHeight="1" x14ac:dyDescent="0.25">
      <c r="A1328" s="59" t="s">
        <v>3777</v>
      </c>
      <c r="B1328" s="59" t="s">
        <v>55</v>
      </c>
      <c r="C1328" s="59" t="s">
        <v>1208</v>
      </c>
      <c r="D1328" s="59" t="s">
        <v>1209</v>
      </c>
      <c r="E1328" s="59" t="s">
        <v>1210</v>
      </c>
      <c r="F1328" s="59"/>
      <c r="G1328" s="59" t="s">
        <v>1619</v>
      </c>
      <c r="H1328" s="59" t="s">
        <v>1339</v>
      </c>
      <c r="I1328" s="59">
        <v>87.8</v>
      </c>
      <c r="J1328" s="59" t="s">
        <v>3778</v>
      </c>
      <c r="K1328" s="59" t="s">
        <v>1555</v>
      </c>
      <c r="L1328" s="59" t="s">
        <v>1330</v>
      </c>
      <c r="M1328" s="59" t="s">
        <v>1505</v>
      </c>
      <c r="N1328" s="59" t="s">
        <v>1429</v>
      </c>
      <c r="O1328" s="46">
        <f>P1328+Q1328+R1328+S1328+T1328+U1328+V1328+W1328+X1328+Y1328+Z1328+AA1328+AB1328+AC1328+AD1328+AE1328+AF1328+AG1328+AH1328+AI1328+AJ1328+AK1328+AL1328+AM1328+AN1328+AO1328+AP1328+AQ1328+AR1328+AS1328+AT1328+AU1328+AV1328+AW1328+AX1328+AY1328+AZ1328</f>
        <v>1500</v>
      </c>
      <c r="P1328" s="46"/>
      <c r="Q1328" s="46"/>
      <c r="R1328" s="46"/>
      <c r="S1328" s="46"/>
      <c r="T1328" s="46"/>
      <c r="U1328" s="46"/>
      <c r="V1328" s="46"/>
      <c r="W1328" s="46">
        <v>300</v>
      </c>
      <c r="X1328" s="46">
        <v>300</v>
      </c>
      <c r="Y1328" s="46">
        <v>600</v>
      </c>
      <c r="Z1328" s="46">
        <v>300</v>
      </c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87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>
        <f>DE1328/O1328</f>
        <v>7740.902</v>
      </c>
      <c r="BK1328" s="46"/>
      <c r="BL1328" s="46"/>
      <c r="BM1328" s="46"/>
      <c r="BN1328" s="46"/>
      <c r="BO1328" s="46"/>
      <c r="BP1328" s="46"/>
      <c r="BQ1328" s="46"/>
      <c r="BR1328" s="46">
        <v>6895.61</v>
      </c>
      <c r="BS1328" s="46">
        <v>6895.61</v>
      </c>
      <c r="BT1328" s="46">
        <v>8304.43</v>
      </c>
      <c r="BU1328" s="46">
        <v>8304.43</v>
      </c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>
        <f>DM1328+DN1328+DO1328+DP1328</f>
        <v>11611353</v>
      </c>
      <c r="DF1328" s="46">
        <f>P1331*BJ1331</f>
        <v>0</v>
      </c>
      <c r="DG1328" s="46">
        <f>BJ1331*Q1331</f>
        <v>0</v>
      </c>
      <c r="DH1328" s="46">
        <f>R1328*BM1328</f>
        <v>0</v>
      </c>
      <c r="DI1328" s="46">
        <f t="shared" ref="DI1328" si="957">BN1328*S1328</f>
        <v>0</v>
      </c>
      <c r="DJ1328" s="46">
        <f t="shared" ref="DJ1328" si="958">BO1328*T1328</f>
        <v>0</v>
      </c>
      <c r="DK1328" s="46">
        <f t="shared" ref="DK1328" si="959">BP1328*U1328</f>
        <v>0</v>
      </c>
      <c r="DL1328" s="46">
        <f t="shared" ref="DL1328" si="960">BQ1328*V1328</f>
        <v>0</v>
      </c>
      <c r="DM1328" s="46">
        <f t="shared" ref="DM1328" si="961">BR1328*W1328</f>
        <v>2068683</v>
      </c>
      <c r="DN1328" s="46">
        <f t="shared" ref="DN1328" si="962">BS1328*X1328</f>
        <v>2068683</v>
      </c>
      <c r="DO1328" s="46">
        <f t="shared" ref="DO1328" si="963">BT1328*Y1328</f>
        <v>4982658</v>
      </c>
      <c r="DP1328" s="46">
        <f t="shared" ref="DP1328" si="964">BU1328*Z1328</f>
        <v>2491329</v>
      </c>
      <c r="DQ1328" s="46">
        <f t="shared" ref="DQ1328" si="965">BV1328*AA1328</f>
        <v>0</v>
      </c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>
        <f>DE1328*1.12</f>
        <v>13004715.360000001</v>
      </c>
      <c r="FA1328" s="59" t="s">
        <v>1704</v>
      </c>
      <c r="FB1328" s="59" t="s">
        <v>3557</v>
      </c>
      <c r="FC1328" s="59" t="s">
        <v>1703</v>
      </c>
    </row>
    <row r="1329" spans="1:159" s="49" customFormat="1" ht="25.5" customHeight="1" x14ac:dyDescent="0.25">
      <c r="A1329" s="59" t="s">
        <v>1212</v>
      </c>
      <c r="B1329" s="59" t="s">
        <v>55</v>
      </c>
      <c r="C1329" s="59" t="s">
        <v>1208</v>
      </c>
      <c r="D1329" s="59" t="s">
        <v>1209</v>
      </c>
      <c r="E1329" s="59" t="s">
        <v>1210</v>
      </c>
      <c r="F1329" s="59"/>
      <c r="G1329" s="59" t="s">
        <v>1619</v>
      </c>
      <c r="H1329" s="59" t="s">
        <v>1339</v>
      </c>
      <c r="I1329" s="59">
        <v>87.8</v>
      </c>
      <c r="J1329" s="59" t="s">
        <v>1340</v>
      </c>
      <c r="K1329" s="59" t="s">
        <v>1586</v>
      </c>
      <c r="L1329" s="59" t="s">
        <v>1330</v>
      </c>
      <c r="M1329" s="59" t="s">
        <v>1505</v>
      </c>
      <c r="N1329" s="59" t="s">
        <v>1429</v>
      </c>
      <c r="O1329" s="46">
        <f t="shared" si="927"/>
        <v>2000</v>
      </c>
      <c r="P1329" s="46"/>
      <c r="Q1329" s="46"/>
      <c r="R1329" s="46"/>
      <c r="S1329" s="46"/>
      <c r="T1329" s="46"/>
      <c r="U1329" s="46"/>
      <c r="V1329" s="46"/>
      <c r="W1329" s="46">
        <v>500</v>
      </c>
      <c r="X1329" s="46">
        <v>500</v>
      </c>
      <c r="Y1329" s="46">
        <v>500</v>
      </c>
      <c r="Z1329" s="46">
        <v>500</v>
      </c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87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>
        <v>7300</v>
      </c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>
        <v>0</v>
      </c>
      <c r="DF1329" s="46">
        <f t="shared" si="944"/>
        <v>0</v>
      </c>
      <c r="DG1329" s="46">
        <f t="shared" si="945"/>
        <v>0</v>
      </c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>
        <v>0</v>
      </c>
      <c r="FA1329" s="59" t="s">
        <v>1704</v>
      </c>
      <c r="FB1329" s="59">
        <v>2016</v>
      </c>
      <c r="FC1329" s="59"/>
    </row>
    <row r="1330" spans="1:159" s="49" customFormat="1" ht="25.5" customHeight="1" x14ac:dyDescent="0.25">
      <c r="A1330" s="59" t="s">
        <v>1213</v>
      </c>
      <c r="B1330" s="59" t="s">
        <v>55</v>
      </c>
      <c r="C1330" s="59" t="s">
        <v>1208</v>
      </c>
      <c r="D1330" s="59" t="s">
        <v>1209</v>
      </c>
      <c r="E1330" s="59" t="s">
        <v>1210</v>
      </c>
      <c r="F1330" s="59"/>
      <c r="G1330" s="59" t="s">
        <v>1619</v>
      </c>
      <c r="H1330" s="59" t="s">
        <v>1339</v>
      </c>
      <c r="I1330" s="59">
        <v>87.8</v>
      </c>
      <c r="J1330" s="59" t="s">
        <v>1340</v>
      </c>
      <c r="K1330" s="59" t="s">
        <v>1586</v>
      </c>
      <c r="L1330" s="59" t="s">
        <v>1330</v>
      </c>
      <c r="M1330" s="59" t="s">
        <v>1505</v>
      </c>
      <c r="N1330" s="59" t="s">
        <v>1429</v>
      </c>
      <c r="O1330" s="46">
        <f t="shared" si="927"/>
        <v>2000</v>
      </c>
      <c r="P1330" s="46"/>
      <c r="Q1330" s="46"/>
      <c r="R1330" s="46"/>
      <c r="S1330" s="46"/>
      <c r="T1330" s="46"/>
      <c r="U1330" s="46"/>
      <c r="V1330" s="46"/>
      <c r="W1330" s="46">
        <v>500</v>
      </c>
      <c r="X1330" s="46">
        <v>500</v>
      </c>
      <c r="Y1330" s="46">
        <v>500</v>
      </c>
      <c r="Z1330" s="46">
        <v>500</v>
      </c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87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>
        <v>6895.61</v>
      </c>
      <c r="BK1330" s="46"/>
      <c r="BL1330" s="46"/>
      <c r="BM1330" s="46"/>
      <c r="BN1330" s="46"/>
      <c r="BO1330" s="46"/>
      <c r="BP1330" s="46"/>
      <c r="BQ1330" s="46"/>
      <c r="BR1330" s="46">
        <v>6895.61</v>
      </c>
      <c r="BS1330" s="46">
        <v>6895.61</v>
      </c>
      <c r="BT1330" s="46">
        <v>6895.61</v>
      </c>
      <c r="BU1330" s="46">
        <v>6895.61</v>
      </c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>
        <v>0</v>
      </c>
      <c r="DF1330" s="46">
        <f>P1334*BJ1334</f>
        <v>0</v>
      </c>
      <c r="DG1330" s="46">
        <f>BJ1334*Q1334</f>
        <v>0</v>
      </c>
      <c r="DH1330" s="46">
        <f>R1330*BM1330</f>
        <v>0</v>
      </c>
      <c r="DI1330" s="46">
        <f t="shared" ref="DI1330:DQ1330" si="966">BN1330*S1330</f>
        <v>0</v>
      </c>
      <c r="DJ1330" s="46">
        <f t="shared" si="966"/>
        <v>0</v>
      </c>
      <c r="DK1330" s="46">
        <f t="shared" si="966"/>
        <v>0</v>
      </c>
      <c r="DL1330" s="46">
        <f t="shared" si="966"/>
        <v>0</v>
      </c>
      <c r="DM1330" s="46">
        <f t="shared" si="966"/>
        <v>3447805</v>
      </c>
      <c r="DN1330" s="46">
        <f t="shared" si="966"/>
        <v>3447805</v>
      </c>
      <c r="DO1330" s="46">
        <f t="shared" si="966"/>
        <v>3447805</v>
      </c>
      <c r="DP1330" s="46">
        <f t="shared" si="966"/>
        <v>3447805</v>
      </c>
      <c r="DQ1330" s="46">
        <f t="shared" si="966"/>
        <v>0</v>
      </c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>
        <v>0</v>
      </c>
      <c r="FA1330" s="59" t="s">
        <v>1704</v>
      </c>
      <c r="FB1330" s="59">
        <v>2016</v>
      </c>
      <c r="FC1330" s="59" t="s">
        <v>1751</v>
      </c>
    </row>
    <row r="1331" spans="1:159" s="49" customFormat="1" ht="25.5" customHeight="1" x14ac:dyDescent="0.25">
      <c r="A1331" s="59" t="s">
        <v>3609</v>
      </c>
      <c r="B1331" s="59" t="s">
        <v>55</v>
      </c>
      <c r="C1331" s="59" t="s">
        <v>1208</v>
      </c>
      <c r="D1331" s="59" t="s">
        <v>1209</v>
      </c>
      <c r="E1331" s="59" t="s">
        <v>1210</v>
      </c>
      <c r="F1331" s="59"/>
      <c r="G1331" s="59" t="s">
        <v>1619</v>
      </c>
      <c r="H1331" s="59" t="s">
        <v>1339</v>
      </c>
      <c r="I1331" s="59">
        <v>87.8</v>
      </c>
      <c r="J1331" s="59" t="s">
        <v>3608</v>
      </c>
      <c r="K1331" s="59" t="s">
        <v>1586</v>
      </c>
      <c r="L1331" s="59" t="s">
        <v>1330</v>
      </c>
      <c r="M1331" s="59" t="s">
        <v>1505</v>
      </c>
      <c r="N1331" s="59" t="s">
        <v>1429</v>
      </c>
      <c r="O1331" s="46">
        <f>P1331+Q1331+R1331+S1331+T1331+U1331+V1331+W1331+X1331+Y1331+Z1331+AA1331+AB1331+AC1331+AD1331+AE1331+AF1331+AG1331+AH1331+AI1331+AJ1331+AK1331+AL1331+AM1331+AN1331+AO1331+AP1331+AQ1331+AR1331+AS1331+AT1331+AU1331+AV1331+AW1331+AX1331+AY1331+AZ1331</f>
        <v>1761</v>
      </c>
      <c r="P1331" s="46"/>
      <c r="Q1331" s="46"/>
      <c r="R1331" s="46"/>
      <c r="S1331" s="46"/>
      <c r="T1331" s="46"/>
      <c r="U1331" s="46"/>
      <c r="V1331" s="46"/>
      <c r="W1331" s="46">
        <v>500</v>
      </c>
      <c r="X1331" s="46">
        <v>500</v>
      </c>
      <c r="Y1331" s="46">
        <v>261</v>
      </c>
      <c r="Z1331" s="46">
        <v>500</v>
      </c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87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>
        <f>DE1331/O1331</f>
        <v>0</v>
      </c>
      <c r="BK1331" s="46"/>
      <c r="BL1331" s="46"/>
      <c r="BM1331" s="46"/>
      <c r="BN1331" s="46"/>
      <c r="BO1331" s="46"/>
      <c r="BP1331" s="46"/>
      <c r="BQ1331" s="46"/>
      <c r="BR1331" s="46">
        <v>6895.61</v>
      </c>
      <c r="BS1331" s="46">
        <v>6895.61</v>
      </c>
      <c r="BT1331" s="46">
        <v>8304.43</v>
      </c>
      <c r="BU1331" s="46">
        <v>8304.43</v>
      </c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>
        <v>0</v>
      </c>
      <c r="DF1331" s="46">
        <f>P1335*BJ1335</f>
        <v>0</v>
      </c>
      <c r="DG1331" s="46">
        <f>BJ1335*Q1335</f>
        <v>0</v>
      </c>
      <c r="DH1331" s="46">
        <f>R1331*BM1331</f>
        <v>0</v>
      </c>
      <c r="DI1331" s="46">
        <f t="shared" ref="DI1331:DQ1331" si="967">BN1331*S1331</f>
        <v>0</v>
      </c>
      <c r="DJ1331" s="46">
        <f t="shared" si="967"/>
        <v>0</v>
      </c>
      <c r="DK1331" s="46">
        <f t="shared" si="967"/>
        <v>0</v>
      </c>
      <c r="DL1331" s="46">
        <f t="shared" si="967"/>
        <v>0</v>
      </c>
      <c r="DM1331" s="46">
        <f t="shared" si="967"/>
        <v>3447805</v>
      </c>
      <c r="DN1331" s="46">
        <f t="shared" si="967"/>
        <v>3447805</v>
      </c>
      <c r="DO1331" s="46">
        <f t="shared" si="967"/>
        <v>2167456.23</v>
      </c>
      <c r="DP1331" s="46">
        <f t="shared" si="967"/>
        <v>4152215</v>
      </c>
      <c r="DQ1331" s="46">
        <f t="shared" si="967"/>
        <v>0</v>
      </c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>
        <f>DE1331*1.12</f>
        <v>0</v>
      </c>
      <c r="FA1331" s="59" t="s">
        <v>1704</v>
      </c>
      <c r="FB1331" s="59" t="s">
        <v>3557</v>
      </c>
      <c r="FC1331" s="59" t="s">
        <v>3114</v>
      </c>
    </row>
    <row r="1332" spans="1:159" s="49" customFormat="1" ht="25.5" customHeight="1" x14ac:dyDescent="0.25">
      <c r="A1332" s="59" t="s">
        <v>3779</v>
      </c>
      <c r="B1332" s="59" t="s">
        <v>55</v>
      </c>
      <c r="C1332" s="59" t="s">
        <v>1208</v>
      </c>
      <c r="D1332" s="59" t="s">
        <v>1209</v>
      </c>
      <c r="E1332" s="59" t="s">
        <v>1210</v>
      </c>
      <c r="F1332" s="59"/>
      <c r="G1332" s="59" t="s">
        <v>1619</v>
      </c>
      <c r="H1332" s="59" t="s">
        <v>1339</v>
      </c>
      <c r="I1332" s="59">
        <v>87.8</v>
      </c>
      <c r="J1332" s="59" t="s">
        <v>3778</v>
      </c>
      <c r="K1332" s="59" t="s">
        <v>1586</v>
      </c>
      <c r="L1332" s="59" t="s">
        <v>1330</v>
      </c>
      <c r="M1332" s="59" t="s">
        <v>1505</v>
      </c>
      <c r="N1332" s="59" t="s">
        <v>1429</v>
      </c>
      <c r="O1332" s="46">
        <f>P1332+Q1332+R1332+S1332+T1332+U1332+V1332+W1332+X1332+Y1332+Z1332+AA1332+AB1332+AC1332+AD1332+AE1332+AF1332+AG1332+AH1332+AI1332+AJ1332+AK1332+AL1332+AM1332+AN1332+AO1332+AP1332+AQ1332+AR1332+AS1332+AT1332+AU1332+AV1332+AW1332+AX1332+AY1332+AZ1332</f>
        <v>2222</v>
      </c>
      <c r="P1332" s="46"/>
      <c r="Q1332" s="46"/>
      <c r="R1332" s="46"/>
      <c r="S1332" s="46"/>
      <c r="T1332" s="46"/>
      <c r="U1332" s="46"/>
      <c r="V1332" s="46"/>
      <c r="W1332" s="46">
        <v>500</v>
      </c>
      <c r="X1332" s="46">
        <v>500</v>
      </c>
      <c r="Y1332" s="46">
        <v>722</v>
      </c>
      <c r="Z1332" s="46">
        <v>500</v>
      </c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87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>
        <f>DE1332/O1332</f>
        <v>0</v>
      </c>
      <c r="BK1332" s="46"/>
      <c r="BL1332" s="46"/>
      <c r="BM1332" s="46"/>
      <c r="BN1332" s="46"/>
      <c r="BO1332" s="46"/>
      <c r="BP1332" s="46"/>
      <c r="BQ1332" s="46"/>
      <c r="BR1332" s="46">
        <v>6895.61</v>
      </c>
      <c r="BS1332" s="46">
        <v>6895.61</v>
      </c>
      <c r="BT1332" s="46">
        <v>8304.43</v>
      </c>
      <c r="BU1332" s="46">
        <v>8304.43</v>
      </c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>
        <v>0</v>
      </c>
      <c r="DF1332" s="46">
        <f>P1336*BJ1336</f>
        <v>0</v>
      </c>
      <c r="DG1332" s="46">
        <f>BJ1336*Q1336</f>
        <v>0</v>
      </c>
      <c r="DH1332" s="46">
        <f>R1332*BM1332</f>
        <v>0</v>
      </c>
      <c r="DI1332" s="46">
        <f t="shared" ref="DI1332" si="968">BN1332*S1332</f>
        <v>0</v>
      </c>
      <c r="DJ1332" s="46">
        <f t="shared" ref="DJ1332" si="969">BO1332*T1332</f>
        <v>0</v>
      </c>
      <c r="DK1332" s="46">
        <f t="shared" ref="DK1332" si="970">BP1332*U1332</f>
        <v>0</v>
      </c>
      <c r="DL1332" s="46">
        <f t="shared" ref="DL1332" si="971">BQ1332*V1332</f>
        <v>0</v>
      </c>
      <c r="DM1332" s="46">
        <f t="shared" ref="DM1332" si="972">BR1332*W1332</f>
        <v>3447805</v>
      </c>
      <c r="DN1332" s="46">
        <f t="shared" ref="DN1332" si="973">BS1332*X1332</f>
        <v>3447805</v>
      </c>
      <c r="DO1332" s="46">
        <f t="shared" ref="DO1332" si="974">BT1332*Y1332</f>
        <v>5995798.46</v>
      </c>
      <c r="DP1332" s="46">
        <f t="shared" ref="DP1332" si="975">BU1332*Z1332</f>
        <v>4152215</v>
      </c>
      <c r="DQ1332" s="46">
        <f t="shared" ref="DQ1332" si="976">BV1332*AA1332</f>
        <v>0</v>
      </c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>
        <f>DE1332*1.12</f>
        <v>0</v>
      </c>
      <c r="FA1332" s="59" t="s">
        <v>1704</v>
      </c>
      <c r="FB1332" s="59" t="s">
        <v>3557</v>
      </c>
      <c r="FC1332" s="59" t="s">
        <v>1703</v>
      </c>
    </row>
    <row r="1333" spans="1:159" s="102" customFormat="1" ht="25.5" customHeight="1" x14ac:dyDescent="0.25">
      <c r="A1333" s="100" t="s">
        <v>3814</v>
      </c>
      <c r="B1333" s="92" t="s">
        <v>55</v>
      </c>
      <c r="C1333" s="92" t="s">
        <v>1208</v>
      </c>
      <c r="D1333" s="92" t="s">
        <v>1209</v>
      </c>
      <c r="E1333" s="92" t="s">
        <v>1210</v>
      </c>
      <c r="F1333" s="92"/>
      <c r="G1333" s="92" t="s">
        <v>1619</v>
      </c>
      <c r="H1333" s="92" t="s">
        <v>1339</v>
      </c>
      <c r="I1333" s="92">
        <v>87.8</v>
      </c>
      <c r="J1333" s="92" t="s">
        <v>3830</v>
      </c>
      <c r="K1333" s="92" t="s">
        <v>1586</v>
      </c>
      <c r="L1333" s="92" t="s">
        <v>1330</v>
      </c>
      <c r="M1333" s="92" t="s">
        <v>1505</v>
      </c>
      <c r="N1333" s="92" t="s">
        <v>1429</v>
      </c>
      <c r="O1333" s="46">
        <f>W1333+X1333+Y1333+Z1333</f>
        <v>2022</v>
      </c>
      <c r="P1333" s="46"/>
      <c r="Q1333" s="46"/>
      <c r="R1333" s="46"/>
      <c r="S1333" s="46"/>
      <c r="T1333" s="46"/>
      <c r="U1333" s="46"/>
      <c r="V1333" s="46"/>
      <c r="W1333" s="46">
        <v>500</v>
      </c>
      <c r="X1333" s="46">
        <v>500</v>
      </c>
      <c r="Y1333" s="46">
        <v>522</v>
      </c>
      <c r="Z1333" s="46">
        <v>500</v>
      </c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>
        <f t="shared" ref="BJ1333" si="977">DE1333/O1333</f>
        <v>7607.6842037586548</v>
      </c>
      <c r="BK1333" s="46"/>
      <c r="BL1333" s="46"/>
      <c r="BM1333" s="46"/>
      <c r="BN1333" s="46"/>
      <c r="BO1333" s="46"/>
      <c r="BP1333" s="46"/>
      <c r="BQ1333" s="46"/>
      <c r="BR1333" s="46">
        <v>6895.61</v>
      </c>
      <c r="BS1333" s="46">
        <v>6895.61</v>
      </c>
      <c r="BT1333" s="46">
        <v>8304.43</v>
      </c>
      <c r="BU1333" s="46">
        <v>8304.43</v>
      </c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>
        <f t="shared" ref="DE1333" si="978">DF1333+DG1333+DH1333+DI1333+DJ1333+DK1333+DL1333+DM1333+DN1333+DO1333+DP1333+DQ1333</f>
        <v>15382737.460000001</v>
      </c>
      <c r="DF1333" s="46"/>
      <c r="DG1333" s="46"/>
      <c r="DH1333" s="46"/>
      <c r="DI1333" s="46"/>
      <c r="DJ1333" s="46"/>
      <c r="DK1333" s="46"/>
      <c r="DL1333" s="46"/>
      <c r="DM1333" s="46">
        <v>3447805</v>
      </c>
      <c r="DN1333" s="46">
        <f t="shared" ref="DN1333:DP1333" si="979">X1333*BS1333</f>
        <v>3447805</v>
      </c>
      <c r="DO1333" s="46">
        <f t="shared" si="979"/>
        <v>4334912.46</v>
      </c>
      <c r="DP1333" s="46">
        <f t="shared" si="979"/>
        <v>4152215</v>
      </c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>
        <f t="shared" ref="EZ1333" si="980">DE1333*1.12</f>
        <v>17228665.955200002</v>
      </c>
      <c r="FA1333" s="92" t="s">
        <v>1704</v>
      </c>
      <c r="FB1333" s="92" t="s">
        <v>3557</v>
      </c>
      <c r="FC1333" s="92" t="s">
        <v>3815</v>
      </c>
    </row>
    <row r="1334" spans="1:159" s="49" customFormat="1" ht="25.5" customHeight="1" x14ac:dyDescent="0.25">
      <c r="A1334" s="59" t="s">
        <v>1214</v>
      </c>
      <c r="B1334" s="59" t="s">
        <v>55</v>
      </c>
      <c r="C1334" s="59" t="s">
        <v>1208</v>
      </c>
      <c r="D1334" s="59" t="s">
        <v>1209</v>
      </c>
      <c r="E1334" s="59" t="s">
        <v>1210</v>
      </c>
      <c r="F1334" s="59"/>
      <c r="G1334" s="59" t="s">
        <v>1619</v>
      </c>
      <c r="H1334" s="59" t="s">
        <v>1339</v>
      </c>
      <c r="I1334" s="59">
        <v>87.8</v>
      </c>
      <c r="J1334" s="59" t="s">
        <v>1340</v>
      </c>
      <c r="K1334" s="59" t="s">
        <v>1620</v>
      </c>
      <c r="L1334" s="59" t="s">
        <v>1330</v>
      </c>
      <c r="M1334" s="59" t="s">
        <v>1505</v>
      </c>
      <c r="N1334" s="59" t="s">
        <v>1429</v>
      </c>
      <c r="O1334" s="46">
        <f t="shared" si="927"/>
        <v>2000</v>
      </c>
      <c r="P1334" s="46"/>
      <c r="Q1334" s="46"/>
      <c r="R1334" s="46"/>
      <c r="S1334" s="46"/>
      <c r="T1334" s="46"/>
      <c r="U1334" s="46"/>
      <c r="V1334" s="46"/>
      <c r="W1334" s="46">
        <v>500</v>
      </c>
      <c r="X1334" s="46">
        <v>500</v>
      </c>
      <c r="Y1334" s="46">
        <v>500</v>
      </c>
      <c r="Z1334" s="46">
        <v>500</v>
      </c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87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>
        <v>7300</v>
      </c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>
        <v>0</v>
      </c>
      <c r="DF1334" s="46">
        <f t="shared" si="944"/>
        <v>0</v>
      </c>
      <c r="DG1334" s="46">
        <f t="shared" si="945"/>
        <v>0</v>
      </c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>
        <v>0</v>
      </c>
      <c r="FA1334" s="59" t="s">
        <v>1704</v>
      </c>
      <c r="FB1334" s="59">
        <v>2016</v>
      </c>
      <c r="FC1334" s="59"/>
    </row>
    <row r="1335" spans="1:159" s="49" customFormat="1" ht="25.5" customHeight="1" x14ac:dyDescent="0.25">
      <c r="A1335" s="59" t="s">
        <v>1215</v>
      </c>
      <c r="B1335" s="59" t="s">
        <v>55</v>
      </c>
      <c r="C1335" s="59" t="s">
        <v>1208</v>
      </c>
      <c r="D1335" s="59" t="s">
        <v>1209</v>
      </c>
      <c r="E1335" s="59" t="s">
        <v>1210</v>
      </c>
      <c r="F1335" s="59"/>
      <c r="G1335" s="59" t="s">
        <v>1619</v>
      </c>
      <c r="H1335" s="59" t="s">
        <v>1339</v>
      </c>
      <c r="I1335" s="59">
        <v>87.8</v>
      </c>
      <c r="J1335" s="59" t="s">
        <v>1340</v>
      </c>
      <c r="K1335" s="59" t="s">
        <v>1620</v>
      </c>
      <c r="L1335" s="59" t="s">
        <v>1330</v>
      </c>
      <c r="M1335" s="59" t="s">
        <v>1505</v>
      </c>
      <c r="N1335" s="59" t="s">
        <v>1429</v>
      </c>
      <c r="O1335" s="46">
        <f t="shared" si="927"/>
        <v>2000</v>
      </c>
      <c r="P1335" s="46"/>
      <c r="Q1335" s="46"/>
      <c r="R1335" s="46"/>
      <c r="S1335" s="46"/>
      <c r="T1335" s="46"/>
      <c r="U1335" s="46"/>
      <c r="V1335" s="46"/>
      <c r="W1335" s="46">
        <v>500</v>
      </c>
      <c r="X1335" s="46">
        <v>500</v>
      </c>
      <c r="Y1335" s="46">
        <v>500</v>
      </c>
      <c r="Z1335" s="46">
        <v>500</v>
      </c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87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>
        <v>6895.61</v>
      </c>
      <c r="BK1335" s="46"/>
      <c r="BL1335" s="46"/>
      <c r="BM1335" s="46"/>
      <c r="BN1335" s="46"/>
      <c r="BO1335" s="46"/>
      <c r="BP1335" s="46"/>
      <c r="BQ1335" s="46"/>
      <c r="BR1335" s="46">
        <v>6895.61</v>
      </c>
      <c r="BS1335" s="46">
        <v>6895.61</v>
      </c>
      <c r="BT1335" s="46">
        <v>6895.61</v>
      </c>
      <c r="BU1335" s="46">
        <v>6895.61</v>
      </c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>
        <v>0</v>
      </c>
      <c r="DF1335" s="46">
        <f>P1339*BJ1339</f>
        <v>0</v>
      </c>
      <c r="DG1335" s="46">
        <f>BJ1339*Q1339</f>
        <v>0</v>
      </c>
      <c r="DH1335" s="46">
        <f>R1335*BM1335</f>
        <v>0</v>
      </c>
      <c r="DI1335" s="46">
        <f t="shared" ref="DI1335:DQ1335" si="981">BN1335*S1335</f>
        <v>0</v>
      </c>
      <c r="DJ1335" s="46">
        <f t="shared" si="981"/>
        <v>0</v>
      </c>
      <c r="DK1335" s="46">
        <f t="shared" si="981"/>
        <v>0</v>
      </c>
      <c r="DL1335" s="46">
        <f t="shared" si="981"/>
        <v>0</v>
      </c>
      <c r="DM1335" s="46">
        <f t="shared" si="981"/>
        <v>3447805</v>
      </c>
      <c r="DN1335" s="46">
        <f t="shared" si="981"/>
        <v>3447805</v>
      </c>
      <c r="DO1335" s="46">
        <f t="shared" si="981"/>
        <v>3447805</v>
      </c>
      <c r="DP1335" s="46">
        <f t="shared" si="981"/>
        <v>3447805</v>
      </c>
      <c r="DQ1335" s="46">
        <f t="shared" si="981"/>
        <v>0</v>
      </c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>
        <v>0</v>
      </c>
      <c r="FA1335" s="59" t="s">
        <v>1704</v>
      </c>
      <c r="FB1335" s="59">
        <v>2016</v>
      </c>
      <c r="FC1335" s="59" t="s">
        <v>1751</v>
      </c>
    </row>
    <row r="1336" spans="1:159" s="49" customFormat="1" ht="25.5" customHeight="1" x14ac:dyDescent="0.25">
      <c r="A1336" s="59" t="s">
        <v>3610</v>
      </c>
      <c r="B1336" s="59" t="s">
        <v>55</v>
      </c>
      <c r="C1336" s="59" t="s">
        <v>1208</v>
      </c>
      <c r="D1336" s="59" t="s">
        <v>1209</v>
      </c>
      <c r="E1336" s="59" t="s">
        <v>1210</v>
      </c>
      <c r="F1336" s="59"/>
      <c r="G1336" s="59" t="s">
        <v>1619</v>
      </c>
      <c r="H1336" s="59" t="s">
        <v>1339</v>
      </c>
      <c r="I1336" s="59">
        <v>87.8</v>
      </c>
      <c r="J1336" s="59" t="s">
        <v>3608</v>
      </c>
      <c r="K1336" s="59" t="s">
        <v>1620</v>
      </c>
      <c r="L1336" s="59" t="s">
        <v>1330</v>
      </c>
      <c r="M1336" s="59" t="s">
        <v>1505</v>
      </c>
      <c r="N1336" s="59" t="s">
        <v>1429</v>
      </c>
      <c r="O1336" s="46">
        <f>P1336+Q1336+R1336+S1336+T1336+U1336+V1336+W1336+X1336+Y1336+Z1336+AA1336+AB1336+AC1336+AD1336+AE1336+AF1336+AG1336+AH1336+AI1336+AJ1336+AK1336+AL1336+AM1336+AN1336+AO1336+AP1336+AQ1336+AR1336+AS1336+AT1336+AU1336+AV1336+AW1336+AX1336+AY1336+AZ1336</f>
        <v>2100</v>
      </c>
      <c r="P1336" s="46"/>
      <c r="Q1336" s="46"/>
      <c r="R1336" s="46"/>
      <c r="S1336" s="46"/>
      <c r="T1336" s="46"/>
      <c r="U1336" s="46"/>
      <c r="V1336" s="46"/>
      <c r="W1336" s="46">
        <v>500</v>
      </c>
      <c r="X1336" s="46">
        <v>500</v>
      </c>
      <c r="Y1336" s="46">
        <v>600</v>
      </c>
      <c r="Z1336" s="46">
        <v>500</v>
      </c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87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>
        <f>DE1336/O1336</f>
        <v>0</v>
      </c>
      <c r="BK1336" s="46"/>
      <c r="BL1336" s="46"/>
      <c r="BM1336" s="46"/>
      <c r="BN1336" s="46"/>
      <c r="BO1336" s="46"/>
      <c r="BP1336" s="46"/>
      <c r="BQ1336" s="46"/>
      <c r="BR1336" s="46">
        <v>6895.61</v>
      </c>
      <c r="BS1336" s="46">
        <v>6895.61</v>
      </c>
      <c r="BT1336" s="46">
        <v>8304.43</v>
      </c>
      <c r="BU1336" s="46">
        <v>8304.43</v>
      </c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>
        <v>0</v>
      </c>
      <c r="DF1336" s="46">
        <f>P1340*BJ1340</f>
        <v>0</v>
      </c>
      <c r="DG1336" s="46">
        <f>BJ1340*Q1340</f>
        <v>0</v>
      </c>
      <c r="DH1336" s="46">
        <f>R1336*BM1336</f>
        <v>0</v>
      </c>
      <c r="DI1336" s="46">
        <f t="shared" ref="DI1336:DQ1336" si="982">BN1336*S1336</f>
        <v>0</v>
      </c>
      <c r="DJ1336" s="46">
        <f t="shared" si="982"/>
        <v>0</v>
      </c>
      <c r="DK1336" s="46">
        <f t="shared" si="982"/>
        <v>0</v>
      </c>
      <c r="DL1336" s="46">
        <f t="shared" si="982"/>
        <v>0</v>
      </c>
      <c r="DM1336" s="46">
        <f t="shared" si="982"/>
        <v>3447805</v>
      </c>
      <c r="DN1336" s="46">
        <f t="shared" si="982"/>
        <v>3447805</v>
      </c>
      <c r="DO1336" s="46">
        <f t="shared" si="982"/>
        <v>4982658</v>
      </c>
      <c r="DP1336" s="46">
        <f t="shared" si="982"/>
        <v>4152215</v>
      </c>
      <c r="DQ1336" s="46">
        <f t="shared" si="982"/>
        <v>0</v>
      </c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>
        <f>DE1336*1.12</f>
        <v>0</v>
      </c>
      <c r="FA1336" s="59" t="s">
        <v>1704</v>
      </c>
      <c r="FB1336" s="59" t="s">
        <v>3557</v>
      </c>
      <c r="FC1336" s="59" t="s">
        <v>3114</v>
      </c>
    </row>
    <row r="1337" spans="1:159" s="49" customFormat="1" ht="25.5" customHeight="1" x14ac:dyDescent="0.25">
      <c r="A1337" s="59" t="s">
        <v>3780</v>
      </c>
      <c r="B1337" s="59" t="s">
        <v>55</v>
      </c>
      <c r="C1337" s="59" t="s">
        <v>1208</v>
      </c>
      <c r="D1337" s="59" t="s">
        <v>1209</v>
      </c>
      <c r="E1337" s="59" t="s">
        <v>1210</v>
      </c>
      <c r="F1337" s="59"/>
      <c r="G1337" s="59" t="s">
        <v>1619</v>
      </c>
      <c r="H1337" s="59" t="s">
        <v>1339</v>
      </c>
      <c r="I1337" s="59">
        <v>87.8</v>
      </c>
      <c r="J1337" s="59" t="s">
        <v>3778</v>
      </c>
      <c r="K1337" s="59" t="s">
        <v>1620</v>
      </c>
      <c r="L1337" s="59" t="s">
        <v>1330</v>
      </c>
      <c r="M1337" s="59" t="s">
        <v>1505</v>
      </c>
      <c r="N1337" s="59" t="s">
        <v>1429</v>
      </c>
      <c r="O1337" s="46">
        <f>P1337+Q1337+R1337+S1337+T1337+U1337+V1337+W1337+X1337+Y1337+Z1337+AA1337+AB1337+AC1337+AD1337+AE1337+AF1337+AG1337+AH1337+AI1337+AJ1337+AK1337+AL1337+AM1337+AN1337+AO1337+AP1337+AQ1337+AR1337+AS1337+AT1337+AU1337+AV1337+AW1337+AX1337+AY1337+AZ1337</f>
        <v>2300</v>
      </c>
      <c r="P1337" s="46"/>
      <c r="Q1337" s="46"/>
      <c r="R1337" s="46"/>
      <c r="S1337" s="46"/>
      <c r="T1337" s="46"/>
      <c r="U1337" s="46"/>
      <c r="V1337" s="46"/>
      <c r="W1337" s="46">
        <v>500</v>
      </c>
      <c r="X1337" s="46">
        <v>500</v>
      </c>
      <c r="Y1337" s="46">
        <v>800</v>
      </c>
      <c r="Z1337" s="46">
        <v>500</v>
      </c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87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>
        <f>DE1337/O1337</f>
        <v>0</v>
      </c>
      <c r="BK1337" s="46"/>
      <c r="BL1337" s="46"/>
      <c r="BM1337" s="46"/>
      <c r="BN1337" s="46"/>
      <c r="BO1337" s="46"/>
      <c r="BP1337" s="46"/>
      <c r="BQ1337" s="46"/>
      <c r="BR1337" s="46">
        <v>6895.61</v>
      </c>
      <c r="BS1337" s="46">
        <v>6895.61</v>
      </c>
      <c r="BT1337" s="46">
        <v>8304.43</v>
      </c>
      <c r="BU1337" s="46">
        <v>8304.43</v>
      </c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>
        <v>0</v>
      </c>
      <c r="DF1337" s="46">
        <f>P1341*BJ1341</f>
        <v>0</v>
      </c>
      <c r="DG1337" s="46">
        <f>BJ1341*Q1341</f>
        <v>0</v>
      </c>
      <c r="DH1337" s="46">
        <f>R1337*BM1337</f>
        <v>0</v>
      </c>
      <c r="DI1337" s="46">
        <f t="shared" ref="DI1337" si="983">BN1337*S1337</f>
        <v>0</v>
      </c>
      <c r="DJ1337" s="46">
        <f t="shared" ref="DJ1337" si="984">BO1337*T1337</f>
        <v>0</v>
      </c>
      <c r="DK1337" s="46">
        <f t="shared" ref="DK1337" si="985">BP1337*U1337</f>
        <v>0</v>
      </c>
      <c r="DL1337" s="46">
        <f t="shared" ref="DL1337" si="986">BQ1337*V1337</f>
        <v>0</v>
      </c>
      <c r="DM1337" s="46">
        <f t="shared" ref="DM1337" si="987">BR1337*W1337</f>
        <v>3447805</v>
      </c>
      <c r="DN1337" s="46">
        <f t="shared" ref="DN1337" si="988">BS1337*X1337</f>
        <v>3447805</v>
      </c>
      <c r="DO1337" s="46">
        <f t="shared" ref="DO1337" si="989">BT1337*Y1337</f>
        <v>6643544</v>
      </c>
      <c r="DP1337" s="46">
        <f t="shared" ref="DP1337" si="990">BU1337*Z1337</f>
        <v>4152215</v>
      </c>
      <c r="DQ1337" s="46">
        <f t="shared" ref="DQ1337" si="991">BV1337*AA1337</f>
        <v>0</v>
      </c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>
        <f>DE1337*1.12</f>
        <v>0</v>
      </c>
      <c r="FA1337" s="59" t="s">
        <v>1704</v>
      </c>
      <c r="FB1337" s="59" t="s">
        <v>3557</v>
      </c>
      <c r="FC1337" s="59" t="s">
        <v>1703</v>
      </c>
    </row>
    <row r="1338" spans="1:159" s="102" customFormat="1" ht="25.5" customHeight="1" x14ac:dyDescent="0.25">
      <c r="A1338" s="100" t="s">
        <v>3816</v>
      </c>
      <c r="B1338" s="92" t="s">
        <v>55</v>
      </c>
      <c r="C1338" s="92" t="s">
        <v>1208</v>
      </c>
      <c r="D1338" s="92" t="s">
        <v>1209</v>
      </c>
      <c r="E1338" s="92" t="s">
        <v>1210</v>
      </c>
      <c r="F1338" s="92"/>
      <c r="G1338" s="92" t="s">
        <v>1619</v>
      </c>
      <c r="H1338" s="92" t="s">
        <v>1339</v>
      </c>
      <c r="I1338" s="92">
        <v>87.8</v>
      </c>
      <c r="J1338" s="92" t="s">
        <v>3830</v>
      </c>
      <c r="K1338" s="92" t="s">
        <v>1620</v>
      </c>
      <c r="L1338" s="92" t="s">
        <v>1330</v>
      </c>
      <c r="M1338" s="92" t="s">
        <v>1505</v>
      </c>
      <c r="N1338" s="92" t="s">
        <v>1429</v>
      </c>
      <c r="O1338" s="46">
        <f>W1338+X1338+Y1338+Z1338</f>
        <v>2461</v>
      </c>
      <c r="P1338" s="46"/>
      <c r="Q1338" s="46"/>
      <c r="R1338" s="46"/>
      <c r="S1338" s="46"/>
      <c r="T1338" s="46"/>
      <c r="U1338" s="46"/>
      <c r="V1338" s="46"/>
      <c r="W1338" s="46">
        <v>500</v>
      </c>
      <c r="X1338" s="46">
        <v>500</v>
      </c>
      <c r="Y1338" s="46">
        <v>961</v>
      </c>
      <c r="Z1338" s="46">
        <v>500</v>
      </c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>
        <f t="shared" ref="BJ1338" si="992">DE1338/O1338</f>
        <v>7731.9716497358795</v>
      </c>
      <c r="BK1338" s="46"/>
      <c r="BL1338" s="46"/>
      <c r="BM1338" s="46"/>
      <c r="BN1338" s="46"/>
      <c r="BO1338" s="46"/>
      <c r="BP1338" s="46"/>
      <c r="BQ1338" s="46"/>
      <c r="BR1338" s="46">
        <v>6895.61</v>
      </c>
      <c r="BS1338" s="46">
        <v>6895.61</v>
      </c>
      <c r="BT1338" s="46">
        <v>8304.43</v>
      </c>
      <c r="BU1338" s="46">
        <v>8304.43</v>
      </c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>
        <f t="shared" ref="DE1338" si="993">DF1338+DG1338+DH1338+DI1338+DJ1338+DK1338+DL1338+DM1338+DN1338+DO1338+DP1338+DQ1338</f>
        <v>19028382.23</v>
      </c>
      <c r="DF1338" s="46"/>
      <c r="DG1338" s="46"/>
      <c r="DH1338" s="46"/>
      <c r="DI1338" s="46"/>
      <c r="DJ1338" s="46"/>
      <c r="DK1338" s="46"/>
      <c r="DL1338" s="46"/>
      <c r="DM1338" s="46">
        <v>3447805</v>
      </c>
      <c r="DN1338" s="46">
        <f t="shared" ref="DN1338:DP1338" si="994">X1338*BS1338</f>
        <v>3447805</v>
      </c>
      <c r="DO1338" s="46">
        <f t="shared" si="994"/>
        <v>7980557.2300000004</v>
      </c>
      <c r="DP1338" s="46">
        <f t="shared" si="994"/>
        <v>4152215</v>
      </c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>
        <f t="shared" ref="EZ1338" si="995">DE1338*1.12</f>
        <v>21311788.097600002</v>
      </c>
      <c r="FA1338" s="92" t="s">
        <v>1704</v>
      </c>
      <c r="FB1338" s="92" t="s">
        <v>3557</v>
      </c>
      <c r="FC1338" s="92" t="s">
        <v>3815</v>
      </c>
    </row>
    <row r="1339" spans="1:159" s="49" customFormat="1" ht="25.5" customHeight="1" x14ac:dyDescent="0.25">
      <c r="A1339" s="59" t="s">
        <v>1216</v>
      </c>
      <c r="B1339" s="59" t="s">
        <v>55</v>
      </c>
      <c r="C1339" s="59" t="s">
        <v>1208</v>
      </c>
      <c r="D1339" s="59" t="s">
        <v>1209</v>
      </c>
      <c r="E1339" s="59" t="s">
        <v>1210</v>
      </c>
      <c r="F1339" s="59"/>
      <c r="G1339" s="59" t="s">
        <v>1619</v>
      </c>
      <c r="H1339" s="59" t="s">
        <v>1339</v>
      </c>
      <c r="I1339" s="59">
        <v>87.8</v>
      </c>
      <c r="J1339" s="59" t="s">
        <v>1340</v>
      </c>
      <c r="K1339" s="59" t="s">
        <v>1587</v>
      </c>
      <c r="L1339" s="59" t="s">
        <v>1330</v>
      </c>
      <c r="M1339" s="59" t="s">
        <v>1505</v>
      </c>
      <c r="N1339" s="59" t="s">
        <v>1429</v>
      </c>
      <c r="O1339" s="46">
        <f t="shared" si="927"/>
        <v>1600</v>
      </c>
      <c r="P1339" s="46"/>
      <c r="Q1339" s="46"/>
      <c r="R1339" s="46"/>
      <c r="S1339" s="46"/>
      <c r="T1339" s="46"/>
      <c r="U1339" s="46"/>
      <c r="V1339" s="46"/>
      <c r="W1339" s="46">
        <v>400</v>
      </c>
      <c r="X1339" s="46">
        <v>400</v>
      </c>
      <c r="Y1339" s="46">
        <v>400</v>
      </c>
      <c r="Z1339" s="46">
        <v>400</v>
      </c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87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>
        <v>7300</v>
      </c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>
        <v>0</v>
      </c>
      <c r="DF1339" s="46">
        <f t="shared" si="944"/>
        <v>0</v>
      </c>
      <c r="DG1339" s="46">
        <f t="shared" si="945"/>
        <v>0</v>
      </c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>
        <v>0</v>
      </c>
      <c r="FA1339" s="59" t="s">
        <v>1704</v>
      </c>
      <c r="FB1339" s="59">
        <v>2016</v>
      </c>
      <c r="FC1339" s="59"/>
    </row>
    <row r="1340" spans="1:159" s="49" customFormat="1" ht="25.5" customHeight="1" x14ac:dyDescent="0.25">
      <c r="A1340" s="59" t="s">
        <v>1217</v>
      </c>
      <c r="B1340" s="59" t="s">
        <v>55</v>
      </c>
      <c r="C1340" s="59" t="s">
        <v>1208</v>
      </c>
      <c r="D1340" s="59" t="s">
        <v>1209</v>
      </c>
      <c r="E1340" s="59" t="s">
        <v>1210</v>
      </c>
      <c r="F1340" s="59"/>
      <c r="G1340" s="59" t="s">
        <v>1619</v>
      </c>
      <c r="H1340" s="59" t="s">
        <v>1339</v>
      </c>
      <c r="I1340" s="59">
        <v>87.8</v>
      </c>
      <c r="J1340" s="59" t="s">
        <v>1340</v>
      </c>
      <c r="K1340" s="59" t="s">
        <v>1587</v>
      </c>
      <c r="L1340" s="59" t="s">
        <v>1330</v>
      </c>
      <c r="M1340" s="59" t="s">
        <v>1505</v>
      </c>
      <c r="N1340" s="59" t="s">
        <v>1429</v>
      </c>
      <c r="O1340" s="46">
        <f t="shared" si="927"/>
        <v>1600</v>
      </c>
      <c r="P1340" s="46"/>
      <c r="Q1340" s="46"/>
      <c r="R1340" s="46"/>
      <c r="S1340" s="46"/>
      <c r="T1340" s="46"/>
      <c r="U1340" s="46"/>
      <c r="V1340" s="46"/>
      <c r="W1340" s="46">
        <v>400</v>
      </c>
      <c r="X1340" s="46">
        <v>400</v>
      </c>
      <c r="Y1340" s="46">
        <v>400</v>
      </c>
      <c r="Z1340" s="46">
        <v>400</v>
      </c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87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>
        <v>6895.61</v>
      </c>
      <c r="BK1340" s="46"/>
      <c r="BL1340" s="46"/>
      <c r="BM1340" s="46"/>
      <c r="BN1340" s="46"/>
      <c r="BO1340" s="46"/>
      <c r="BP1340" s="46"/>
      <c r="BQ1340" s="46"/>
      <c r="BR1340" s="46">
        <v>6895.61</v>
      </c>
      <c r="BS1340" s="46">
        <v>6895.61</v>
      </c>
      <c r="BT1340" s="46">
        <v>6895.61</v>
      </c>
      <c r="BU1340" s="46">
        <v>6895.61</v>
      </c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>
        <v>0</v>
      </c>
      <c r="DF1340" s="46">
        <f>P1344*BJ1344</f>
        <v>0</v>
      </c>
      <c r="DG1340" s="46">
        <f>BJ1344*Q1344</f>
        <v>0</v>
      </c>
      <c r="DH1340" s="46">
        <f>R1340*BM1340</f>
        <v>0</v>
      </c>
      <c r="DI1340" s="46">
        <f t="shared" ref="DI1340:DQ1340" si="996">BN1340*S1340</f>
        <v>0</v>
      </c>
      <c r="DJ1340" s="46">
        <f t="shared" si="996"/>
        <v>0</v>
      </c>
      <c r="DK1340" s="46">
        <f t="shared" si="996"/>
        <v>0</v>
      </c>
      <c r="DL1340" s="46">
        <f t="shared" si="996"/>
        <v>0</v>
      </c>
      <c r="DM1340" s="46">
        <f t="shared" si="996"/>
        <v>2758244</v>
      </c>
      <c r="DN1340" s="46">
        <f t="shared" si="996"/>
        <v>2758244</v>
      </c>
      <c r="DO1340" s="46">
        <f t="shared" si="996"/>
        <v>2758244</v>
      </c>
      <c r="DP1340" s="46">
        <f t="shared" si="996"/>
        <v>2758244</v>
      </c>
      <c r="DQ1340" s="46">
        <f t="shared" si="996"/>
        <v>0</v>
      </c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>
        <v>0</v>
      </c>
      <c r="FA1340" s="59" t="s">
        <v>1704</v>
      </c>
      <c r="FB1340" s="59">
        <v>2016</v>
      </c>
      <c r="FC1340" s="59" t="s">
        <v>1751</v>
      </c>
    </row>
    <row r="1341" spans="1:159" s="49" customFormat="1" ht="25.5" customHeight="1" x14ac:dyDescent="0.25">
      <c r="A1341" s="59" t="s">
        <v>3611</v>
      </c>
      <c r="B1341" s="59" t="s">
        <v>55</v>
      </c>
      <c r="C1341" s="59" t="s">
        <v>1208</v>
      </c>
      <c r="D1341" s="59" t="s">
        <v>1209</v>
      </c>
      <c r="E1341" s="59" t="s">
        <v>1210</v>
      </c>
      <c r="F1341" s="59"/>
      <c r="G1341" s="59" t="s">
        <v>1619</v>
      </c>
      <c r="H1341" s="59" t="s">
        <v>1339</v>
      </c>
      <c r="I1341" s="59">
        <v>87.8</v>
      </c>
      <c r="J1341" s="59" t="s">
        <v>3608</v>
      </c>
      <c r="K1341" s="59" t="s">
        <v>1587</v>
      </c>
      <c r="L1341" s="59" t="s">
        <v>1330</v>
      </c>
      <c r="M1341" s="59" t="s">
        <v>1505</v>
      </c>
      <c r="N1341" s="59" t="s">
        <v>1429</v>
      </c>
      <c r="O1341" s="46">
        <f>P1341+Q1341+R1341+S1341+T1341+U1341+V1341+W1341+X1341+Y1341+Z1341+AA1341+AB1341+AC1341+AD1341+AE1341+AF1341+AG1341+AH1341+AI1341+AJ1341+AK1341+AL1341+AM1341+AN1341+AO1341+AP1341+AQ1341+AR1341+AS1341+AT1341+AU1341+AV1341+AW1341+AX1341+AY1341+AZ1341</f>
        <v>1200</v>
      </c>
      <c r="P1341" s="46"/>
      <c r="Q1341" s="46"/>
      <c r="R1341" s="46"/>
      <c r="S1341" s="46"/>
      <c r="T1341" s="46"/>
      <c r="U1341" s="46"/>
      <c r="V1341" s="46"/>
      <c r="W1341" s="46">
        <v>400</v>
      </c>
      <c r="X1341" s="46">
        <v>400</v>
      </c>
      <c r="Y1341" s="46">
        <v>0</v>
      </c>
      <c r="Z1341" s="46">
        <v>400</v>
      </c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87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>
        <f>DE1341/O1341</f>
        <v>0</v>
      </c>
      <c r="BK1341" s="46"/>
      <c r="BL1341" s="46"/>
      <c r="BM1341" s="46"/>
      <c r="BN1341" s="46"/>
      <c r="BO1341" s="46"/>
      <c r="BP1341" s="46"/>
      <c r="BQ1341" s="46"/>
      <c r="BR1341" s="46">
        <v>6895.61</v>
      </c>
      <c r="BS1341" s="46">
        <v>6895.61</v>
      </c>
      <c r="BT1341" s="46">
        <v>8304.43</v>
      </c>
      <c r="BU1341" s="46">
        <v>8304.43</v>
      </c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>
        <v>0</v>
      </c>
      <c r="DF1341" s="46">
        <f>P1345*BJ1345</f>
        <v>0</v>
      </c>
      <c r="DG1341" s="46">
        <f>BJ1345*Q1345</f>
        <v>0</v>
      </c>
      <c r="DH1341" s="46">
        <f>R1341*BM1341</f>
        <v>0</v>
      </c>
      <c r="DI1341" s="46">
        <f t="shared" ref="DI1341:DQ1341" si="997">BN1341*S1341</f>
        <v>0</v>
      </c>
      <c r="DJ1341" s="46">
        <f t="shared" si="997"/>
        <v>0</v>
      </c>
      <c r="DK1341" s="46">
        <f t="shared" si="997"/>
        <v>0</v>
      </c>
      <c r="DL1341" s="46">
        <f t="shared" si="997"/>
        <v>0</v>
      </c>
      <c r="DM1341" s="46">
        <f t="shared" si="997"/>
        <v>2758244</v>
      </c>
      <c r="DN1341" s="46">
        <f t="shared" si="997"/>
        <v>2758244</v>
      </c>
      <c r="DO1341" s="46">
        <f t="shared" si="997"/>
        <v>0</v>
      </c>
      <c r="DP1341" s="46">
        <f t="shared" si="997"/>
        <v>3321772</v>
      </c>
      <c r="DQ1341" s="46">
        <f t="shared" si="997"/>
        <v>0</v>
      </c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>
        <f>DE1341*1.12</f>
        <v>0</v>
      </c>
      <c r="FA1341" s="59" t="s">
        <v>1704</v>
      </c>
      <c r="FB1341" s="59" t="s">
        <v>3557</v>
      </c>
      <c r="FC1341" s="59" t="s">
        <v>3114</v>
      </c>
    </row>
    <row r="1342" spans="1:159" s="49" customFormat="1" ht="25.5" customHeight="1" x14ac:dyDescent="0.25">
      <c r="A1342" s="59" t="s">
        <v>3801</v>
      </c>
      <c r="B1342" s="59" t="s">
        <v>55</v>
      </c>
      <c r="C1342" s="59" t="s">
        <v>1208</v>
      </c>
      <c r="D1342" s="59" t="s">
        <v>1209</v>
      </c>
      <c r="E1342" s="59" t="s">
        <v>1210</v>
      </c>
      <c r="F1342" s="59"/>
      <c r="G1342" s="59" t="s">
        <v>1619</v>
      </c>
      <c r="H1342" s="59" t="s">
        <v>1339</v>
      </c>
      <c r="I1342" s="59">
        <v>87.8</v>
      </c>
      <c r="J1342" s="59" t="s">
        <v>3778</v>
      </c>
      <c r="K1342" s="59" t="s">
        <v>1587</v>
      </c>
      <c r="L1342" s="59" t="s">
        <v>1330</v>
      </c>
      <c r="M1342" s="59" t="s">
        <v>1505</v>
      </c>
      <c r="N1342" s="59" t="s">
        <v>1429</v>
      </c>
      <c r="O1342" s="46">
        <f>P1342+Q1342+R1342+S1342+T1342+U1342+V1342+W1342+X1342+Y1342+Z1342+AA1342+AB1342+AC1342+AD1342+AE1342+AF1342+AG1342+AH1342+AI1342+AJ1342+AK1342+AL1342+AM1342+AN1342+AO1342+AP1342+AQ1342+AR1342+AS1342+AT1342+AU1342+AV1342+AW1342+AX1342+AY1342+AZ1342</f>
        <v>1800</v>
      </c>
      <c r="P1342" s="46"/>
      <c r="Q1342" s="46"/>
      <c r="R1342" s="46"/>
      <c r="S1342" s="46"/>
      <c r="T1342" s="46"/>
      <c r="U1342" s="46"/>
      <c r="V1342" s="46"/>
      <c r="W1342" s="46">
        <v>400</v>
      </c>
      <c r="X1342" s="46">
        <v>400</v>
      </c>
      <c r="Y1342" s="46">
        <v>600</v>
      </c>
      <c r="Z1342" s="46">
        <v>400</v>
      </c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87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>
        <f>DE1342/O1342</f>
        <v>0</v>
      </c>
      <c r="BK1342" s="46"/>
      <c r="BL1342" s="46"/>
      <c r="BM1342" s="46"/>
      <c r="BN1342" s="46"/>
      <c r="BO1342" s="46"/>
      <c r="BP1342" s="46"/>
      <c r="BQ1342" s="46"/>
      <c r="BR1342" s="46">
        <v>6895.61</v>
      </c>
      <c r="BS1342" s="46">
        <v>6895.61</v>
      </c>
      <c r="BT1342" s="46">
        <v>8304.43</v>
      </c>
      <c r="BU1342" s="46">
        <v>8304.43</v>
      </c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>
        <v>0</v>
      </c>
      <c r="DF1342" s="46">
        <f>P1346*BJ1346</f>
        <v>0</v>
      </c>
      <c r="DG1342" s="46">
        <f>BJ1346*Q1346</f>
        <v>0</v>
      </c>
      <c r="DH1342" s="46">
        <f>R1342*BM1342</f>
        <v>0</v>
      </c>
      <c r="DI1342" s="46">
        <f t="shared" ref="DI1342" si="998">BN1342*S1342</f>
        <v>0</v>
      </c>
      <c r="DJ1342" s="46">
        <f t="shared" ref="DJ1342" si="999">BO1342*T1342</f>
        <v>0</v>
      </c>
      <c r="DK1342" s="46">
        <f t="shared" ref="DK1342" si="1000">BP1342*U1342</f>
        <v>0</v>
      </c>
      <c r="DL1342" s="46">
        <f t="shared" ref="DL1342" si="1001">BQ1342*V1342</f>
        <v>0</v>
      </c>
      <c r="DM1342" s="46">
        <f t="shared" ref="DM1342" si="1002">BR1342*W1342</f>
        <v>2758244</v>
      </c>
      <c r="DN1342" s="46">
        <f t="shared" ref="DN1342" si="1003">BS1342*X1342</f>
        <v>2758244</v>
      </c>
      <c r="DO1342" s="46">
        <f t="shared" ref="DO1342" si="1004">BT1342*Y1342</f>
        <v>4982658</v>
      </c>
      <c r="DP1342" s="46">
        <f t="shared" ref="DP1342" si="1005">BU1342*Z1342</f>
        <v>3321772</v>
      </c>
      <c r="DQ1342" s="46">
        <f t="shared" ref="DQ1342" si="1006">BV1342*AA1342</f>
        <v>0</v>
      </c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>
        <f>DE1342*1.12</f>
        <v>0</v>
      </c>
      <c r="FA1342" s="59" t="s">
        <v>1704</v>
      </c>
      <c r="FB1342" s="59" t="s">
        <v>3557</v>
      </c>
      <c r="FC1342" s="59" t="s">
        <v>1703</v>
      </c>
    </row>
    <row r="1343" spans="1:159" s="102" customFormat="1" ht="25.5" customHeight="1" x14ac:dyDescent="0.25">
      <c r="A1343" s="59" t="s">
        <v>3817</v>
      </c>
      <c r="B1343" s="59" t="s">
        <v>55</v>
      </c>
      <c r="C1343" s="59" t="s">
        <v>1208</v>
      </c>
      <c r="D1343" s="59" t="s">
        <v>1209</v>
      </c>
      <c r="E1343" s="59" t="s">
        <v>1210</v>
      </c>
      <c r="F1343" s="59"/>
      <c r="G1343" s="59" t="s">
        <v>1619</v>
      </c>
      <c r="H1343" s="59" t="s">
        <v>1339</v>
      </c>
      <c r="I1343" s="59">
        <v>87.8</v>
      </c>
      <c r="J1343" s="92" t="s">
        <v>3830</v>
      </c>
      <c r="K1343" s="59" t="s">
        <v>1587</v>
      </c>
      <c r="L1343" s="59" t="s">
        <v>1330</v>
      </c>
      <c r="M1343" s="59" t="s">
        <v>1505</v>
      </c>
      <c r="N1343" s="92" t="s">
        <v>1429</v>
      </c>
      <c r="O1343" s="46">
        <f>W1343+X1343+Y1343+Z1343</f>
        <v>1600</v>
      </c>
      <c r="P1343" s="46"/>
      <c r="Q1343" s="46"/>
      <c r="R1343" s="46"/>
      <c r="S1343" s="46"/>
      <c r="T1343" s="46"/>
      <c r="U1343" s="46"/>
      <c r="V1343" s="46"/>
      <c r="W1343" s="46">
        <v>400</v>
      </c>
      <c r="X1343" s="46">
        <v>400</v>
      </c>
      <c r="Y1343" s="46">
        <v>400</v>
      </c>
      <c r="Z1343" s="46">
        <v>400</v>
      </c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>
        <f t="shared" ref="BJ1343" si="1007">DE1343/O1343</f>
        <v>7600.02</v>
      </c>
      <c r="BK1343" s="46"/>
      <c r="BL1343" s="46"/>
      <c r="BM1343" s="46"/>
      <c r="BN1343" s="46"/>
      <c r="BO1343" s="46"/>
      <c r="BP1343" s="46"/>
      <c r="BQ1343" s="46"/>
      <c r="BR1343" s="46">
        <v>6895.61</v>
      </c>
      <c r="BS1343" s="46">
        <v>6895.61</v>
      </c>
      <c r="BT1343" s="46">
        <v>8304.43</v>
      </c>
      <c r="BU1343" s="46">
        <v>8304.43</v>
      </c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>
        <f t="shared" ref="DE1343" si="1008">DF1343+DG1343+DH1343+DI1343+DJ1343+DK1343+DL1343+DM1343+DN1343+DO1343+DP1343+DQ1343</f>
        <v>12160032</v>
      </c>
      <c r="DF1343" s="46"/>
      <c r="DG1343" s="46"/>
      <c r="DH1343" s="46"/>
      <c r="DI1343" s="46"/>
      <c r="DJ1343" s="46"/>
      <c r="DK1343" s="46"/>
      <c r="DL1343" s="46"/>
      <c r="DM1343" s="46">
        <f>W1343*BR1343</f>
        <v>2758244</v>
      </c>
      <c r="DN1343" s="46">
        <f>X1343*BS1343</f>
        <v>2758244</v>
      </c>
      <c r="DO1343" s="46">
        <f>Y1343*BT1343</f>
        <v>3321772</v>
      </c>
      <c r="DP1343" s="46">
        <f>Z1343*BU1343</f>
        <v>3321772</v>
      </c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>
        <f t="shared" ref="EZ1343" si="1009">DE1343*1.12</f>
        <v>13619235.840000002</v>
      </c>
      <c r="FA1343" s="92" t="s">
        <v>1704</v>
      </c>
      <c r="FB1343" s="92" t="s">
        <v>3557</v>
      </c>
      <c r="FC1343" s="92" t="s">
        <v>3815</v>
      </c>
    </row>
    <row r="1344" spans="1:159" s="49" customFormat="1" ht="25.5" customHeight="1" x14ac:dyDescent="0.25">
      <c r="A1344" s="59" t="s">
        <v>1218</v>
      </c>
      <c r="B1344" s="59" t="s">
        <v>55</v>
      </c>
      <c r="C1344" s="59" t="s">
        <v>1208</v>
      </c>
      <c r="D1344" s="59" t="s">
        <v>1209</v>
      </c>
      <c r="E1344" s="59" t="s">
        <v>1210</v>
      </c>
      <c r="F1344" s="59"/>
      <c r="G1344" s="59" t="s">
        <v>1619</v>
      </c>
      <c r="H1344" s="59" t="s">
        <v>1339</v>
      </c>
      <c r="I1344" s="59">
        <v>87.8</v>
      </c>
      <c r="J1344" s="59" t="s">
        <v>1340</v>
      </c>
      <c r="K1344" s="59" t="s">
        <v>1621</v>
      </c>
      <c r="L1344" s="59" t="s">
        <v>1330</v>
      </c>
      <c r="M1344" s="59" t="s">
        <v>1505</v>
      </c>
      <c r="N1344" s="59" t="s">
        <v>1429</v>
      </c>
      <c r="O1344" s="46">
        <f t="shared" si="927"/>
        <v>1200</v>
      </c>
      <c r="P1344" s="46"/>
      <c r="Q1344" s="46"/>
      <c r="R1344" s="46"/>
      <c r="S1344" s="46"/>
      <c r="T1344" s="46"/>
      <c r="U1344" s="46"/>
      <c r="V1344" s="46"/>
      <c r="W1344" s="46">
        <v>300</v>
      </c>
      <c r="X1344" s="46">
        <v>300</v>
      </c>
      <c r="Y1344" s="46">
        <v>300</v>
      </c>
      <c r="Z1344" s="46">
        <v>300</v>
      </c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87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>
        <v>7300</v>
      </c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>
        <v>0</v>
      </c>
      <c r="DF1344" s="46">
        <f t="shared" si="944"/>
        <v>0</v>
      </c>
      <c r="DG1344" s="46">
        <f t="shared" si="945"/>
        <v>0</v>
      </c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>
        <v>0</v>
      </c>
      <c r="FA1344" s="59" t="s">
        <v>1704</v>
      </c>
      <c r="FB1344" s="59">
        <v>2016</v>
      </c>
      <c r="FC1344" s="59"/>
    </row>
    <row r="1345" spans="1:159" s="49" customFormat="1" ht="25.5" customHeight="1" x14ac:dyDescent="0.25">
      <c r="A1345" s="59" t="s">
        <v>1219</v>
      </c>
      <c r="B1345" s="59" t="s">
        <v>55</v>
      </c>
      <c r="C1345" s="59" t="s">
        <v>1208</v>
      </c>
      <c r="D1345" s="59" t="s">
        <v>1209</v>
      </c>
      <c r="E1345" s="59" t="s">
        <v>1210</v>
      </c>
      <c r="F1345" s="59"/>
      <c r="G1345" s="59" t="s">
        <v>1619</v>
      </c>
      <c r="H1345" s="59" t="s">
        <v>1339</v>
      </c>
      <c r="I1345" s="59">
        <v>87.8</v>
      </c>
      <c r="J1345" s="59" t="s">
        <v>1340</v>
      </c>
      <c r="K1345" s="59" t="s">
        <v>1621</v>
      </c>
      <c r="L1345" s="59" t="s">
        <v>1330</v>
      </c>
      <c r="M1345" s="59" t="s">
        <v>1505</v>
      </c>
      <c r="N1345" s="59" t="s">
        <v>1429</v>
      </c>
      <c r="O1345" s="46">
        <f t="shared" si="927"/>
        <v>1200</v>
      </c>
      <c r="P1345" s="46"/>
      <c r="Q1345" s="46"/>
      <c r="R1345" s="46"/>
      <c r="S1345" s="46"/>
      <c r="T1345" s="46"/>
      <c r="U1345" s="46"/>
      <c r="V1345" s="46"/>
      <c r="W1345" s="46">
        <v>300</v>
      </c>
      <c r="X1345" s="46">
        <v>300</v>
      </c>
      <c r="Y1345" s="46">
        <v>300</v>
      </c>
      <c r="Z1345" s="46">
        <v>300</v>
      </c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87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>
        <v>6895.61</v>
      </c>
      <c r="BK1345" s="46"/>
      <c r="BL1345" s="46"/>
      <c r="BM1345" s="46"/>
      <c r="BN1345" s="46"/>
      <c r="BO1345" s="46"/>
      <c r="BP1345" s="46"/>
      <c r="BQ1345" s="46"/>
      <c r="BR1345" s="46">
        <v>6895.61</v>
      </c>
      <c r="BS1345" s="46">
        <v>6895.61</v>
      </c>
      <c r="BT1345" s="46">
        <v>6895.61</v>
      </c>
      <c r="BU1345" s="46">
        <v>6895.61</v>
      </c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>
        <v>0</v>
      </c>
      <c r="DF1345" s="46">
        <f>P1348*BJ1348</f>
        <v>0</v>
      </c>
      <c r="DG1345" s="46">
        <f>BJ1348*Q1348</f>
        <v>0</v>
      </c>
      <c r="DH1345" s="46">
        <f>R1345*BM1345</f>
        <v>0</v>
      </c>
      <c r="DI1345" s="46">
        <f t="shared" ref="DI1345:DQ1345" si="1010">BN1345*S1345</f>
        <v>0</v>
      </c>
      <c r="DJ1345" s="46">
        <f t="shared" si="1010"/>
        <v>0</v>
      </c>
      <c r="DK1345" s="46">
        <f t="shared" si="1010"/>
        <v>0</v>
      </c>
      <c r="DL1345" s="46">
        <f t="shared" si="1010"/>
        <v>0</v>
      </c>
      <c r="DM1345" s="46">
        <f t="shared" si="1010"/>
        <v>2068683</v>
      </c>
      <c r="DN1345" s="46">
        <f t="shared" si="1010"/>
        <v>2068683</v>
      </c>
      <c r="DO1345" s="46">
        <f t="shared" si="1010"/>
        <v>2068683</v>
      </c>
      <c r="DP1345" s="46">
        <f t="shared" si="1010"/>
        <v>2068683</v>
      </c>
      <c r="DQ1345" s="46">
        <f t="shared" si="1010"/>
        <v>0</v>
      </c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>
        <v>0</v>
      </c>
      <c r="FA1345" s="59" t="s">
        <v>1704</v>
      </c>
      <c r="FB1345" s="59">
        <v>2016</v>
      </c>
      <c r="FC1345" s="59" t="s">
        <v>1751</v>
      </c>
    </row>
    <row r="1346" spans="1:159" s="49" customFormat="1" ht="25.5" customHeight="1" x14ac:dyDescent="0.25">
      <c r="A1346" s="59" t="s">
        <v>3612</v>
      </c>
      <c r="B1346" s="59" t="s">
        <v>55</v>
      </c>
      <c r="C1346" s="59" t="s">
        <v>1208</v>
      </c>
      <c r="D1346" s="59" t="s">
        <v>1209</v>
      </c>
      <c r="E1346" s="59" t="s">
        <v>1210</v>
      </c>
      <c r="F1346" s="59"/>
      <c r="G1346" s="59" t="s">
        <v>1619</v>
      </c>
      <c r="H1346" s="59" t="s">
        <v>1339</v>
      </c>
      <c r="I1346" s="59">
        <v>87.8</v>
      </c>
      <c r="J1346" s="59" t="s">
        <v>3608</v>
      </c>
      <c r="K1346" s="59" t="s">
        <v>1621</v>
      </c>
      <c r="L1346" s="59" t="s">
        <v>1330</v>
      </c>
      <c r="M1346" s="59" t="s">
        <v>1505</v>
      </c>
      <c r="N1346" s="59" t="s">
        <v>1429</v>
      </c>
      <c r="O1346" s="46">
        <f>P1346+Q1346+R1346+S1346+T1346+U1346+V1346+W1346+X1346+Y1346+Z1346+AA1346+AB1346+AC1346+AD1346+AE1346+AF1346+AG1346+AH1346+AI1346+AJ1346+AK1346+AL1346+AM1346+AN1346+AO1346+AP1346+AQ1346+AR1346+AS1346+AT1346+AU1346+AV1346+AW1346+AX1346+AY1346+AZ1346</f>
        <v>1200</v>
      </c>
      <c r="P1346" s="46"/>
      <c r="Q1346" s="46"/>
      <c r="R1346" s="46"/>
      <c r="S1346" s="46"/>
      <c r="T1346" s="46"/>
      <c r="U1346" s="46"/>
      <c r="V1346" s="46"/>
      <c r="W1346" s="46">
        <v>300</v>
      </c>
      <c r="X1346" s="46">
        <v>300</v>
      </c>
      <c r="Y1346" s="46">
        <v>300</v>
      </c>
      <c r="Z1346" s="46">
        <v>300</v>
      </c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87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>
        <f>DE1346/O1346</f>
        <v>0</v>
      </c>
      <c r="BK1346" s="46"/>
      <c r="BL1346" s="46"/>
      <c r="BM1346" s="46"/>
      <c r="BN1346" s="46"/>
      <c r="BO1346" s="46"/>
      <c r="BP1346" s="46"/>
      <c r="BQ1346" s="46"/>
      <c r="BR1346" s="46">
        <v>6895.61</v>
      </c>
      <c r="BS1346" s="46">
        <v>6895.61</v>
      </c>
      <c r="BT1346" s="46">
        <v>8304.43</v>
      </c>
      <c r="BU1346" s="46">
        <v>8304.43</v>
      </c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>
        <v>0</v>
      </c>
      <c r="DF1346" s="46">
        <f>P1349*BJ1349</f>
        <v>0</v>
      </c>
      <c r="DG1346" s="46">
        <f>BJ1349*Q1349</f>
        <v>0</v>
      </c>
      <c r="DH1346" s="46">
        <f>R1346*BM1346</f>
        <v>0</v>
      </c>
      <c r="DI1346" s="46">
        <f t="shared" ref="DI1346:DQ1346" si="1011">BN1346*S1346</f>
        <v>0</v>
      </c>
      <c r="DJ1346" s="46">
        <f t="shared" si="1011"/>
        <v>0</v>
      </c>
      <c r="DK1346" s="46">
        <f t="shared" si="1011"/>
        <v>0</v>
      </c>
      <c r="DL1346" s="46">
        <f t="shared" si="1011"/>
        <v>0</v>
      </c>
      <c r="DM1346" s="46">
        <f t="shared" si="1011"/>
        <v>2068683</v>
      </c>
      <c r="DN1346" s="46">
        <f t="shared" si="1011"/>
        <v>2068683</v>
      </c>
      <c r="DO1346" s="46">
        <f t="shared" si="1011"/>
        <v>2491329</v>
      </c>
      <c r="DP1346" s="46">
        <f t="shared" si="1011"/>
        <v>2491329</v>
      </c>
      <c r="DQ1346" s="46">
        <f t="shared" si="1011"/>
        <v>0</v>
      </c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>
        <f>DE1346*1.12</f>
        <v>0</v>
      </c>
      <c r="FA1346" s="59" t="s">
        <v>1704</v>
      </c>
      <c r="FB1346" s="59" t="s">
        <v>3557</v>
      </c>
      <c r="FC1346" s="59" t="s">
        <v>1753</v>
      </c>
    </row>
    <row r="1347" spans="1:159" s="49" customFormat="1" ht="25.5" customHeight="1" x14ac:dyDescent="0.25">
      <c r="A1347" s="59" t="s">
        <v>3781</v>
      </c>
      <c r="B1347" s="59" t="s">
        <v>55</v>
      </c>
      <c r="C1347" s="59" t="s">
        <v>1208</v>
      </c>
      <c r="D1347" s="59" t="s">
        <v>1209</v>
      </c>
      <c r="E1347" s="59" t="s">
        <v>1210</v>
      </c>
      <c r="F1347" s="59"/>
      <c r="G1347" s="59" t="s">
        <v>1619</v>
      </c>
      <c r="H1347" s="59" t="s">
        <v>1339</v>
      </c>
      <c r="I1347" s="59">
        <v>87.8</v>
      </c>
      <c r="J1347" s="59" t="s">
        <v>3778</v>
      </c>
      <c r="K1347" s="59" t="s">
        <v>1621</v>
      </c>
      <c r="L1347" s="59" t="s">
        <v>1330</v>
      </c>
      <c r="M1347" s="59" t="s">
        <v>1505</v>
      </c>
      <c r="N1347" s="59" t="s">
        <v>1429</v>
      </c>
      <c r="O1347" s="46">
        <f>P1347+Q1347+R1347+S1347+T1347+U1347+V1347+W1347+X1347+Y1347+Z1347+AA1347+AB1347+AC1347+AD1347+AE1347+AF1347+AG1347+AH1347+AI1347+AJ1347+AK1347+AL1347+AM1347+AN1347+AO1347+AP1347+AQ1347+AR1347+AS1347+AT1347+AU1347+AV1347+AW1347+AX1347+AY1347+AZ1347</f>
        <v>1500</v>
      </c>
      <c r="P1347" s="46"/>
      <c r="Q1347" s="46"/>
      <c r="R1347" s="46"/>
      <c r="S1347" s="46"/>
      <c r="T1347" s="46"/>
      <c r="U1347" s="46"/>
      <c r="V1347" s="46"/>
      <c r="W1347" s="46">
        <v>300</v>
      </c>
      <c r="X1347" s="46">
        <v>300</v>
      </c>
      <c r="Y1347" s="46">
        <v>600</v>
      </c>
      <c r="Z1347" s="46">
        <v>300</v>
      </c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87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>
        <f>DE1347/O1347</f>
        <v>7740.902</v>
      </c>
      <c r="BK1347" s="46"/>
      <c r="BL1347" s="46"/>
      <c r="BM1347" s="46"/>
      <c r="BN1347" s="46"/>
      <c r="BO1347" s="46"/>
      <c r="BP1347" s="46"/>
      <c r="BQ1347" s="46"/>
      <c r="BR1347" s="46">
        <v>6895.61</v>
      </c>
      <c r="BS1347" s="46">
        <v>6895.61</v>
      </c>
      <c r="BT1347" s="46">
        <v>8304.43</v>
      </c>
      <c r="BU1347" s="46">
        <v>8304.43</v>
      </c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>
        <f>DM1347+DN1347+DO1347+DP1347</f>
        <v>11611353</v>
      </c>
      <c r="DF1347" s="46">
        <f>P1350*BJ1350</f>
        <v>0</v>
      </c>
      <c r="DG1347" s="46">
        <f>BJ1350*Q1350</f>
        <v>0</v>
      </c>
      <c r="DH1347" s="46">
        <f>R1347*BM1347</f>
        <v>0</v>
      </c>
      <c r="DI1347" s="46">
        <f t="shared" ref="DI1347" si="1012">BN1347*S1347</f>
        <v>0</v>
      </c>
      <c r="DJ1347" s="46">
        <f t="shared" ref="DJ1347" si="1013">BO1347*T1347</f>
        <v>0</v>
      </c>
      <c r="DK1347" s="46">
        <f t="shared" ref="DK1347" si="1014">BP1347*U1347</f>
        <v>0</v>
      </c>
      <c r="DL1347" s="46">
        <f t="shared" ref="DL1347" si="1015">BQ1347*V1347</f>
        <v>0</v>
      </c>
      <c r="DM1347" s="46">
        <f t="shared" ref="DM1347" si="1016">BR1347*W1347</f>
        <v>2068683</v>
      </c>
      <c r="DN1347" s="46">
        <f t="shared" ref="DN1347" si="1017">BS1347*X1347</f>
        <v>2068683</v>
      </c>
      <c r="DO1347" s="46">
        <f t="shared" ref="DO1347" si="1018">BT1347*Y1347</f>
        <v>4982658</v>
      </c>
      <c r="DP1347" s="46">
        <f t="shared" ref="DP1347" si="1019">BU1347*Z1347</f>
        <v>2491329</v>
      </c>
      <c r="DQ1347" s="46">
        <f t="shared" ref="DQ1347" si="1020">BV1347*AA1347</f>
        <v>0</v>
      </c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>
        <f>DE1347*1.12</f>
        <v>13004715.360000001</v>
      </c>
      <c r="FA1347" s="59" t="s">
        <v>1704</v>
      </c>
      <c r="FB1347" s="59" t="s">
        <v>3557</v>
      </c>
      <c r="FC1347" s="59" t="s">
        <v>1703</v>
      </c>
    </row>
    <row r="1348" spans="1:159" s="49" customFormat="1" ht="25.5" customHeight="1" x14ac:dyDescent="0.25">
      <c r="A1348" s="59" t="s">
        <v>1220</v>
      </c>
      <c r="B1348" s="59" t="s">
        <v>55</v>
      </c>
      <c r="C1348" s="59" t="s">
        <v>1208</v>
      </c>
      <c r="D1348" s="59" t="s">
        <v>1209</v>
      </c>
      <c r="E1348" s="59" t="s">
        <v>1210</v>
      </c>
      <c r="F1348" s="59"/>
      <c r="G1348" s="59" t="s">
        <v>1619</v>
      </c>
      <c r="H1348" s="59" t="s">
        <v>1339</v>
      </c>
      <c r="I1348" s="59">
        <v>87.8</v>
      </c>
      <c r="J1348" s="59" t="s">
        <v>1340</v>
      </c>
      <c r="K1348" s="59" t="s">
        <v>1622</v>
      </c>
      <c r="L1348" s="59" t="s">
        <v>1330</v>
      </c>
      <c r="M1348" s="59" t="s">
        <v>1505</v>
      </c>
      <c r="N1348" s="59" t="s">
        <v>1429</v>
      </c>
      <c r="O1348" s="46">
        <f t="shared" si="927"/>
        <v>4000</v>
      </c>
      <c r="P1348" s="46"/>
      <c r="Q1348" s="46"/>
      <c r="R1348" s="46"/>
      <c r="S1348" s="46"/>
      <c r="T1348" s="46"/>
      <c r="U1348" s="46"/>
      <c r="V1348" s="46"/>
      <c r="W1348" s="46">
        <v>1000</v>
      </c>
      <c r="X1348" s="46">
        <v>1000</v>
      </c>
      <c r="Y1348" s="46">
        <v>1000</v>
      </c>
      <c r="Z1348" s="46">
        <v>1000</v>
      </c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87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>
        <v>7300</v>
      </c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>
        <v>0</v>
      </c>
      <c r="DF1348" s="46">
        <f t="shared" si="944"/>
        <v>0</v>
      </c>
      <c r="DG1348" s="46">
        <f t="shared" si="945"/>
        <v>0</v>
      </c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>
        <v>0</v>
      </c>
      <c r="FA1348" s="59" t="s">
        <v>1704</v>
      </c>
      <c r="FB1348" s="59">
        <v>2016</v>
      </c>
      <c r="FC1348" s="59"/>
    </row>
    <row r="1349" spans="1:159" s="49" customFormat="1" ht="25.5" customHeight="1" x14ac:dyDescent="0.25">
      <c r="A1349" s="59" t="s">
        <v>1221</v>
      </c>
      <c r="B1349" s="59" t="s">
        <v>55</v>
      </c>
      <c r="C1349" s="59" t="s">
        <v>1208</v>
      </c>
      <c r="D1349" s="59" t="s">
        <v>1209</v>
      </c>
      <c r="E1349" s="59" t="s">
        <v>1210</v>
      </c>
      <c r="F1349" s="59"/>
      <c r="G1349" s="59" t="s">
        <v>1619</v>
      </c>
      <c r="H1349" s="59" t="s">
        <v>1339</v>
      </c>
      <c r="I1349" s="59">
        <v>87.8</v>
      </c>
      <c r="J1349" s="59" t="s">
        <v>1340</v>
      </c>
      <c r="K1349" s="59" t="s">
        <v>1622</v>
      </c>
      <c r="L1349" s="59" t="s">
        <v>1330</v>
      </c>
      <c r="M1349" s="59" t="s">
        <v>1505</v>
      </c>
      <c r="N1349" s="59" t="s">
        <v>1429</v>
      </c>
      <c r="O1349" s="46">
        <f t="shared" si="927"/>
        <v>4000</v>
      </c>
      <c r="P1349" s="46"/>
      <c r="Q1349" s="46"/>
      <c r="R1349" s="46"/>
      <c r="S1349" s="46"/>
      <c r="T1349" s="46"/>
      <c r="U1349" s="46"/>
      <c r="V1349" s="46"/>
      <c r="W1349" s="46">
        <v>1000</v>
      </c>
      <c r="X1349" s="46">
        <v>1000</v>
      </c>
      <c r="Y1349" s="46">
        <v>1000</v>
      </c>
      <c r="Z1349" s="46">
        <v>1000</v>
      </c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87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>
        <v>6895.61</v>
      </c>
      <c r="BK1349" s="46"/>
      <c r="BL1349" s="46"/>
      <c r="BM1349" s="46"/>
      <c r="BN1349" s="46"/>
      <c r="BO1349" s="46"/>
      <c r="BP1349" s="46"/>
      <c r="BQ1349" s="46"/>
      <c r="BR1349" s="46">
        <v>6895.61</v>
      </c>
      <c r="BS1349" s="46">
        <v>6895.61</v>
      </c>
      <c r="BT1349" s="46">
        <v>6895.61</v>
      </c>
      <c r="BU1349" s="46">
        <v>6895.61</v>
      </c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>
        <v>0</v>
      </c>
      <c r="DF1349" s="46">
        <f>P1352*BJ1352</f>
        <v>0</v>
      </c>
      <c r="DG1349" s="46">
        <f>BJ1352*Q1352</f>
        <v>0</v>
      </c>
      <c r="DH1349" s="46">
        <f>R1349*BM1349</f>
        <v>0</v>
      </c>
      <c r="DI1349" s="46">
        <f t="shared" ref="DI1349:DQ1349" si="1021">BN1349*S1349</f>
        <v>0</v>
      </c>
      <c r="DJ1349" s="46">
        <f t="shared" si="1021"/>
        <v>0</v>
      </c>
      <c r="DK1349" s="46">
        <f t="shared" si="1021"/>
        <v>0</v>
      </c>
      <c r="DL1349" s="46">
        <f t="shared" si="1021"/>
        <v>0</v>
      </c>
      <c r="DM1349" s="46">
        <f t="shared" si="1021"/>
        <v>6895610</v>
      </c>
      <c r="DN1349" s="46">
        <f t="shared" si="1021"/>
        <v>6895610</v>
      </c>
      <c r="DO1349" s="46">
        <f t="shared" si="1021"/>
        <v>6895610</v>
      </c>
      <c r="DP1349" s="46">
        <f t="shared" si="1021"/>
        <v>6895610</v>
      </c>
      <c r="DQ1349" s="46">
        <f t="shared" si="1021"/>
        <v>0</v>
      </c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>
        <v>0</v>
      </c>
      <c r="FA1349" s="59" t="s">
        <v>1704</v>
      </c>
      <c r="FB1349" s="59">
        <v>2016</v>
      </c>
      <c r="FC1349" s="59" t="s">
        <v>1751</v>
      </c>
    </row>
    <row r="1350" spans="1:159" s="49" customFormat="1" ht="25.5" customHeight="1" x14ac:dyDescent="0.25">
      <c r="A1350" s="59" t="s">
        <v>3613</v>
      </c>
      <c r="B1350" s="59" t="s">
        <v>55</v>
      </c>
      <c r="C1350" s="59" t="s">
        <v>1208</v>
      </c>
      <c r="D1350" s="59" t="s">
        <v>1209</v>
      </c>
      <c r="E1350" s="59" t="s">
        <v>1210</v>
      </c>
      <c r="F1350" s="59"/>
      <c r="G1350" s="59" t="s">
        <v>1619</v>
      </c>
      <c r="H1350" s="59" t="s">
        <v>1339</v>
      </c>
      <c r="I1350" s="59">
        <v>87.8</v>
      </c>
      <c r="J1350" s="59" t="s">
        <v>3608</v>
      </c>
      <c r="K1350" s="59" t="s">
        <v>1622</v>
      </c>
      <c r="L1350" s="59" t="s">
        <v>1330</v>
      </c>
      <c r="M1350" s="59" t="s">
        <v>1505</v>
      </c>
      <c r="N1350" s="59" t="s">
        <v>1429</v>
      </c>
      <c r="O1350" s="46">
        <f>P1350+Q1350+R1350+S1350+T1350+U1350+V1350+W1350+X1350+Y1350+Z1350+AA1350+AB1350+AC1350+AD1350+AE1350+AF1350+AG1350+AH1350+AI1350+AJ1350+AK1350+AL1350+AM1350+AN1350+AO1350+AP1350+AQ1350+AR1350+AS1350+AT1350+AU1350+AV1350+AW1350+AX1350+AY1350+AZ1350</f>
        <v>3600</v>
      </c>
      <c r="P1350" s="46"/>
      <c r="Q1350" s="46"/>
      <c r="R1350" s="46"/>
      <c r="S1350" s="46"/>
      <c r="T1350" s="46"/>
      <c r="U1350" s="46"/>
      <c r="V1350" s="46"/>
      <c r="W1350" s="46">
        <v>1000</v>
      </c>
      <c r="X1350" s="46">
        <v>1000</v>
      </c>
      <c r="Y1350" s="46">
        <v>600</v>
      </c>
      <c r="Z1350" s="46">
        <v>1000</v>
      </c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87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>
        <f>DE1350/O1350</f>
        <v>0</v>
      </c>
      <c r="BK1350" s="46"/>
      <c r="BL1350" s="46"/>
      <c r="BM1350" s="46"/>
      <c r="BN1350" s="46"/>
      <c r="BO1350" s="46"/>
      <c r="BP1350" s="46"/>
      <c r="BQ1350" s="46"/>
      <c r="BR1350" s="46">
        <v>6895.61</v>
      </c>
      <c r="BS1350" s="46">
        <v>6895.61</v>
      </c>
      <c r="BT1350" s="46">
        <v>8304.43</v>
      </c>
      <c r="BU1350" s="46">
        <v>8304.43</v>
      </c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>
        <v>0</v>
      </c>
      <c r="DF1350" s="46">
        <f>P1353*BJ1353</f>
        <v>0</v>
      </c>
      <c r="DG1350" s="46">
        <f>BJ1353*Q1353</f>
        <v>0</v>
      </c>
      <c r="DH1350" s="46">
        <f>R1350*BM1350</f>
        <v>0</v>
      </c>
      <c r="DI1350" s="46">
        <f t="shared" ref="DI1350:DQ1350" si="1022">BN1350*S1350</f>
        <v>0</v>
      </c>
      <c r="DJ1350" s="46">
        <f t="shared" si="1022"/>
        <v>0</v>
      </c>
      <c r="DK1350" s="46">
        <f t="shared" si="1022"/>
        <v>0</v>
      </c>
      <c r="DL1350" s="46">
        <f t="shared" si="1022"/>
        <v>0</v>
      </c>
      <c r="DM1350" s="46">
        <f t="shared" si="1022"/>
        <v>6895610</v>
      </c>
      <c r="DN1350" s="46">
        <f t="shared" si="1022"/>
        <v>6895610</v>
      </c>
      <c r="DO1350" s="46">
        <f t="shared" si="1022"/>
        <v>4982658</v>
      </c>
      <c r="DP1350" s="46">
        <f t="shared" si="1022"/>
        <v>8304430</v>
      </c>
      <c r="DQ1350" s="46">
        <f t="shared" si="1022"/>
        <v>0</v>
      </c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>
        <f>DE1350*1.12</f>
        <v>0</v>
      </c>
      <c r="FA1350" s="59" t="s">
        <v>1704</v>
      </c>
      <c r="FB1350" s="59" t="s">
        <v>3557</v>
      </c>
      <c r="FC1350" s="59" t="s">
        <v>3114</v>
      </c>
    </row>
    <row r="1351" spans="1:159" s="49" customFormat="1" ht="25.5" customHeight="1" x14ac:dyDescent="0.25">
      <c r="A1351" s="59" t="s">
        <v>3782</v>
      </c>
      <c r="B1351" s="59" t="s">
        <v>55</v>
      </c>
      <c r="C1351" s="59" t="s">
        <v>1208</v>
      </c>
      <c r="D1351" s="59" t="s">
        <v>1209</v>
      </c>
      <c r="E1351" s="59" t="s">
        <v>1210</v>
      </c>
      <c r="F1351" s="59"/>
      <c r="G1351" s="59" t="s">
        <v>1619</v>
      </c>
      <c r="H1351" s="59" t="s">
        <v>1339</v>
      </c>
      <c r="I1351" s="59">
        <v>87.8</v>
      </c>
      <c r="J1351" s="59" t="s">
        <v>3778</v>
      </c>
      <c r="K1351" s="59" t="s">
        <v>1622</v>
      </c>
      <c r="L1351" s="59" t="s">
        <v>1330</v>
      </c>
      <c r="M1351" s="59" t="s">
        <v>1505</v>
      </c>
      <c r="N1351" s="59" t="s">
        <v>1429</v>
      </c>
      <c r="O1351" s="46">
        <f>P1351+Q1351+R1351+S1351+T1351+U1351+V1351+W1351+X1351+Y1351+Z1351+AA1351+AB1351+AC1351+AD1351+AE1351+AF1351+AG1351+AH1351+AI1351+AJ1351+AK1351+AL1351+AM1351+AN1351+AO1351+AP1351+AQ1351+AR1351+AS1351+AT1351+AU1351+AV1351+AW1351+AX1351+AY1351+AZ1351</f>
        <v>3800</v>
      </c>
      <c r="P1351" s="46"/>
      <c r="Q1351" s="46"/>
      <c r="R1351" s="46"/>
      <c r="S1351" s="46"/>
      <c r="T1351" s="46"/>
      <c r="U1351" s="46"/>
      <c r="V1351" s="46"/>
      <c r="W1351" s="46">
        <v>1000</v>
      </c>
      <c r="X1351" s="46">
        <v>1000</v>
      </c>
      <c r="Y1351" s="46">
        <v>800</v>
      </c>
      <c r="Z1351" s="46">
        <v>1000</v>
      </c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87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>
        <f>DE1351/O1351</f>
        <v>7562.9457894736843</v>
      </c>
      <c r="BK1351" s="46"/>
      <c r="BL1351" s="46"/>
      <c r="BM1351" s="46"/>
      <c r="BN1351" s="46"/>
      <c r="BO1351" s="46"/>
      <c r="BP1351" s="46"/>
      <c r="BQ1351" s="46"/>
      <c r="BR1351" s="46">
        <v>6895.61</v>
      </c>
      <c r="BS1351" s="46">
        <v>6895.61</v>
      </c>
      <c r="BT1351" s="46">
        <v>8304.43</v>
      </c>
      <c r="BU1351" s="46">
        <v>8304.43</v>
      </c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>
        <f>DM1351+DN1351+DO1351+DP1351</f>
        <v>28739194</v>
      </c>
      <c r="DF1351" s="46">
        <f>P1354*BJ1354</f>
        <v>0</v>
      </c>
      <c r="DG1351" s="46">
        <f>BJ1354*Q1354</f>
        <v>0</v>
      </c>
      <c r="DH1351" s="46">
        <f>R1351*BM1351</f>
        <v>0</v>
      </c>
      <c r="DI1351" s="46">
        <f t="shared" ref="DI1351" si="1023">BN1351*S1351</f>
        <v>0</v>
      </c>
      <c r="DJ1351" s="46">
        <f t="shared" ref="DJ1351" si="1024">BO1351*T1351</f>
        <v>0</v>
      </c>
      <c r="DK1351" s="46">
        <f t="shared" ref="DK1351" si="1025">BP1351*U1351</f>
        <v>0</v>
      </c>
      <c r="DL1351" s="46">
        <f t="shared" ref="DL1351" si="1026">BQ1351*V1351</f>
        <v>0</v>
      </c>
      <c r="DM1351" s="46">
        <f t="shared" ref="DM1351" si="1027">BR1351*W1351</f>
        <v>6895610</v>
      </c>
      <c r="DN1351" s="46">
        <f t="shared" ref="DN1351" si="1028">BS1351*X1351</f>
        <v>6895610</v>
      </c>
      <c r="DO1351" s="46">
        <f t="shared" ref="DO1351" si="1029">BT1351*Y1351</f>
        <v>6643544</v>
      </c>
      <c r="DP1351" s="46">
        <f t="shared" ref="DP1351" si="1030">BU1351*Z1351</f>
        <v>8304430</v>
      </c>
      <c r="DQ1351" s="46">
        <f t="shared" ref="DQ1351" si="1031">BV1351*AA1351</f>
        <v>0</v>
      </c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>
        <f>DE1351*1.12</f>
        <v>32187897.280000005</v>
      </c>
      <c r="FA1351" s="59" t="s">
        <v>1704</v>
      </c>
      <c r="FB1351" s="59" t="s">
        <v>3557</v>
      </c>
      <c r="FC1351" s="59" t="s">
        <v>1703</v>
      </c>
    </row>
    <row r="1352" spans="1:159" s="49" customFormat="1" ht="25.5" customHeight="1" x14ac:dyDescent="0.25">
      <c r="A1352" s="59" t="s">
        <v>1222</v>
      </c>
      <c r="B1352" s="59" t="s">
        <v>55</v>
      </c>
      <c r="C1352" s="59" t="s">
        <v>1208</v>
      </c>
      <c r="D1352" s="59" t="s">
        <v>1209</v>
      </c>
      <c r="E1352" s="59" t="s">
        <v>1210</v>
      </c>
      <c r="F1352" s="59"/>
      <c r="G1352" s="59" t="s">
        <v>1619</v>
      </c>
      <c r="H1352" s="59" t="s">
        <v>1339</v>
      </c>
      <c r="I1352" s="59">
        <v>87.8</v>
      </c>
      <c r="J1352" s="59" t="s">
        <v>1340</v>
      </c>
      <c r="K1352" s="59" t="s">
        <v>1594</v>
      </c>
      <c r="L1352" s="59" t="s">
        <v>1330</v>
      </c>
      <c r="M1352" s="59" t="s">
        <v>1505</v>
      </c>
      <c r="N1352" s="59" t="s">
        <v>1429</v>
      </c>
      <c r="O1352" s="46">
        <f t="shared" si="927"/>
        <v>4000</v>
      </c>
      <c r="P1352" s="46"/>
      <c r="Q1352" s="46"/>
      <c r="R1352" s="46"/>
      <c r="S1352" s="46"/>
      <c r="T1352" s="46"/>
      <c r="U1352" s="46"/>
      <c r="V1352" s="46"/>
      <c r="W1352" s="46">
        <v>1000</v>
      </c>
      <c r="X1352" s="46">
        <v>1000</v>
      </c>
      <c r="Y1352" s="46">
        <v>1000</v>
      </c>
      <c r="Z1352" s="46">
        <v>1000</v>
      </c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87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>
        <v>7300</v>
      </c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>
        <v>0</v>
      </c>
      <c r="DF1352" s="46">
        <f t="shared" si="944"/>
        <v>0</v>
      </c>
      <c r="DG1352" s="46">
        <f t="shared" si="945"/>
        <v>0</v>
      </c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>
        <v>0</v>
      </c>
      <c r="FA1352" s="59" t="s">
        <v>1704</v>
      </c>
      <c r="FB1352" s="59">
        <v>2016</v>
      </c>
      <c r="FC1352" s="59"/>
    </row>
    <row r="1353" spans="1:159" s="49" customFormat="1" ht="25.5" customHeight="1" x14ac:dyDescent="0.25">
      <c r="A1353" s="59" t="s">
        <v>1223</v>
      </c>
      <c r="B1353" s="59" t="s">
        <v>55</v>
      </c>
      <c r="C1353" s="59" t="s">
        <v>1208</v>
      </c>
      <c r="D1353" s="59" t="s">
        <v>1209</v>
      </c>
      <c r="E1353" s="59" t="s">
        <v>1210</v>
      </c>
      <c r="F1353" s="59"/>
      <c r="G1353" s="59" t="s">
        <v>1619</v>
      </c>
      <c r="H1353" s="59" t="s">
        <v>1339</v>
      </c>
      <c r="I1353" s="59">
        <v>87.8</v>
      </c>
      <c r="J1353" s="59" t="s">
        <v>1340</v>
      </c>
      <c r="K1353" s="59" t="s">
        <v>1594</v>
      </c>
      <c r="L1353" s="59" t="s">
        <v>1330</v>
      </c>
      <c r="M1353" s="59" t="s">
        <v>1505</v>
      </c>
      <c r="N1353" s="59" t="s">
        <v>1429</v>
      </c>
      <c r="O1353" s="46">
        <f t="shared" si="927"/>
        <v>4000</v>
      </c>
      <c r="P1353" s="46"/>
      <c r="Q1353" s="46"/>
      <c r="R1353" s="46"/>
      <c r="S1353" s="46"/>
      <c r="T1353" s="46"/>
      <c r="U1353" s="46"/>
      <c r="V1353" s="46"/>
      <c r="W1353" s="46">
        <v>1000</v>
      </c>
      <c r="X1353" s="46">
        <v>1000</v>
      </c>
      <c r="Y1353" s="46">
        <v>1000</v>
      </c>
      <c r="Z1353" s="46">
        <v>1000</v>
      </c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87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>
        <v>6895.61</v>
      </c>
      <c r="BK1353" s="46"/>
      <c r="BL1353" s="46"/>
      <c r="BM1353" s="46"/>
      <c r="BN1353" s="46"/>
      <c r="BO1353" s="46"/>
      <c r="BP1353" s="46"/>
      <c r="BQ1353" s="46"/>
      <c r="BR1353" s="46">
        <v>6895.61</v>
      </c>
      <c r="BS1353" s="46">
        <v>6895.61</v>
      </c>
      <c r="BT1353" s="46">
        <v>6895.61</v>
      </c>
      <c r="BU1353" s="46">
        <v>6895.61</v>
      </c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>
        <v>0</v>
      </c>
      <c r="DF1353" s="46">
        <f>P1357*BJ1357</f>
        <v>0</v>
      </c>
      <c r="DG1353" s="46">
        <f>BJ1357*Q1357</f>
        <v>0</v>
      </c>
      <c r="DH1353" s="46">
        <f>R1353*BM1353</f>
        <v>0</v>
      </c>
      <c r="DI1353" s="46">
        <f t="shared" ref="DI1353:DQ1353" si="1032">BN1353*S1353</f>
        <v>0</v>
      </c>
      <c r="DJ1353" s="46">
        <f t="shared" si="1032"/>
        <v>0</v>
      </c>
      <c r="DK1353" s="46">
        <f t="shared" si="1032"/>
        <v>0</v>
      </c>
      <c r="DL1353" s="46">
        <f t="shared" si="1032"/>
        <v>0</v>
      </c>
      <c r="DM1353" s="46">
        <f t="shared" si="1032"/>
        <v>6895610</v>
      </c>
      <c r="DN1353" s="46">
        <f t="shared" si="1032"/>
        <v>6895610</v>
      </c>
      <c r="DO1353" s="46">
        <f t="shared" si="1032"/>
        <v>6895610</v>
      </c>
      <c r="DP1353" s="46">
        <f t="shared" si="1032"/>
        <v>6895610</v>
      </c>
      <c r="DQ1353" s="46">
        <f t="shared" si="1032"/>
        <v>0</v>
      </c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>
        <v>0</v>
      </c>
      <c r="FA1353" s="59" t="s">
        <v>1704</v>
      </c>
      <c r="FB1353" s="59">
        <v>2016</v>
      </c>
      <c r="FC1353" s="59" t="s">
        <v>1751</v>
      </c>
    </row>
    <row r="1354" spans="1:159" s="49" customFormat="1" ht="25.5" customHeight="1" x14ac:dyDescent="0.25">
      <c r="A1354" s="59" t="s">
        <v>3614</v>
      </c>
      <c r="B1354" s="59" t="s">
        <v>55</v>
      </c>
      <c r="C1354" s="59" t="s">
        <v>1208</v>
      </c>
      <c r="D1354" s="59" t="s">
        <v>1209</v>
      </c>
      <c r="E1354" s="59" t="s">
        <v>1210</v>
      </c>
      <c r="F1354" s="59"/>
      <c r="G1354" s="59" t="s">
        <v>1619</v>
      </c>
      <c r="H1354" s="59" t="s">
        <v>1339</v>
      </c>
      <c r="I1354" s="59">
        <v>87.8</v>
      </c>
      <c r="J1354" s="59" t="s">
        <v>3608</v>
      </c>
      <c r="K1354" s="59" t="s">
        <v>1594</v>
      </c>
      <c r="L1354" s="59" t="s">
        <v>1330</v>
      </c>
      <c r="M1354" s="59" t="s">
        <v>1505</v>
      </c>
      <c r="N1354" s="59" t="s">
        <v>1429</v>
      </c>
      <c r="O1354" s="46">
        <f>P1354+Q1354+R1354+S1354+T1354+U1354+V1354+W1354+X1354+Y1354+Z1354+AA1354+AB1354+AC1354+AD1354+AE1354+AF1354+AG1354+AH1354+AI1354+AJ1354+AK1354+AL1354+AM1354+AN1354+AO1354+AP1354+AQ1354+AR1354+AS1354+AT1354+AU1354+AV1354+AW1354+AX1354+AY1354+AZ1354</f>
        <v>5000</v>
      </c>
      <c r="P1354" s="46"/>
      <c r="Q1354" s="46"/>
      <c r="R1354" s="46"/>
      <c r="S1354" s="46"/>
      <c r="T1354" s="46"/>
      <c r="U1354" s="46"/>
      <c r="V1354" s="46"/>
      <c r="W1354" s="46">
        <v>1000</v>
      </c>
      <c r="X1354" s="46">
        <v>1000</v>
      </c>
      <c r="Y1354" s="46">
        <v>2000</v>
      </c>
      <c r="Z1354" s="46">
        <v>1000</v>
      </c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87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>
        <f>DE1354/O1354</f>
        <v>0</v>
      </c>
      <c r="BK1354" s="46"/>
      <c r="BL1354" s="46"/>
      <c r="BM1354" s="46"/>
      <c r="BN1354" s="46"/>
      <c r="BO1354" s="46"/>
      <c r="BP1354" s="46"/>
      <c r="BQ1354" s="46"/>
      <c r="BR1354" s="46">
        <v>6895.61</v>
      </c>
      <c r="BS1354" s="46">
        <v>6895.61</v>
      </c>
      <c r="BT1354" s="46">
        <v>8304.43</v>
      </c>
      <c r="BU1354" s="46">
        <v>8304.43</v>
      </c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>
        <v>0</v>
      </c>
      <c r="DF1354" s="46">
        <f>P1358*BJ1358</f>
        <v>0</v>
      </c>
      <c r="DG1354" s="46">
        <f>BJ1358*Q1358</f>
        <v>0</v>
      </c>
      <c r="DH1354" s="46">
        <f>R1354*BM1354</f>
        <v>0</v>
      </c>
      <c r="DI1354" s="46">
        <f t="shared" ref="DI1354:DQ1354" si="1033">BN1354*S1354</f>
        <v>0</v>
      </c>
      <c r="DJ1354" s="46">
        <f t="shared" si="1033"/>
        <v>0</v>
      </c>
      <c r="DK1354" s="46">
        <f t="shared" si="1033"/>
        <v>0</v>
      </c>
      <c r="DL1354" s="46">
        <f t="shared" si="1033"/>
        <v>0</v>
      </c>
      <c r="DM1354" s="46">
        <f t="shared" si="1033"/>
        <v>6895610</v>
      </c>
      <c r="DN1354" s="46">
        <f t="shared" si="1033"/>
        <v>6895610</v>
      </c>
      <c r="DO1354" s="46">
        <f t="shared" si="1033"/>
        <v>16608860</v>
      </c>
      <c r="DP1354" s="46">
        <f t="shared" si="1033"/>
        <v>8304430</v>
      </c>
      <c r="DQ1354" s="46">
        <f t="shared" si="1033"/>
        <v>0</v>
      </c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>
        <f>DE1354*1.12</f>
        <v>0</v>
      </c>
      <c r="FA1354" s="59" t="s">
        <v>1704</v>
      </c>
      <c r="FB1354" s="59" t="s">
        <v>3557</v>
      </c>
      <c r="FC1354" s="59" t="s">
        <v>3114</v>
      </c>
    </row>
    <row r="1355" spans="1:159" s="49" customFormat="1" ht="25.5" customHeight="1" x14ac:dyDescent="0.25">
      <c r="A1355" s="59" t="s">
        <v>3783</v>
      </c>
      <c r="B1355" s="59" t="s">
        <v>55</v>
      </c>
      <c r="C1355" s="59" t="s">
        <v>1208</v>
      </c>
      <c r="D1355" s="59" t="s">
        <v>1209</v>
      </c>
      <c r="E1355" s="59" t="s">
        <v>1210</v>
      </c>
      <c r="F1355" s="59"/>
      <c r="G1355" s="59" t="s">
        <v>1619</v>
      </c>
      <c r="H1355" s="59" t="s">
        <v>1339</v>
      </c>
      <c r="I1355" s="59">
        <v>87.8</v>
      </c>
      <c r="J1355" s="59" t="s">
        <v>3778</v>
      </c>
      <c r="K1355" s="59" t="s">
        <v>1594</v>
      </c>
      <c r="L1355" s="59" t="s">
        <v>1330</v>
      </c>
      <c r="M1355" s="59" t="s">
        <v>1505</v>
      </c>
      <c r="N1355" s="59" t="s">
        <v>1429</v>
      </c>
      <c r="O1355" s="46">
        <f>P1355+Q1355+R1355+S1355+T1355+U1355+V1355+W1355+X1355+Y1355+Z1355+AA1355+AB1355+AC1355+AD1355+AE1355+AF1355+AG1355+AH1355+AI1355+AJ1355+AK1355+AL1355+AM1355+AN1355+AO1355+AP1355+AQ1355+AR1355+AS1355+AT1355+AU1355+AV1355+AW1355+AX1355+AY1355+AZ1355</f>
        <v>4200</v>
      </c>
      <c r="P1355" s="46"/>
      <c r="Q1355" s="46"/>
      <c r="R1355" s="46"/>
      <c r="S1355" s="46"/>
      <c r="T1355" s="46"/>
      <c r="U1355" s="46"/>
      <c r="V1355" s="46"/>
      <c r="W1355" s="46">
        <v>1000</v>
      </c>
      <c r="X1355" s="46">
        <v>1000</v>
      </c>
      <c r="Y1355" s="46">
        <v>1200</v>
      </c>
      <c r="Z1355" s="46">
        <v>1000</v>
      </c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87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f>DE1355/O1355</f>
        <v>0</v>
      </c>
      <c r="BK1355" s="46"/>
      <c r="BL1355" s="46"/>
      <c r="BM1355" s="46"/>
      <c r="BN1355" s="46"/>
      <c r="BO1355" s="46"/>
      <c r="BP1355" s="46"/>
      <c r="BQ1355" s="46"/>
      <c r="BR1355" s="46">
        <v>6895.61</v>
      </c>
      <c r="BS1355" s="46">
        <v>6895.61</v>
      </c>
      <c r="BT1355" s="46">
        <v>8304.43</v>
      </c>
      <c r="BU1355" s="46">
        <v>8304.43</v>
      </c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>
        <v>0</v>
      </c>
      <c r="DF1355" s="46">
        <f>P1359*BJ1359</f>
        <v>0</v>
      </c>
      <c r="DG1355" s="46">
        <f>BJ1359*Q1359</f>
        <v>0</v>
      </c>
      <c r="DH1355" s="46">
        <f>R1355*BM1355</f>
        <v>0</v>
      </c>
      <c r="DI1355" s="46">
        <f t="shared" ref="DI1355" si="1034">BN1355*S1355</f>
        <v>0</v>
      </c>
      <c r="DJ1355" s="46">
        <f t="shared" ref="DJ1355" si="1035">BO1355*T1355</f>
        <v>0</v>
      </c>
      <c r="DK1355" s="46">
        <f t="shared" ref="DK1355" si="1036">BP1355*U1355</f>
        <v>0</v>
      </c>
      <c r="DL1355" s="46">
        <f t="shared" ref="DL1355" si="1037">BQ1355*V1355</f>
        <v>0</v>
      </c>
      <c r="DM1355" s="46">
        <f t="shared" ref="DM1355" si="1038">BR1355*W1355</f>
        <v>6895610</v>
      </c>
      <c r="DN1355" s="46">
        <f t="shared" ref="DN1355" si="1039">BS1355*X1355</f>
        <v>6895610</v>
      </c>
      <c r="DO1355" s="46">
        <f t="shared" ref="DO1355" si="1040">BT1355*Y1355</f>
        <v>9965316</v>
      </c>
      <c r="DP1355" s="46">
        <f t="shared" ref="DP1355" si="1041">BU1355*Z1355</f>
        <v>8304430</v>
      </c>
      <c r="DQ1355" s="46">
        <f t="shared" ref="DQ1355" si="1042">BV1355*AA1355</f>
        <v>0</v>
      </c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>
        <f>DE1355*1.12</f>
        <v>0</v>
      </c>
      <c r="FA1355" s="59" t="s">
        <v>1704</v>
      </c>
      <c r="FB1355" s="59" t="s">
        <v>3557</v>
      </c>
      <c r="FC1355" s="59" t="s">
        <v>1703</v>
      </c>
    </row>
    <row r="1356" spans="1:159" s="102" customFormat="1" ht="25.5" customHeight="1" x14ac:dyDescent="0.25">
      <c r="A1356" s="100" t="s">
        <v>3818</v>
      </c>
      <c r="B1356" s="92" t="s">
        <v>55</v>
      </c>
      <c r="C1356" s="92" t="s">
        <v>1208</v>
      </c>
      <c r="D1356" s="92" t="s">
        <v>1209</v>
      </c>
      <c r="E1356" s="92" t="s">
        <v>1210</v>
      </c>
      <c r="F1356" s="92"/>
      <c r="G1356" s="92" t="s">
        <v>1619</v>
      </c>
      <c r="H1356" s="92" t="s">
        <v>1339</v>
      </c>
      <c r="I1356" s="92">
        <v>87.8</v>
      </c>
      <c r="J1356" s="92" t="s">
        <v>3830</v>
      </c>
      <c r="K1356" s="92" t="s">
        <v>1594</v>
      </c>
      <c r="L1356" s="92" t="s">
        <v>1330</v>
      </c>
      <c r="M1356" s="92" t="s">
        <v>1505</v>
      </c>
      <c r="N1356" s="92" t="s">
        <v>1429</v>
      </c>
      <c r="O1356" s="46">
        <f t="shared" ref="O1356" si="1043">W1356+X1356+Y1356+Z1356</f>
        <v>5000</v>
      </c>
      <c r="P1356" s="46"/>
      <c r="Q1356" s="46"/>
      <c r="R1356" s="46"/>
      <c r="S1356" s="46"/>
      <c r="T1356" s="46"/>
      <c r="U1356" s="46"/>
      <c r="V1356" s="46"/>
      <c r="W1356" s="46">
        <v>1000</v>
      </c>
      <c r="X1356" s="46">
        <v>1000</v>
      </c>
      <c r="Y1356" s="46">
        <v>2000</v>
      </c>
      <c r="Z1356" s="46">
        <v>1000</v>
      </c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>
        <f t="shared" ref="BJ1356" si="1044">DE1356/O1356</f>
        <v>7740.902</v>
      </c>
      <c r="BK1356" s="46"/>
      <c r="BL1356" s="46"/>
      <c r="BM1356" s="46"/>
      <c r="BN1356" s="46"/>
      <c r="BO1356" s="46"/>
      <c r="BP1356" s="46"/>
      <c r="BQ1356" s="46"/>
      <c r="BR1356" s="46">
        <v>6895.61</v>
      </c>
      <c r="BS1356" s="46">
        <v>6895.61</v>
      </c>
      <c r="BT1356" s="46">
        <v>8304.43</v>
      </c>
      <c r="BU1356" s="46">
        <v>8304.43</v>
      </c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>
        <f t="shared" ref="DE1356" si="1045">DF1356+DG1356+DH1356+DI1356+DJ1356+DK1356+DL1356+DM1356+DN1356+DO1356+DP1356+DQ1356</f>
        <v>38704510</v>
      </c>
      <c r="DF1356" s="46"/>
      <c r="DG1356" s="46"/>
      <c r="DH1356" s="46"/>
      <c r="DI1356" s="46"/>
      <c r="DJ1356" s="46"/>
      <c r="DK1356" s="46"/>
      <c r="DL1356" s="46"/>
      <c r="DM1356" s="46">
        <v>6895610</v>
      </c>
      <c r="DN1356" s="46">
        <f t="shared" ref="DN1356:DP1356" si="1046">X1356*BS1356</f>
        <v>6895610</v>
      </c>
      <c r="DO1356" s="46">
        <f t="shared" si="1046"/>
        <v>16608860</v>
      </c>
      <c r="DP1356" s="46">
        <f t="shared" si="1046"/>
        <v>8304430</v>
      </c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>
        <f t="shared" ref="EZ1356" si="1047">DE1356*1.12</f>
        <v>43349051.200000003</v>
      </c>
      <c r="FA1356" s="92" t="s">
        <v>1704</v>
      </c>
      <c r="FB1356" s="92" t="s">
        <v>3557</v>
      </c>
      <c r="FC1356" s="92" t="s">
        <v>3815</v>
      </c>
    </row>
    <row r="1357" spans="1:159" s="49" customFormat="1" ht="25.5" customHeight="1" x14ac:dyDescent="0.25">
      <c r="A1357" s="59" t="s">
        <v>1224</v>
      </c>
      <c r="B1357" s="59" t="s">
        <v>55</v>
      </c>
      <c r="C1357" s="59" t="s">
        <v>1208</v>
      </c>
      <c r="D1357" s="59" t="s">
        <v>1209</v>
      </c>
      <c r="E1357" s="59" t="s">
        <v>1210</v>
      </c>
      <c r="F1357" s="59"/>
      <c r="G1357" s="59" t="s">
        <v>1619</v>
      </c>
      <c r="H1357" s="59" t="s">
        <v>1339</v>
      </c>
      <c r="I1357" s="59">
        <v>87.8</v>
      </c>
      <c r="J1357" s="59" t="s">
        <v>1340</v>
      </c>
      <c r="K1357" s="59" t="s">
        <v>1592</v>
      </c>
      <c r="L1357" s="59" t="s">
        <v>1330</v>
      </c>
      <c r="M1357" s="59" t="s">
        <v>1505</v>
      </c>
      <c r="N1357" s="59" t="s">
        <v>1429</v>
      </c>
      <c r="O1357" s="46">
        <f t="shared" si="927"/>
        <v>1200</v>
      </c>
      <c r="P1357" s="46"/>
      <c r="Q1357" s="46"/>
      <c r="R1357" s="46"/>
      <c r="S1357" s="46"/>
      <c r="T1357" s="46"/>
      <c r="U1357" s="46"/>
      <c r="V1357" s="46"/>
      <c r="W1357" s="46">
        <v>300</v>
      </c>
      <c r="X1357" s="46">
        <v>300</v>
      </c>
      <c r="Y1357" s="46">
        <v>300</v>
      </c>
      <c r="Z1357" s="46">
        <v>300</v>
      </c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87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>
        <v>7300</v>
      </c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>
        <v>0</v>
      </c>
      <c r="DF1357" s="46">
        <f>P1358*BJ1358</f>
        <v>0</v>
      </c>
      <c r="DG1357" s="46">
        <f>BJ1358*Q1358</f>
        <v>0</v>
      </c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>
        <v>0</v>
      </c>
      <c r="FA1357" s="59" t="s">
        <v>1704</v>
      </c>
      <c r="FB1357" s="59">
        <v>2016</v>
      </c>
      <c r="FC1357" s="59"/>
    </row>
    <row r="1358" spans="1:159" s="49" customFormat="1" ht="25.5" customHeight="1" x14ac:dyDescent="0.25">
      <c r="A1358" s="59" t="s">
        <v>1225</v>
      </c>
      <c r="B1358" s="59" t="s">
        <v>55</v>
      </c>
      <c r="C1358" s="59" t="s">
        <v>1208</v>
      </c>
      <c r="D1358" s="59" t="s">
        <v>1209</v>
      </c>
      <c r="E1358" s="59" t="s">
        <v>1210</v>
      </c>
      <c r="F1358" s="59"/>
      <c r="G1358" s="59" t="s">
        <v>1619</v>
      </c>
      <c r="H1358" s="59" t="s">
        <v>1339</v>
      </c>
      <c r="I1358" s="59">
        <v>87.8</v>
      </c>
      <c r="J1358" s="59" t="s">
        <v>1340</v>
      </c>
      <c r="K1358" s="59" t="s">
        <v>1592</v>
      </c>
      <c r="L1358" s="59" t="s">
        <v>1330</v>
      </c>
      <c r="M1358" s="59" t="s">
        <v>1505</v>
      </c>
      <c r="N1358" s="59" t="s">
        <v>1429</v>
      </c>
      <c r="O1358" s="46">
        <f t="shared" si="927"/>
        <v>1200</v>
      </c>
      <c r="P1358" s="46"/>
      <c r="Q1358" s="46"/>
      <c r="R1358" s="46"/>
      <c r="S1358" s="46"/>
      <c r="T1358" s="46"/>
      <c r="U1358" s="46"/>
      <c r="V1358" s="46"/>
      <c r="W1358" s="46">
        <v>300</v>
      </c>
      <c r="X1358" s="46">
        <v>300</v>
      </c>
      <c r="Y1358" s="46">
        <v>300</v>
      </c>
      <c r="Z1358" s="46">
        <v>300</v>
      </c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87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v>6895.61</v>
      </c>
      <c r="BK1358" s="46"/>
      <c r="BL1358" s="46"/>
      <c r="BM1358" s="46"/>
      <c r="BN1358" s="46"/>
      <c r="BO1358" s="46"/>
      <c r="BP1358" s="46"/>
      <c r="BQ1358" s="46"/>
      <c r="BR1358" s="46">
        <v>6895.61</v>
      </c>
      <c r="BS1358" s="46">
        <v>6895.61</v>
      </c>
      <c r="BT1358" s="46">
        <v>6895.61</v>
      </c>
      <c r="BU1358" s="46">
        <v>6895.61</v>
      </c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>
        <v>0</v>
      </c>
      <c r="DF1358" s="46">
        <f>P1361*BJ1361</f>
        <v>0</v>
      </c>
      <c r="DG1358" s="46">
        <f>BJ1361*Q1361</f>
        <v>0</v>
      </c>
      <c r="DH1358" s="46">
        <f>R1358*BM1358</f>
        <v>0</v>
      </c>
      <c r="DI1358" s="46">
        <f t="shared" ref="DI1358:DQ1358" si="1048">BN1358*S1358</f>
        <v>0</v>
      </c>
      <c r="DJ1358" s="46">
        <f t="shared" si="1048"/>
        <v>0</v>
      </c>
      <c r="DK1358" s="46">
        <f t="shared" si="1048"/>
        <v>0</v>
      </c>
      <c r="DL1358" s="46">
        <f t="shared" si="1048"/>
        <v>0</v>
      </c>
      <c r="DM1358" s="46">
        <f t="shared" si="1048"/>
        <v>2068683</v>
      </c>
      <c r="DN1358" s="46">
        <f t="shared" si="1048"/>
        <v>2068683</v>
      </c>
      <c r="DO1358" s="46">
        <f t="shared" si="1048"/>
        <v>2068683</v>
      </c>
      <c r="DP1358" s="46">
        <f t="shared" si="1048"/>
        <v>2068683</v>
      </c>
      <c r="DQ1358" s="46">
        <f t="shared" si="1048"/>
        <v>0</v>
      </c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>
        <v>0</v>
      </c>
      <c r="FA1358" s="59" t="s">
        <v>1704</v>
      </c>
      <c r="FB1358" s="59">
        <v>2016</v>
      </c>
      <c r="FC1358" s="59" t="s">
        <v>1751</v>
      </c>
    </row>
    <row r="1359" spans="1:159" s="49" customFormat="1" ht="25.5" customHeight="1" x14ac:dyDescent="0.25">
      <c r="A1359" s="59" t="s">
        <v>3615</v>
      </c>
      <c r="B1359" s="59" t="s">
        <v>55</v>
      </c>
      <c r="C1359" s="59" t="s">
        <v>1208</v>
      </c>
      <c r="D1359" s="59" t="s">
        <v>1209</v>
      </c>
      <c r="E1359" s="59" t="s">
        <v>1210</v>
      </c>
      <c r="F1359" s="59"/>
      <c r="G1359" s="59" t="s">
        <v>1619</v>
      </c>
      <c r="H1359" s="59" t="s">
        <v>1339</v>
      </c>
      <c r="I1359" s="59">
        <v>87.8</v>
      </c>
      <c r="J1359" s="59" t="s">
        <v>3608</v>
      </c>
      <c r="K1359" s="59" t="s">
        <v>1592</v>
      </c>
      <c r="L1359" s="59" t="s">
        <v>1330</v>
      </c>
      <c r="M1359" s="59" t="s">
        <v>1505</v>
      </c>
      <c r="N1359" s="59" t="s">
        <v>1429</v>
      </c>
      <c r="O1359" s="46">
        <f>P1359+Q1359+R1359+S1359+T1359+U1359+V1359+W1359+X1359+Y1359+Z1359+AA1359+AB1359+AC1359+AD1359+AE1359+AF1359+AG1359+AH1359+AI1359+AJ1359+AK1359+AL1359+AM1359+AN1359+AO1359+AP1359+AQ1359+AR1359+AS1359+AT1359+AU1359+AV1359+AW1359+AX1359+AY1359+AZ1359</f>
        <v>1200</v>
      </c>
      <c r="P1359" s="46"/>
      <c r="Q1359" s="46"/>
      <c r="R1359" s="46"/>
      <c r="S1359" s="46"/>
      <c r="T1359" s="46"/>
      <c r="U1359" s="46"/>
      <c r="V1359" s="46"/>
      <c r="W1359" s="46">
        <v>300</v>
      </c>
      <c r="X1359" s="46">
        <v>300</v>
      </c>
      <c r="Y1359" s="46">
        <v>300</v>
      </c>
      <c r="Z1359" s="46">
        <v>300</v>
      </c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87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>
        <f>DE1359/O1359</f>
        <v>0</v>
      </c>
      <c r="BK1359" s="46"/>
      <c r="BL1359" s="46"/>
      <c r="BM1359" s="46"/>
      <c r="BN1359" s="46"/>
      <c r="BO1359" s="46"/>
      <c r="BP1359" s="46"/>
      <c r="BQ1359" s="46"/>
      <c r="BR1359" s="46">
        <v>6895.61</v>
      </c>
      <c r="BS1359" s="46">
        <v>6895.61</v>
      </c>
      <c r="BT1359" s="46">
        <v>8304.43</v>
      </c>
      <c r="BU1359" s="46">
        <v>8304.43</v>
      </c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>
        <v>0</v>
      </c>
      <c r="DF1359" s="46">
        <f>P1362*BJ1362</f>
        <v>0</v>
      </c>
      <c r="DG1359" s="46">
        <f>BJ1362*Q1362</f>
        <v>0</v>
      </c>
      <c r="DH1359" s="46">
        <f>R1359*BM1359</f>
        <v>0</v>
      </c>
      <c r="DI1359" s="46">
        <f t="shared" ref="DI1359:DQ1359" si="1049">BN1359*S1359</f>
        <v>0</v>
      </c>
      <c r="DJ1359" s="46">
        <f t="shared" si="1049"/>
        <v>0</v>
      </c>
      <c r="DK1359" s="46">
        <f t="shared" si="1049"/>
        <v>0</v>
      </c>
      <c r="DL1359" s="46">
        <f t="shared" si="1049"/>
        <v>0</v>
      </c>
      <c r="DM1359" s="46">
        <f t="shared" si="1049"/>
        <v>2068683</v>
      </c>
      <c r="DN1359" s="46">
        <f t="shared" si="1049"/>
        <v>2068683</v>
      </c>
      <c r="DO1359" s="46">
        <f t="shared" si="1049"/>
        <v>2491329</v>
      </c>
      <c r="DP1359" s="46">
        <f t="shared" si="1049"/>
        <v>2491329</v>
      </c>
      <c r="DQ1359" s="46">
        <f t="shared" si="1049"/>
        <v>0</v>
      </c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>
        <f>DE1359*1.12</f>
        <v>0</v>
      </c>
      <c r="FA1359" s="59" t="s">
        <v>1704</v>
      </c>
      <c r="FB1359" s="59" t="s">
        <v>3557</v>
      </c>
      <c r="FC1359" s="59" t="s">
        <v>1753</v>
      </c>
    </row>
    <row r="1360" spans="1:159" s="49" customFormat="1" ht="25.5" customHeight="1" x14ac:dyDescent="0.25">
      <c r="A1360" s="59" t="s">
        <v>3784</v>
      </c>
      <c r="B1360" s="59" t="s">
        <v>55</v>
      </c>
      <c r="C1360" s="59" t="s">
        <v>1208</v>
      </c>
      <c r="D1360" s="59" t="s">
        <v>1209</v>
      </c>
      <c r="E1360" s="59" t="s">
        <v>1210</v>
      </c>
      <c r="F1360" s="59"/>
      <c r="G1360" s="59" t="s">
        <v>1619</v>
      </c>
      <c r="H1360" s="59" t="s">
        <v>1339</v>
      </c>
      <c r="I1360" s="59">
        <v>87.8</v>
      </c>
      <c r="J1360" s="59" t="s">
        <v>3778</v>
      </c>
      <c r="K1360" s="59" t="s">
        <v>1592</v>
      </c>
      <c r="L1360" s="59" t="s">
        <v>1330</v>
      </c>
      <c r="M1360" s="59" t="s">
        <v>1505</v>
      </c>
      <c r="N1360" s="59" t="s">
        <v>1429</v>
      </c>
      <c r="O1360" s="46">
        <f>P1360+Q1360+R1360+S1360+T1360+U1360+V1360+W1360+X1360+Y1360+Z1360+AA1360+AB1360+AC1360+AD1360+AE1360+AF1360+AG1360+AH1360+AI1360+AJ1360+AK1360+AL1360+AM1360+AN1360+AO1360+AP1360+AQ1360+AR1360+AS1360+AT1360+AU1360+AV1360+AW1360+AX1360+AY1360+AZ1360</f>
        <v>1500</v>
      </c>
      <c r="P1360" s="46"/>
      <c r="Q1360" s="46"/>
      <c r="R1360" s="46"/>
      <c r="S1360" s="46"/>
      <c r="T1360" s="46"/>
      <c r="U1360" s="46"/>
      <c r="V1360" s="46"/>
      <c r="W1360" s="46">
        <v>300</v>
      </c>
      <c r="X1360" s="46">
        <v>300</v>
      </c>
      <c r="Y1360" s="46">
        <v>600</v>
      </c>
      <c r="Z1360" s="46">
        <v>300</v>
      </c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87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>
        <f>DE1360/O1360</f>
        <v>7740.902</v>
      </c>
      <c r="BK1360" s="46"/>
      <c r="BL1360" s="46"/>
      <c r="BM1360" s="46"/>
      <c r="BN1360" s="46"/>
      <c r="BO1360" s="46"/>
      <c r="BP1360" s="46"/>
      <c r="BQ1360" s="46"/>
      <c r="BR1360" s="46">
        <v>6895.61</v>
      </c>
      <c r="BS1360" s="46">
        <v>6895.61</v>
      </c>
      <c r="BT1360" s="46">
        <v>8304.43</v>
      </c>
      <c r="BU1360" s="46">
        <v>8304.43</v>
      </c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>
        <f>DM1360+DN1360+DO1360+DP1360</f>
        <v>11611353</v>
      </c>
      <c r="DF1360" s="46">
        <f>P1363*BJ1363</f>
        <v>0</v>
      </c>
      <c r="DG1360" s="46">
        <f>BJ1363*Q1363</f>
        <v>0</v>
      </c>
      <c r="DH1360" s="46">
        <f>R1360*BM1360</f>
        <v>0</v>
      </c>
      <c r="DI1360" s="46">
        <f t="shared" ref="DI1360" si="1050">BN1360*S1360</f>
        <v>0</v>
      </c>
      <c r="DJ1360" s="46">
        <f t="shared" ref="DJ1360" si="1051">BO1360*T1360</f>
        <v>0</v>
      </c>
      <c r="DK1360" s="46">
        <f t="shared" ref="DK1360" si="1052">BP1360*U1360</f>
        <v>0</v>
      </c>
      <c r="DL1360" s="46">
        <f t="shared" ref="DL1360" si="1053">BQ1360*V1360</f>
        <v>0</v>
      </c>
      <c r="DM1360" s="46">
        <f t="shared" ref="DM1360" si="1054">BR1360*W1360</f>
        <v>2068683</v>
      </c>
      <c r="DN1360" s="46">
        <f t="shared" ref="DN1360" si="1055">BS1360*X1360</f>
        <v>2068683</v>
      </c>
      <c r="DO1360" s="46">
        <f t="shared" ref="DO1360" si="1056">BT1360*Y1360</f>
        <v>4982658</v>
      </c>
      <c r="DP1360" s="46">
        <f t="shared" ref="DP1360" si="1057">BU1360*Z1360</f>
        <v>2491329</v>
      </c>
      <c r="DQ1360" s="46">
        <f t="shared" ref="DQ1360" si="1058">BV1360*AA1360</f>
        <v>0</v>
      </c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>
        <f>DE1360*1.12</f>
        <v>13004715.360000001</v>
      </c>
      <c r="FA1360" s="59" t="s">
        <v>1704</v>
      </c>
      <c r="FB1360" s="59" t="s">
        <v>3557</v>
      </c>
      <c r="FC1360" s="59" t="s">
        <v>1703</v>
      </c>
    </row>
    <row r="1361" spans="1:159" s="49" customFormat="1" ht="25.5" customHeight="1" x14ac:dyDescent="0.25">
      <c r="A1361" s="59" t="s">
        <v>1226</v>
      </c>
      <c r="B1361" s="59" t="s">
        <v>55</v>
      </c>
      <c r="C1361" s="59" t="s">
        <v>1208</v>
      </c>
      <c r="D1361" s="59" t="s">
        <v>1209</v>
      </c>
      <c r="E1361" s="59" t="s">
        <v>1210</v>
      </c>
      <c r="F1361" s="59"/>
      <c r="G1361" s="59" t="s">
        <v>1619</v>
      </c>
      <c r="H1361" s="59" t="s">
        <v>1339</v>
      </c>
      <c r="I1361" s="59">
        <v>87.8</v>
      </c>
      <c r="J1361" s="59" t="s">
        <v>1340</v>
      </c>
      <c r="K1361" s="59" t="s">
        <v>1623</v>
      </c>
      <c r="L1361" s="59" t="s">
        <v>1330</v>
      </c>
      <c r="M1361" s="59" t="s">
        <v>1505</v>
      </c>
      <c r="N1361" s="59" t="s">
        <v>1429</v>
      </c>
      <c r="O1361" s="46">
        <f t="shared" ref="O1361:O1413" si="1059">P1361+Q1361+R1361+S1361+T1361+U1361+V1361+W1361+X1361+Y1361+Z1361+AA1361+AB1361+AC1361+AD1361+AE1361+AF1361+AG1361+AH1361+AI1361+AJ1361+AK1361+AL1361+AM1361+AN1361+AO1361+AP1361+AQ1361+AR1361+AS1361+AT1361+AU1361+AV1361+AW1361+AX1361+AY1361+AZ1361</f>
        <v>1200</v>
      </c>
      <c r="P1361" s="46"/>
      <c r="Q1361" s="46"/>
      <c r="R1361" s="46"/>
      <c r="S1361" s="46"/>
      <c r="T1361" s="46"/>
      <c r="U1361" s="46"/>
      <c r="V1361" s="46"/>
      <c r="W1361" s="46">
        <v>300</v>
      </c>
      <c r="X1361" s="46">
        <v>300</v>
      </c>
      <c r="Y1361" s="46">
        <v>300</v>
      </c>
      <c r="Z1361" s="46">
        <v>300</v>
      </c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87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>
        <v>7300</v>
      </c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>
        <v>0</v>
      </c>
      <c r="DF1361" s="46">
        <f>P1362*BJ1362</f>
        <v>0</v>
      </c>
      <c r="DG1361" s="46">
        <f>BJ1362*Q1362</f>
        <v>0</v>
      </c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>
        <v>0</v>
      </c>
      <c r="FA1361" s="59" t="s">
        <v>1704</v>
      </c>
      <c r="FB1361" s="59">
        <v>2016</v>
      </c>
      <c r="FC1361" s="59"/>
    </row>
    <row r="1362" spans="1:159" s="49" customFormat="1" ht="25.5" customHeight="1" x14ac:dyDescent="0.25">
      <c r="A1362" s="59" t="s">
        <v>1227</v>
      </c>
      <c r="B1362" s="59" t="s">
        <v>55</v>
      </c>
      <c r="C1362" s="59" t="s">
        <v>1208</v>
      </c>
      <c r="D1362" s="59" t="s">
        <v>1209</v>
      </c>
      <c r="E1362" s="59" t="s">
        <v>1210</v>
      </c>
      <c r="F1362" s="59"/>
      <c r="G1362" s="59" t="s">
        <v>1619</v>
      </c>
      <c r="H1362" s="59" t="s">
        <v>1339</v>
      </c>
      <c r="I1362" s="59">
        <v>87.8</v>
      </c>
      <c r="J1362" s="59" t="s">
        <v>1340</v>
      </c>
      <c r="K1362" s="59" t="s">
        <v>1623</v>
      </c>
      <c r="L1362" s="59" t="s">
        <v>1330</v>
      </c>
      <c r="M1362" s="59" t="s">
        <v>1505</v>
      </c>
      <c r="N1362" s="59" t="s">
        <v>1429</v>
      </c>
      <c r="O1362" s="46">
        <f t="shared" si="1059"/>
        <v>1200</v>
      </c>
      <c r="P1362" s="46"/>
      <c r="Q1362" s="46"/>
      <c r="R1362" s="46"/>
      <c r="S1362" s="46"/>
      <c r="T1362" s="46"/>
      <c r="U1362" s="46"/>
      <c r="V1362" s="46"/>
      <c r="W1362" s="46">
        <v>300</v>
      </c>
      <c r="X1362" s="46">
        <v>300</v>
      </c>
      <c r="Y1362" s="46">
        <v>300</v>
      </c>
      <c r="Z1362" s="46">
        <v>300</v>
      </c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87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>
        <v>6895.61</v>
      </c>
      <c r="BK1362" s="46"/>
      <c r="BL1362" s="46"/>
      <c r="BM1362" s="46"/>
      <c r="BN1362" s="46"/>
      <c r="BO1362" s="46"/>
      <c r="BP1362" s="46"/>
      <c r="BQ1362" s="46"/>
      <c r="BR1362" s="46">
        <v>6895.61</v>
      </c>
      <c r="BS1362" s="46">
        <v>6895.61</v>
      </c>
      <c r="BT1362" s="46">
        <v>6895.61</v>
      </c>
      <c r="BU1362" s="46">
        <v>6895.61</v>
      </c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>
        <v>0</v>
      </c>
      <c r="DF1362" s="46">
        <f>P1365*BJ1365</f>
        <v>0</v>
      </c>
      <c r="DG1362" s="46">
        <f>BJ1365*Q1365</f>
        <v>0</v>
      </c>
      <c r="DH1362" s="46">
        <f>R1362*BM1362</f>
        <v>0</v>
      </c>
      <c r="DI1362" s="46">
        <f t="shared" ref="DI1362:DQ1362" si="1060">BN1362*S1362</f>
        <v>0</v>
      </c>
      <c r="DJ1362" s="46">
        <f t="shared" si="1060"/>
        <v>0</v>
      </c>
      <c r="DK1362" s="46">
        <f t="shared" si="1060"/>
        <v>0</v>
      </c>
      <c r="DL1362" s="46">
        <f t="shared" si="1060"/>
        <v>0</v>
      </c>
      <c r="DM1362" s="46">
        <f t="shared" si="1060"/>
        <v>2068683</v>
      </c>
      <c r="DN1362" s="46">
        <f t="shared" si="1060"/>
        <v>2068683</v>
      </c>
      <c r="DO1362" s="46">
        <f t="shared" si="1060"/>
        <v>2068683</v>
      </c>
      <c r="DP1362" s="46">
        <f t="shared" si="1060"/>
        <v>2068683</v>
      </c>
      <c r="DQ1362" s="46">
        <f t="shared" si="1060"/>
        <v>0</v>
      </c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>
        <v>0</v>
      </c>
      <c r="FA1362" s="59" t="s">
        <v>1704</v>
      </c>
      <c r="FB1362" s="59">
        <v>2016</v>
      </c>
      <c r="FC1362" s="59" t="s">
        <v>1751</v>
      </c>
    </row>
    <row r="1363" spans="1:159" s="49" customFormat="1" ht="25.5" customHeight="1" x14ac:dyDescent="0.25">
      <c r="A1363" s="59" t="s">
        <v>3616</v>
      </c>
      <c r="B1363" s="59" t="s">
        <v>55</v>
      </c>
      <c r="C1363" s="59" t="s">
        <v>1208</v>
      </c>
      <c r="D1363" s="59" t="s">
        <v>1209</v>
      </c>
      <c r="E1363" s="59" t="s">
        <v>1210</v>
      </c>
      <c r="F1363" s="59"/>
      <c r="G1363" s="59" t="s">
        <v>1619</v>
      </c>
      <c r="H1363" s="59" t="s">
        <v>1339</v>
      </c>
      <c r="I1363" s="59">
        <v>87.8</v>
      </c>
      <c r="J1363" s="59" t="s">
        <v>3608</v>
      </c>
      <c r="K1363" s="59" t="s">
        <v>1623</v>
      </c>
      <c r="L1363" s="59" t="s">
        <v>1330</v>
      </c>
      <c r="M1363" s="59" t="s">
        <v>1505</v>
      </c>
      <c r="N1363" s="59" t="s">
        <v>1429</v>
      </c>
      <c r="O1363" s="46">
        <f>P1363+Q1363+R1363+S1363+T1363+U1363+V1363+W1363+X1363+Y1363+Z1363+AA1363+AB1363+AC1363+AD1363+AE1363+AF1363+AG1363+AH1363+AI1363+AJ1363+AK1363+AL1363+AM1363+AN1363+AO1363+AP1363+AQ1363+AR1363+AS1363+AT1363+AU1363+AV1363+AW1363+AX1363+AY1363+AZ1363</f>
        <v>1200</v>
      </c>
      <c r="P1363" s="46"/>
      <c r="Q1363" s="46"/>
      <c r="R1363" s="46"/>
      <c r="S1363" s="46"/>
      <c r="T1363" s="46"/>
      <c r="U1363" s="46"/>
      <c r="V1363" s="46"/>
      <c r="W1363" s="46">
        <v>300</v>
      </c>
      <c r="X1363" s="46">
        <v>300</v>
      </c>
      <c r="Y1363" s="46">
        <v>300</v>
      </c>
      <c r="Z1363" s="46">
        <v>300</v>
      </c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87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>
        <f>DE1363/O1363</f>
        <v>0</v>
      </c>
      <c r="BK1363" s="46"/>
      <c r="BL1363" s="46"/>
      <c r="BM1363" s="46"/>
      <c r="BN1363" s="46"/>
      <c r="BO1363" s="46"/>
      <c r="BP1363" s="46"/>
      <c r="BQ1363" s="46"/>
      <c r="BR1363" s="46">
        <v>6895.61</v>
      </c>
      <c r="BS1363" s="46">
        <v>6895.61</v>
      </c>
      <c r="BT1363" s="46">
        <v>8304.43</v>
      </c>
      <c r="BU1363" s="46">
        <v>8304.43</v>
      </c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>
        <v>0</v>
      </c>
      <c r="DF1363" s="46">
        <f>P1366*BJ1366</f>
        <v>0</v>
      </c>
      <c r="DG1363" s="46">
        <f>BJ1366*Q1366</f>
        <v>0</v>
      </c>
      <c r="DH1363" s="46">
        <f>R1363*BM1363</f>
        <v>0</v>
      </c>
      <c r="DI1363" s="46">
        <f t="shared" ref="DI1363:DQ1363" si="1061">BN1363*S1363</f>
        <v>0</v>
      </c>
      <c r="DJ1363" s="46">
        <f t="shared" si="1061"/>
        <v>0</v>
      </c>
      <c r="DK1363" s="46">
        <f t="shared" si="1061"/>
        <v>0</v>
      </c>
      <c r="DL1363" s="46">
        <f t="shared" si="1061"/>
        <v>0</v>
      </c>
      <c r="DM1363" s="46">
        <f t="shared" si="1061"/>
        <v>2068683</v>
      </c>
      <c r="DN1363" s="46">
        <f t="shared" si="1061"/>
        <v>2068683</v>
      </c>
      <c r="DO1363" s="46">
        <f t="shared" si="1061"/>
        <v>2491329</v>
      </c>
      <c r="DP1363" s="46">
        <f t="shared" si="1061"/>
        <v>2491329</v>
      </c>
      <c r="DQ1363" s="46">
        <f t="shared" si="1061"/>
        <v>0</v>
      </c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>
        <f>DE1363*1.12</f>
        <v>0</v>
      </c>
      <c r="FA1363" s="59" t="s">
        <v>1704</v>
      </c>
      <c r="FB1363" s="59" t="s">
        <v>3557</v>
      </c>
      <c r="FC1363" s="59" t="s">
        <v>1753</v>
      </c>
    </row>
    <row r="1364" spans="1:159" s="49" customFormat="1" ht="25.5" customHeight="1" x14ac:dyDescent="0.25">
      <c r="A1364" s="59" t="s">
        <v>3785</v>
      </c>
      <c r="B1364" s="59" t="s">
        <v>55</v>
      </c>
      <c r="C1364" s="59" t="s">
        <v>1208</v>
      </c>
      <c r="D1364" s="59" t="s">
        <v>1209</v>
      </c>
      <c r="E1364" s="59" t="s">
        <v>1210</v>
      </c>
      <c r="F1364" s="59"/>
      <c r="G1364" s="59" t="s">
        <v>1619</v>
      </c>
      <c r="H1364" s="59" t="s">
        <v>1339</v>
      </c>
      <c r="I1364" s="59">
        <v>87.8</v>
      </c>
      <c r="J1364" s="59" t="s">
        <v>3778</v>
      </c>
      <c r="K1364" s="59" t="s">
        <v>1623</v>
      </c>
      <c r="L1364" s="59" t="s">
        <v>1330</v>
      </c>
      <c r="M1364" s="59" t="s">
        <v>1505</v>
      </c>
      <c r="N1364" s="59" t="s">
        <v>1429</v>
      </c>
      <c r="O1364" s="46">
        <f>P1364+Q1364+R1364+S1364+T1364+U1364+V1364+W1364+X1364+Y1364+Z1364+AA1364+AB1364+AC1364+AD1364+AE1364+AF1364+AG1364+AH1364+AI1364+AJ1364+AK1364+AL1364+AM1364+AN1364+AO1364+AP1364+AQ1364+AR1364+AS1364+AT1364+AU1364+AV1364+AW1364+AX1364+AY1364+AZ1364</f>
        <v>1500</v>
      </c>
      <c r="P1364" s="46"/>
      <c r="Q1364" s="46"/>
      <c r="R1364" s="46"/>
      <c r="S1364" s="46"/>
      <c r="T1364" s="46"/>
      <c r="U1364" s="46"/>
      <c r="V1364" s="46"/>
      <c r="W1364" s="46">
        <v>300</v>
      </c>
      <c r="X1364" s="46">
        <v>300</v>
      </c>
      <c r="Y1364" s="46">
        <v>600</v>
      </c>
      <c r="Z1364" s="46">
        <v>300</v>
      </c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87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f>DE1364/O1364</f>
        <v>7740.902</v>
      </c>
      <c r="BK1364" s="46"/>
      <c r="BL1364" s="46"/>
      <c r="BM1364" s="46"/>
      <c r="BN1364" s="46"/>
      <c r="BO1364" s="46"/>
      <c r="BP1364" s="46"/>
      <c r="BQ1364" s="46"/>
      <c r="BR1364" s="46">
        <v>6895.61</v>
      </c>
      <c r="BS1364" s="46">
        <v>6895.61</v>
      </c>
      <c r="BT1364" s="46">
        <v>8304.43</v>
      </c>
      <c r="BU1364" s="46">
        <v>8304.43</v>
      </c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>
        <f>DM1364+DN1364+DO1364+DP1364</f>
        <v>11611353</v>
      </c>
      <c r="DF1364" s="46">
        <f>P1367*BJ1367</f>
        <v>0</v>
      </c>
      <c r="DG1364" s="46">
        <f>BJ1367*Q1367</f>
        <v>0</v>
      </c>
      <c r="DH1364" s="46">
        <f>R1364*BM1364</f>
        <v>0</v>
      </c>
      <c r="DI1364" s="46">
        <f t="shared" ref="DI1364" si="1062">BN1364*S1364</f>
        <v>0</v>
      </c>
      <c r="DJ1364" s="46">
        <f t="shared" ref="DJ1364" si="1063">BO1364*T1364</f>
        <v>0</v>
      </c>
      <c r="DK1364" s="46">
        <f t="shared" ref="DK1364" si="1064">BP1364*U1364</f>
        <v>0</v>
      </c>
      <c r="DL1364" s="46">
        <f t="shared" ref="DL1364" si="1065">BQ1364*V1364</f>
        <v>0</v>
      </c>
      <c r="DM1364" s="46">
        <f t="shared" ref="DM1364" si="1066">BR1364*W1364</f>
        <v>2068683</v>
      </c>
      <c r="DN1364" s="46">
        <f t="shared" ref="DN1364" si="1067">BS1364*X1364</f>
        <v>2068683</v>
      </c>
      <c r="DO1364" s="46">
        <f t="shared" ref="DO1364" si="1068">BT1364*Y1364</f>
        <v>4982658</v>
      </c>
      <c r="DP1364" s="46">
        <f t="shared" ref="DP1364" si="1069">BU1364*Z1364</f>
        <v>2491329</v>
      </c>
      <c r="DQ1364" s="46">
        <f t="shared" ref="DQ1364" si="1070">BV1364*AA1364</f>
        <v>0</v>
      </c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>
        <f>DE1364*1.12</f>
        <v>13004715.360000001</v>
      </c>
      <c r="FA1364" s="59" t="s">
        <v>1704</v>
      </c>
      <c r="FB1364" s="59" t="s">
        <v>3557</v>
      </c>
      <c r="FC1364" s="59" t="s">
        <v>1703</v>
      </c>
    </row>
    <row r="1365" spans="1:159" s="49" customFormat="1" ht="25.5" customHeight="1" x14ac:dyDescent="0.25">
      <c r="A1365" s="59" t="s">
        <v>1228</v>
      </c>
      <c r="B1365" s="59" t="s">
        <v>55</v>
      </c>
      <c r="C1365" s="59" t="s">
        <v>1208</v>
      </c>
      <c r="D1365" s="59" t="s">
        <v>1209</v>
      </c>
      <c r="E1365" s="59" t="s">
        <v>1210</v>
      </c>
      <c r="F1365" s="59"/>
      <c r="G1365" s="59" t="s">
        <v>1619</v>
      </c>
      <c r="H1365" s="59" t="s">
        <v>1339</v>
      </c>
      <c r="I1365" s="59">
        <v>87.8</v>
      </c>
      <c r="J1365" s="59" t="s">
        <v>1340</v>
      </c>
      <c r="K1365" s="59" t="s">
        <v>1593</v>
      </c>
      <c r="L1365" s="59" t="s">
        <v>1330</v>
      </c>
      <c r="M1365" s="59" t="s">
        <v>1505</v>
      </c>
      <c r="N1365" s="59" t="s">
        <v>1429</v>
      </c>
      <c r="O1365" s="46">
        <f t="shared" si="1059"/>
        <v>2000</v>
      </c>
      <c r="P1365" s="46"/>
      <c r="Q1365" s="46"/>
      <c r="R1365" s="46"/>
      <c r="S1365" s="46"/>
      <c r="T1365" s="46"/>
      <c r="U1365" s="46"/>
      <c r="V1365" s="46"/>
      <c r="W1365" s="46">
        <v>500</v>
      </c>
      <c r="X1365" s="46">
        <v>500</v>
      </c>
      <c r="Y1365" s="46">
        <v>500</v>
      </c>
      <c r="Z1365" s="46">
        <v>500</v>
      </c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87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>
        <v>7300</v>
      </c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>
        <v>0</v>
      </c>
      <c r="DF1365" s="46">
        <f>P1366*BJ1366</f>
        <v>0</v>
      </c>
      <c r="DG1365" s="46">
        <f>BJ1366*Q1366</f>
        <v>0</v>
      </c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>
        <v>0</v>
      </c>
      <c r="FA1365" s="59" t="s">
        <v>1704</v>
      </c>
      <c r="FB1365" s="59">
        <v>2016</v>
      </c>
      <c r="FC1365" s="59"/>
    </row>
    <row r="1366" spans="1:159" s="49" customFormat="1" ht="25.5" customHeight="1" x14ac:dyDescent="0.25">
      <c r="A1366" s="59" t="s">
        <v>1229</v>
      </c>
      <c r="B1366" s="59" t="s">
        <v>55</v>
      </c>
      <c r="C1366" s="59" t="s">
        <v>1208</v>
      </c>
      <c r="D1366" s="59" t="s">
        <v>1209</v>
      </c>
      <c r="E1366" s="59" t="s">
        <v>1210</v>
      </c>
      <c r="F1366" s="59"/>
      <c r="G1366" s="59" t="s">
        <v>1619</v>
      </c>
      <c r="H1366" s="59" t="s">
        <v>1339</v>
      </c>
      <c r="I1366" s="59">
        <v>87.8</v>
      </c>
      <c r="J1366" s="59" t="s">
        <v>1340</v>
      </c>
      <c r="K1366" s="59" t="s">
        <v>1593</v>
      </c>
      <c r="L1366" s="59" t="s">
        <v>1330</v>
      </c>
      <c r="M1366" s="59" t="s">
        <v>1505</v>
      </c>
      <c r="N1366" s="59" t="s">
        <v>1429</v>
      </c>
      <c r="O1366" s="46">
        <f t="shared" si="1059"/>
        <v>2000</v>
      </c>
      <c r="P1366" s="46"/>
      <c r="Q1366" s="46"/>
      <c r="R1366" s="46"/>
      <c r="S1366" s="46"/>
      <c r="T1366" s="46"/>
      <c r="U1366" s="46"/>
      <c r="V1366" s="46"/>
      <c r="W1366" s="46">
        <v>500</v>
      </c>
      <c r="X1366" s="46">
        <v>500</v>
      </c>
      <c r="Y1366" s="46">
        <v>500</v>
      </c>
      <c r="Z1366" s="46">
        <v>500</v>
      </c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87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>
        <v>6895.61</v>
      </c>
      <c r="BK1366" s="46"/>
      <c r="BL1366" s="46"/>
      <c r="BM1366" s="46"/>
      <c r="BN1366" s="46"/>
      <c r="BO1366" s="46"/>
      <c r="BP1366" s="46"/>
      <c r="BQ1366" s="46"/>
      <c r="BR1366" s="46">
        <v>6895.61</v>
      </c>
      <c r="BS1366" s="46">
        <v>6895.61</v>
      </c>
      <c r="BT1366" s="46">
        <v>6895.61</v>
      </c>
      <c r="BU1366" s="46">
        <v>6895.61</v>
      </c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>
        <v>0</v>
      </c>
      <c r="DF1366" s="46">
        <f>P1369*BJ1369</f>
        <v>0</v>
      </c>
      <c r="DG1366" s="46">
        <f>BJ1369*Q1369</f>
        <v>0</v>
      </c>
      <c r="DH1366" s="46">
        <f>R1366*BM1366</f>
        <v>0</v>
      </c>
      <c r="DI1366" s="46">
        <f t="shared" ref="DI1366:DQ1366" si="1071">BN1366*S1366</f>
        <v>0</v>
      </c>
      <c r="DJ1366" s="46">
        <f t="shared" si="1071"/>
        <v>0</v>
      </c>
      <c r="DK1366" s="46">
        <f t="shared" si="1071"/>
        <v>0</v>
      </c>
      <c r="DL1366" s="46">
        <f t="shared" si="1071"/>
        <v>0</v>
      </c>
      <c r="DM1366" s="46">
        <f t="shared" si="1071"/>
        <v>3447805</v>
      </c>
      <c r="DN1366" s="46">
        <f t="shared" si="1071"/>
        <v>3447805</v>
      </c>
      <c r="DO1366" s="46">
        <f t="shared" si="1071"/>
        <v>3447805</v>
      </c>
      <c r="DP1366" s="46">
        <f t="shared" si="1071"/>
        <v>3447805</v>
      </c>
      <c r="DQ1366" s="46">
        <f t="shared" si="1071"/>
        <v>0</v>
      </c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>
        <v>0</v>
      </c>
      <c r="FA1366" s="59" t="s">
        <v>1704</v>
      </c>
      <c r="FB1366" s="59">
        <v>2016</v>
      </c>
      <c r="FC1366" s="59" t="s">
        <v>1751</v>
      </c>
    </row>
    <row r="1367" spans="1:159" s="49" customFormat="1" ht="25.5" customHeight="1" x14ac:dyDescent="0.25">
      <c r="A1367" s="59" t="s">
        <v>3617</v>
      </c>
      <c r="B1367" s="59" t="s">
        <v>55</v>
      </c>
      <c r="C1367" s="59" t="s">
        <v>1208</v>
      </c>
      <c r="D1367" s="59" t="s">
        <v>1209</v>
      </c>
      <c r="E1367" s="59" t="s">
        <v>1210</v>
      </c>
      <c r="F1367" s="59"/>
      <c r="G1367" s="59" t="s">
        <v>1619</v>
      </c>
      <c r="H1367" s="59" t="s">
        <v>1339</v>
      </c>
      <c r="I1367" s="59">
        <v>87.8</v>
      </c>
      <c r="J1367" s="59" t="s">
        <v>3608</v>
      </c>
      <c r="K1367" s="59" t="s">
        <v>1593</v>
      </c>
      <c r="L1367" s="59" t="s">
        <v>1330</v>
      </c>
      <c r="M1367" s="59" t="s">
        <v>1505</v>
      </c>
      <c r="N1367" s="59" t="s">
        <v>1429</v>
      </c>
      <c r="O1367" s="46">
        <f>P1367+Q1367+R1367+S1367+T1367+U1367+V1367+W1367+X1367+Y1367+Z1367+AA1367+AB1367+AC1367+AD1367+AE1367+AF1367+AG1367+AH1367+AI1367+AJ1367+AK1367+AL1367+AM1367+AN1367+AO1367+AP1367+AQ1367+AR1367+AS1367+AT1367+AU1367+AV1367+AW1367+AX1367+AY1367+AZ1367</f>
        <v>2100</v>
      </c>
      <c r="P1367" s="46"/>
      <c r="Q1367" s="46"/>
      <c r="R1367" s="46"/>
      <c r="S1367" s="46"/>
      <c r="T1367" s="46"/>
      <c r="U1367" s="46"/>
      <c r="V1367" s="46"/>
      <c r="W1367" s="46">
        <v>500</v>
      </c>
      <c r="X1367" s="46">
        <v>500</v>
      </c>
      <c r="Y1367" s="46">
        <v>600</v>
      </c>
      <c r="Z1367" s="46">
        <v>500</v>
      </c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87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>
        <f>DE1367/O1367</f>
        <v>0</v>
      </c>
      <c r="BK1367" s="46"/>
      <c r="BL1367" s="46"/>
      <c r="BM1367" s="46"/>
      <c r="BN1367" s="46"/>
      <c r="BO1367" s="46"/>
      <c r="BP1367" s="46"/>
      <c r="BQ1367" s="46"/>
      <c r="BR1367" s="46">
        <v>6895.61</v>
      </c>
      <c r="BS1367" s="46">
        <v>6895.61</v>
      </c>
      <c r="BT1367" s="46">
        <v>8304.43</v>
      </c>
      <c r="BU1367" s="46">
        <v>8304.43</v>
      </c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>
        <v>0</v>
      </c>
      <c r="DF1367" s="46">
        <f>P1370*BJ1370</f>
        <v>0</v>
      </c>
      <c r="DG1367" s="46">
        <f>BJ1370*Q1370</f>
        <v>0</v>
      </c>
      <c r="DH1367" s="46">
        <f>R1367*BM1367</f>
        <v>0</v>
      </c>
      <c r="DI1367" s="46">
        <f t="shared" ref="DI1367:DQ1367" si="1072">BN1367*S1367</f>
        <v>0</v>
      </c>
      <c r="DJ1367" s="46">
        <f t="shared" si="1072"/>
        <v>0</v>
      </c>
      <c r="DK1367" s="46">
        <f t="shared" si="1072"/>
        <v>0</v>
      </c>
      <c r="DL1367" s="46">
        <f t="shared" si="1072"/>
        <v>0</v>
      </c>
      <c r="DM1367" s="46">
        <f t="shared" si="1072"/>
        <v>3447805</v>
      </c>
      <c r="DN1367" s="46">
        <f t="shared" si="1072"/>
        <v>3447805</v>
      </c>
      <c r="DO1367" s="46">
        <f t="shared" si="1072"/>
        <v>4982658</v>
      </c>
      <c r="DP1367" s="46">
        <f t="shared" si="1072"/>
        <v>4152215</v>
      </c>
      <c r="DQ1367" s="46">
        <f t="shared" si="1072"/>
        <v>0</v>
      </c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>
        <f>DE1367*1.12</f>
        <v>0</v>
      </c>
      <c r="FA1367" s="59" t="s">
        <v>1704</v>
      </c>
      <c r="FB1367" s="59" t="s">
        <v>3557</v>
      </c>
      <c r="FC1367" s="59" t="s">
        <v>3114</v>
      </c>
    </row>
    <row r="1368" spans="1:159" s="49" customFormat="1" ht="25.5" customHeight="1" x14ac:dyDescent="0.25">
      <c r="A1368" s="59" t="s">
        <v>3786</v>
      </c>
      <c r="B1368" s="59" t="s">
        <v>55</v>
      </c>
      <c r="C1368" s="59" t="s">
        <v>1208</v>
      </c>
      <c r="D1368" s="59" t="s">
        <v>1209</v>
      </c>
      <c r="E1368" s="59" t="s">
        <v>1210</v>
      </c>
      <c r="F1368" s="59"/>
      <c r="G1368" s="59" t="s">
        <v>1619</v>
      </c>
      <c r="H1368" s="59" t="s">
        <v>1339</v>
      </c>
      <c r="I1368" s="59">
        <v>87.8</v>
      </c>
      <c r="J1368" s="59" t="s">
        <v>3778</v>
      </c>
      <c r="K1368" s="59" t="s">
        <v>1593</v>
      </c>
      <c r="L1368" s="59" t="s">
        <v>1330</v>
      </c>
      <c r="M1368" s="59" t="s">
        <v>1505</v>
      </c>
      <c r="N1368" s="59" t="s">
        <v>1429</v>
      </c>
      <c r="O1368" s="46">
        <f>P1368+Q1368+R1368+S1368+T1368+U1368+V1368+W1368+X1368+Y1368+Z1368+AA1368+AB1368+AC1368+AD1368+AE1368+AF1368+AG1368+AH1368+AI1368+AJ1368+AK1368+AL1368+AM1368+AN1368+AO1368+AP1368+AQ1368+AR1368+AS1368+AT1368+AU1368+AV1368+AW1368+AX1368+AY1368+AZ1368</f>
        <v>2300</v>
      </c>
      <c r="P1368" s="46"/>
      <c r="Q1368" s="46"/>
      <c r="R1368" s="46"/>
      <c r="S1368" s="46"/>
      <c r="T1368" s="46"/>
      <c r="U1368" s="46"/>
      <c r="V1368" s="46"/>
      <c r="W1368" s="46">
        <v>500</v>
      </c>
      <c r="X1368" s="46">
        <v>500</v>
      </c>
      <c r="Y1368" s="46">
        <v>800</v>
      </c>
      <c r="Z1368" s="46">
        <v>500</v>
      </c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87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>
        <f>DE1368/O1368</f>
        <v>7691.8995652173917</v>
      </c>
      <c r="BK1368" s="46"/>
      <c r="BL1368" s="46"/>
      <c r="BM1368" s="46"/>
      <c r="BN1368" s="46"/>
      <c r="BO1368" s="46"/>
      <c r="BP1368" s="46"/>
      <c r="BQ1368" s="46"/>
      <c r="BR1368" s="46">
        <v>6895.61</v>
      </c>
      <c r="BS1368" s="46">
        <v>6895.61</v>
      </c>
      <c r="BT1368" s="46">
        <v>8304.43</v>
      </c>
      <c r="BU1368" s="46">
        <v>8304.43</v>
      </c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>
        <f>DM1368+DN1368+DO1368+DP1368</f>
        <v>17691369</v>
      </c>
      <c r="DF1368" s="46">
        <f>P1371*BJ1371</f>
        <v>0</v>
      </c>
      <c r="DG1368" s="46">
        <f>BJ1371*Q1371</f>
        <v>0</v>
      </c>
      <c r="DH1368" s="46">
        <f>R1368*BM1368</f>
        <v>0</v>
      </c>
      <c r="DI1368" s="46">
        <f t="shared" ref="DI1368" si="1073">BN1368*S1368</f>
        <v>0</v>
      </c>
      <c r="DJ1368" s="46">
        <f t="shared" ref="DJ1368" si="1074">BO1368*T1368</f>
        <v>0</v>
      </c>
      <c r="DK1368" s="46">
        <f t="shared" ref="DK1368" si="1075">BP1368*U1368</f>
        <v>0</v>
      </c>
      <c r="DL1368" s="46">
        <f t="shared" ref="DL1368" si="1076">BQ1368*V1368</f>
        <v>0</v>
      </c>
      <c r="DM1368" s="46">
        <f t="shared" ref="DM1368" si="1077">BR1368*W1368</f>
        <v>3447805</v>
      </c>
      <c r="DN1368" s="46">
        <f t="shared" ref="DN1368" si="1078">BS1368*X1368</f>
        <v>3447805</v>
      </c>
      <c r="DO1368" s="46">
        <f t="shared" ref="DO1368" si="1079">BT1368*Y1368</f>
        <v>6643544</v>
      </c>
      <c r="DP1368" s="46">
        <f t="shared" ref="DP1368" si="1080">BU1368*Z1368</f>
        <v>4152215</v>
      </c>
      <c r="DQ1368" s="46">
        <f t="shared" ref="DQ1368" si="1081">BV1368*AA1368</f>
        <v>0</v>
      </c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>
        <f>DE1368*1.12</f>
        <v>19814333.280000001</v>
      </c>
      <c r="FA1368" s="59" t="s">
        <v>1704</v>
      </c>
      <c r="FB1368" s="59" t="s">
        <v>3557</v>
      </c>
      <c r="FC1368" s="59" t="s">
        <v>1703</v>
      </c>
    </row>
    <row r="1369" spans="1:159" s="49" customFormat="1" ht="25.5" customHeight="1" x14ac:dyDescent="0.25">
      <c r="A1369" s="59" t="s">
        <v>1230</v>
      </c>
      <c r="B1369" s="59" t="s">
        <v>55</v>
      </c>
      <c r="C1369" s="59" t="s">
        <v>1208</v>
      </c>
      <c r="D1369" s="59" t="s">
        <v>1209</v>
      </c>
      <c r="E1369" s="59" t="s">
        <v>1210</v>
      </c>
      <c r="F1369" s="59"/>
      <c r="G1369" s="59" t="s">
        <v>1619</v>
      </c>
      <c r="H1369" s="59" t="s">
        <v>1339</v>
      </c>
      <c r="I1369" s="59">
        <v>87.8</v>
      </c>
      <c r="J1369" s="59" t="s">
        <v>1340</v>
      </c>
      <c r="K1369" s="59" t="s">
        <v>1624</v>
      </c>
      <c r="L1369" s="59" t="s">
        <v>1330</v>
      </c>
      <c r="M1369" s="59" t="s">
        <v>1505</v>
      </c>
      <c r="N1369" s="59" t="s">
        <v>1429</v>
      </c>
      <c r="O1369" s="46">
        <f t="shared" si="1059"/>
        <v>1200</v>
      </c>
      <c r="P1369" s="46"/>
      <c r="Q1369" s="46"/>
      <c r="R1369" s="46"/>
      <c r="S1369" s="46"/>
      <c r="T1369" s="46"/>
      <c r="U1369" s="46"/>
      <c r="V1369" s="46"/>
      <c r="W1369" s="46">
        <v>300</v>
      </c>
      <c r="X1369" s="46">
        <v>300</v>
      </c>
      <c r="Y1369" s="46">
        <v>300</v>
      </c>
      <c r="Z1369" s="46">
        <v>300</v>
      </c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87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>
        <v>7300</v>
      </c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>
        <v>0</v>
      </c>
      <c r="DF1369" s="46">
        <f>P1370*BJ1370</f>
        <v>0</v>
      </c>
      <c r="DG1369" s="46">
        <f>BJ1370*Q1370</f>
        <v>0</v>
      </c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>
        <v>0</v>
      </c>
      <c r="FA1369" s="59" t="s">
        <v>1704</v>
      </c>
      <c r="FB1369" s="59">
        <v>2016</v>
      </c>
      <c r="FC1369" s="59"/>
    </row>
    <row r="1370" spans="1:159" s="49" customFormat="1" ht="25.5" customHeight="1" x14ac:dyDescent="0.25">
      <c r="A1370" s="59" t="s">
        <v>1231</v>
      </c>
      <c r="B1370" s="59" t="s">
        <v>55</v>
      </c>
      <c r="C1370" s="59" t="s">
        <v>1208</v>
      </c>
      <c r="D1370" s="59" t="s">
        <v>1209</v>
      </c>
      <c r="E1370" s="59" t="s">
        <v>1210</v>
      </c>
      <c r="F1370" s="59"/>
      <c r="G1370" s="59" t="s">
        <v>1619</v>
      </c>
      <c r="H1370" s="59" t="s">
        <v>1339</v>
      </c>
      <c r="I1370" s="59">
        <v>87.8</v>
      </c>
      <c r="J1370" s="59" t="s">
        <v>1340</v>
      </c>
      <c r="K1370" s="59" t="s">
        <v>1624</v>
      </c>
      <c r="L1370" s="59" t="s">
        <v>1330</v>
      </c>
      <c r="M1370" s="59" t="s">
        <v>1505</v>
      </c>
      <c r="N1370" s="59" t="s">
        <v>1429</v>
      </c>
      <c r="O1370" s="46">
        <f t="shared" si="1059"/>
        <v>1200</v>
      </c>
      <c r="P1370" s="46"/>
      <c r="Q1370" s="46"/>
      <c r="R1370" s="46"/>
      <c r="S1370" s="46"/>
      <c r="T1370" s="46"/>
      <c r="U1370" s="46"/>
      <c r="V1370" s="46"/>
      <c r="W1370" s="46">
        <v>300</v>
      </c>
      <c r="X1370" s="46">
        <v>300</v>
      </c>
      <c r="Y1370" s="46">
        <v>300</v>
      </c>
      <c r="Z1370" s="46">
        <v>300</v>
      </c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87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>
        <v>6895.61</v>
      </c>
      <c r="BK1370" s="46"/>
      <c r="BL1370" s="46"/>
      <c r="BM1370" s="46"/>
      <c r="BN1370" s="46"/>
      <c r="BO1370" s="46"/>
      <c r="BP1370" s="46"/>
      <c r="BQ1370" s="46"/>
      <c r="BR1370" s="46">
        <v>6895.61</v>
      </c>
      <c r="BS1370" s="46">
        <v>6895.61</v>
      </c>
      <c r="BT1370" s="46">
        <v>6895.61</v>
      </c>
      <c r="BU1370" s="46">
        <v>6895.61</v>
      </c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>
        <v>0</v>
      </c>
      <c r="DF1370" s="46">
        <f>P1374*BJ1374</f>
        <v>0</v>
      </c>
      <c r="DG1370" s="46">
        <f>BJ1374*Q1374</f>
        <v>0</v>
      </c>
      <c r="DH1370" s="46">
        <f>R1370*BM1370</f>
        <v>0</v>
      </c>
      <c r="DI1370" s="46">
        <f t="shared" ref="DI1370:DQ1370" si="1082">BN1370*S1370</f>
        <v>0</v>
      </c>
      <c r="DJ1370" s="46">
        <f t="shared" si="1082"/>
        <v>0</v>
      </c>
      <c r="DK1370" s="46">
        <f t="shared" si="1082"/>
        <v>0</v>
      </c>
      <c r="DL1370" s="46">
        <f t="shared" si="1082"/>
        <v>0</v>
      </c>
      <c r="DM1370" s="46">
        <f t="shared" si="1082"/>
        <v>2068683</v>
      </c>
      <c r="DN1370" s="46">
        <f t="shared" si="1082"/>
        <v>2068683</v>
      </c>
      <c r="DO1370" s="46">
        <f t="shared" si="1082"/>
        <v>2068683</v>
      </c>
      <c r="DP1370" s="46">
        <f t="shared" si="1082"/>
        <v>2068683</v>
      </c>
      <c r="DQ1370" s="46">
        <f t="shared" si="1082"/>
        <v>0</v>
      </c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>
        <v>0</v>
      </c>
      <c r="FA1370" s="59" t="s">
        <v>1704</v>
      </c>
      <c r="FB1370" s="59">
        <v>2016</v>
      </c>
      <c r="FC1370" s="59" t="s">
        <v>1751</v>
      </c>
    </row>
    <row r="1371" spans="1:159" s="49" customFormat="1" ht="25.5" customHeight="1" x14ac:dyDescent="0.25">
      <c r="A1371" s="59" t="s">
        <v>3618</v>
      </c>
      <c r="B1371" s="59" t="s">
        <v>55</v>
      </c>
      <c r="C1371" s="59" t="s">
        <v>1208</v>
      </c>
      <c r="D1371" s="59" t="s">
        <v>1209</v>
      </c>
      <c r="E1371" s="59" t="s">
        <v>1210</v>
      </c>
      <c r="F1371" s="59"/>
      <c r="G1371" s="59" t="s">
        <v>1619</v>
      </c>
      <c r="H1371" s="59" t="s">
        <v>1339</v>
      </c>
      <c r="I1371" s="59">
        <v>87.8</v>
      </c>
      <c r="J1371" s="59" t="s">
        <v>3608</v>
      </c>
      <c r="K1371" s="59" t="s">
        <v>1624</v>
      </c>
      <c r="L1371" s="59" t="s">
        <v>1330</v>
      </c>
      <c r="M1371" s="59" t="s">
        <v>1505</v>
      </c>
      <c r="N1371" s="59" t="s">
        <v>1429</v>
      </c>
      <c r="O1371" s="46">
        <f>P1371+Q1371+R1371+S1371+T1371+U1371+V1371+W1371+X1371+Y1371+Z1371+AA1371+AB1371+AC1371+AD1371+AE1371+AF1371+AG1371+AH1371+AI1371+AJ1371+AK1371+AL1371+AM1371+AN1371+AO1371+AP1371+AQ1371+AR1371+AS1371+AT1371+AU1371+AV1371+AW1371+AX1371+AY1371+AZ1371</f>
        <v>1200</v>
      </c>
      <c r="P1371" s="46"/>
      <c r="Q1371" s="46"/>
      <c r="R1371" s="46"/>
      <c r="S1371" s="46"/>
      <c r="T1371" s="46"/>
      <c r="U1371" s="46"/>
      <c r="V1371" s="46"/>
      <c r="W1371" s="46">
        <v>300</v>
      </c>
      <c r="X1371" s="46">
        <v>300</v>
      </c>
      <c r="Y1371" s="46">
        <v>300</v>
      </c>
      <c r="Z1371" s="46">
        <v>300</v>
      </c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87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>
        <f>DE1371/O1371</f>
        <v>0</v>
      </c>
      <c r="BK1371" s="46"/>
      <c r="BL1371" s="46"/>
      <c r="BM1371" s="46"/>
      <c r="BN1371" s="46"/>
      <c r="BO1371" s="46"/>
      <c r="BP1371" s="46"/>
      <c r="BQ1371" s="46"/>
      <c r="BR1371" s="46">
        <v>6895.61</v>
      </c>
      <c r="BS1371" s="46">
        <v>6895.61</v>
      </c>
      <c r="BT1371" s="46">
        <v>8304.43</v>
      </c>
      <c r="BU1371" s="46">
        <v>8304.43</v>
      </c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>
        <v>0</v>
      </c>
      <c r="DF1371" s="46">
        <f>P1375*BJ1375</f>
        <v>0</v>
      </c>
      <c r="DG1371" s="46">
        <f>BJ1375*Q1375</f>
        <v>0</v>
      </c>
      <c r="DH1371" s="46">
        <f>R1371*BM1371</f>
        <v>0</v>
      </c>
      <c r="DI1371" s="46">
        <f t="shared" ref="DI1371:DQ1371" si="1083">BN1371*S1371</f>
        <v>0</v>
      </c>
      <c r="DJ1371" s="46">
        <f t="shared" si="1083"/>
        <v>0</v>
      </c>
      <c r="DK1371" s="46">
        <f t="shared" si="1083"/>
        <v>0</v>
      </c>
      <c r="DL1371" s="46">
        <f t="shared" si="1083"/>
        <v>0</v>
      </c>
      <c r="DM1371" s="46">
        <f t="shared" si="1083"/>
        <v>2068683</v>
      </c>
      <c r="DN1371" s="46">
        <f t="shared" si="1083"/>
        <v>2068683</v>
      </c>
      <c r="DO1371" s="46">
        <f t="shared" si="1083"/>
        <v>2491329</v>
      </c>
      <c r="DP1371" s="46">
        <f t="shared" si="1083"/>
        <v>2491329</v>
      </c>
      <c r="DQ1371" s="46">
        <f t="shared" si="1083"/>
        <v>0</v>
      </c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>
        <f>DE1371*1.12</f>
        <v>0</v>
      </c>
      <c r="FA1371" s="59" t="s">
        <v>1704</v>
      </c>
      <c r="FB1371" s="59" t="s">
        <v>3557</v>
      </c>
      <c r="FC1371" s="59" t="s">
        <v>1753</v>
      </c>
    </row>
    <row r="1372" spans="1:159" s="49" customFormat="1" ht="25.5" customHeight="1" x14ac:dyDescent="0.25">
      <c r="A1372" s="59" t="s">
        <v>3802</v>
      </c>
      <c r="B1372" s="59" t="s">
        <v>55</v>
      </c>
      <c r="C1372" s="59" t="s">
        <v>1208</v>
      </c>
      <c r="D1372" s="59" t="s">
        <v>1209</v>
      </c>
      <c r="E1372" s="59" t="s">
        <v>1210</v>
      </c>
      <c r="F1372" s="59"/>
      <c r="G1372" s="59" t="s">
        <v>1619</v>
      </c>
      <c r="H1372" s="59" t="s">
        <v>1339</v>
      </c>
      <c r="I1372" s="59">
        <v>87.8</v>
      </c>
      <c r="J1372" s="59" t="s">
        <v>3778</v>
      </c>
      <c r="K1372" s="59" t="s">
        <v>1624</v>
      </c>
      <c r="L1372" s="59" t="s">
        <v>1330</v>
      </c>
      <c r="M1372" s="59" t="s">
        <v>1505</v>
      </c>
      <c r="N1372" s="59" t="s">
        <v>1429</v>
      </c>
      <c r="O1372" s="46">
        <f>P1372+Q1372+R1372+S1372+T1372+U1372+V1372+W1372+X1372+Y1372+Z1372+AA1372+AB1372+AC1372+AD1372+AE1372+AF1372+AG1372+AH1372+AI1372+AJ1372+AK1372+AL1372+AM1372+AN1372+AO1372+AP1372+AQ1372+AR1372+AS1372+AT1372+AU1372+AV1372+AW1372+AX1372+AY1372+AZ1372</f>
        <v>1500</v>
      </c>
      <c r="P1372" s="46"/>
      <c r="Q1372" s="46"/>
      <c r="R1372" s="46"/>
      <c r="S1372" s="46"/>
      <c r="T1372" s="46"/>
      <c r="U1372" s="46"/>
      <c r="V1372" s="46"/>
      <c r="W1372" s="46">
        <v>300</v>
      </c>
      <c r="X1372" s="46">
        <v>300</v>
      </c>
      <c r="Y1372" s="46">
        <v>600</v>
      </c>
      <c r="Z1372" s="46">
        <v>300</v>
      </c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87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>
        <f>DE1372/O1372</f>
        <v>0</v>
      </c>
      <c r="BK1372" s="46"/>
      <c r="BL1372" s="46"/>
      <c r="BM1372" s="46"/>
      <c r="BN1372" s="46"/>
      <c r="BO1372" s="46"/>
      <c r="BP1372" s="46"/>
      <c r="BQ1372" s="46"/>
      <c r="BR1372" s="46">
        <v>6895.61</v>
      </c>
      <c r="BS1372" s="46">
        <v>6895.61</v>
      </c>
      <c r="BT1372" s="46">
        <v>8304.43</v>
      </c>
      <c r="BU1372" s="46">
        <v>8304.43</v>
      </c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>
        <v>0</v>
      </c>
      <c r="DF1372" s="46">
        <f>P1376*BJ1376</f>
        <v>0</v>
      </c>
      <c r="DG1372" s="46">
        <f>BJ1376*Q1376</f>
        <v>0</v>
      </c>
      <c r="DH1372" s="46">
        <f>R1372*BM1372</f>
        <v>0</v>
      </c>
      <c r="DI1372" s="46">
        <f t="shared" ref="DI1372" si="1084">BN1372*S1372</f>
        <v>0</v>
      </c>
      <c r="DJ1372" s="46">
        <f t="shared" ref="DJ1372" si="1085">BO1372*T1372</f>
        <v>0</v>
      </c>
      <c r="DK1372" s="46">
        <f t="shared" ref="DK1372" si="1086">BP1372*U1372</f>
        <v>0</v>
      </c>
      <c r="DL1372" s="46">
        <f t="shared" ref="DL1372" si="1087">BQ1372*V1372</f>
        <v>0</v>
      </c>
      <c r="DM1372" s="46">
        <f t="shared" ref="DM1372" si="1088">BR1372*W1372</f>
        <v>2068683</v>
      </c>
      <c r="DN1372" s="46">
        <f t="shared" ref="DN1372" si="1089">BS1372*X1372</f>
        <v>2068683</v>
      </c>
      <c r="DO1372" s="46">
        <f t="shared" ref="DO1372" si="1090">BT1372*Y1372</f>
        <v>4982658</v>
      </c>
      <c r="DP1372" s="46">
        <f t="shared" ref="DP1372" si="1091">BU1372*Z1372</f>
        <v>2491329</v>
      </c>
      <c r="DQ1372" s="46">
        <f t="shared" ref="DQ1372" si="1092">BV1372*AA1372</f>
        <v>0</v>
      </c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>
        <f>DE1372*1.12</f>
        <v>0</v>
      </c>
      <c r="FA1372" s="59" t="s">
        <v>1704</v>
      </c>
      <c r="FB1372" s="59" t="s">
        <v>3557</v>
      </c>
      <c r="FC1372" s="59" t="s">
        <v>1703</v>
      </c>
    </row>
    <row r="1373" spans="1:159" s="102" customFormat="1" ht="25.5" customHeight="1" x14ac:dyDescent="0.25">
      <c r="A1373" s="100" t="s">
        <v>3819</v>
      </c>
      <c r="B1373" s="92" t="s">
        <v>55</v>
      </c>
      <c r="C1373" s="92" t="s">
        <v>1208</v>
      </c>
      <c r="D1373" s="92" t="s">
        <v>1209</v>
      </c>
      <c r="E1373" s="92" t="s">
        <v>1210</v>
      </c>
      <c r="F1373" s="92"/>
      <c r="G1373" s="92" t="s">
        <v>1619</v>
      </c>
      <c r="H1373" s="92" t="s">
        <v>1339</v>
      </c>
      <c r="I1373" s="92">
        <v>87.8</v>
      </c>
      <c r="J1373" s="92" t="s">
        <v>3830</v>
      </c>
      <c r="K1373" s="92" t="s">
        <v>1624</v>
      </c>
      <c r="L1373" s="92" t="s">
        <v>1330</v>
      </c>
      <c r="M1373" s="92" t="s">
        <v>1505</v>
      </c>
      <c r="N1373" s="92" t="s">
        <v>1429</v>
      </c>
      <c r="O1373" s="46">
        <f t="shared" ref="O1373" si="1093">W1373+X1373+Y1373+Z1373</f>
        <v>1300</v>
      </c>
      <c r="P1373" s="46"/>
      <c r="Q1373" s="46"/>
      <c r="R1373" s="46"/>
      <c r="S1373" s="46"/>
      <c r="T1373" s="46"/>
      <c r="U1373" s="46"/>
      <c r="V1373" s="46"/>
      <c r="W1373" s="46">
        <v>300</v>
      </c>
      <c r="X1373" s="46">
        <v>300</v>
      </c>
      <c r="Y1373" s="46">
        <v>400</v>
      </c>
      <c r="Z1373" s="46">
        <v>300</v>
      </c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>
        <f t="shared" ref="BJ1373" si="1094">DE1373/O1373</f>
        <v>7654.2053846153849</v>
      </c>
      <c r="BK1373" s="46"/>
      <c r="BL1373" s="46"/>
      <c r="BM1373" s="46"/>
      <c r="BN1373" s="46"/>
      <c r="BO1373" s="46"/>
      <c r="BP1373" s="46"/>
      <c r="BQ1373" s="46"/>
      <c r="BR1373" s="46">
        <v>6895.61</v>
      </c>
      <c r="BS1373" s="46">
        <v>6895.61</v>
      </c>
      <c r="BT1373" s="46">
        <v>8304.43</v>
      </c>
      <c r="BU1373" s="46">
        <v>8304.43</v>
      </c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>
        <f t="shared" ref="DE1373" si="1095">DF1373+DG1373+DH1373+DI1373+DJ1373+DK1373+DL1373+DM1373+DN1373+DO1373+DP1373+DQ1373</f>
        <v>9950467</v>
      </c>
      <c r="DF1373" s="46"/>
      <c r="DG1373" s="46"/>
      <c r="DH1373" s="46"/>
      <c r="DI1373" s="46"/>
      <c r="DJ1373" s="46"/>
      <c r="DK1373" s="46"/>
      <c r="DL1373" s="46"/>
      <c r="DM1373" s="46">
        <v>2068683</v>
      </c>
      <c r="DN1373" s="46">
        <f t="shared" ref="DN1373:DP1373" si="1096">X1373*BS1373</f>
        <v>2068683</v>
      </c>
      <c r="DO1373" s="46">
        <f t="shared" si="1096"/>
        <v>3321772</v>
      </c>
      <c r="DP1373" s="46">
        <f t="shared" si="1096"/>
        <v>2491329</v>
      </c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>
        <f t="shared" ref="EZ1373" si="1097">DE1373*1.12</f>
        <v>11144523.040000001</v>
      </c>
      <c r="FA1373" s="92" t="s">
        <v>1704</v>
      </c>
      <c r="FB1373" s="92" t="s">
        <v>3557</v>
      </c>
      <c r="FC1373" s="92" t="s">
        <v>3815</v>
      </c>
    </row>
    <row r="1374" spans="1:159" s="49" customFormat="1" ht="25.5" customHeight="1" x14ac:dyDescent="0.25">
      <c r="A1374" s="59" t="s">
        <v>1232</v>
      </c>
      <c r="B1374" s="59" t="s">
        <v>55</v>
      </c>
      <c r="C1374" s="59" t="s">
        <v>1208</v>
      </c>
      <c r="D1374" s="59" t="s">
        <v>1209</v>
      </c>
      <c r="E1374" s="59" t="s">
        <v>1210</v>
      </c>
      <c r="F1374" s="59"/>
      <c r="G1374" s="59" t="s">
        <v>1619</v>
      </c>
      <c r="H1374" s="59" t="s">
        <v>1339</v>
      </c>
      <c r="I1374" s="59">
        <v>87.8</v>
      </c>
      <c r="J1374" s="59" t="s">
        <v>1340</v>
      </c>
      <c r="K1374" s="59" t="s">
        <v>1625</v>
      </c>
      <c r="L1374" s="59" t="s">
        <v>1330</v>
      </c>
      <c r="M1374" s="59" t="s">
        <v>1505</v>
      </c>
      <c r="N1374" s="59" t="s">
        <v>1429</v>
      </c>
      <c r="O1374" s="46">
        <f t="shared" si="1059"/>
        <v>2400</v>
      </c>
      <c r="P1374" s="46"/>
      <c r="Q1374" s="46"/>
      <c r="R1374" s="46"/>
      <c r="S1374" s="46"/>
      <c r="T1374" s="46"/>
      <c r="U1374" s="46"/>
      <c r="V1374" s="46"/>
      <c r="W1374" s="46">
        <v>600</v>
      </c>
      <c r="X1374" s="46">
        <v>600</v>
      </c>
      <c r="Y1374" s="46">
        <v>600</v>
      </c>
      <c r="Z1374" s="46">
        <v>600</v>
      </c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87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>
        <v>7300</v>
      </c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>
        <v>0</v>
      </c>
      <c r="DF1374" s="46">
        <f>P1375*BJ1375</f>
        <v>0</v>
      </c>
      <c r="DG1374" s="46">
        <f>BJ1375*Q1375</f>
        <v>0</v>
      </c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>
        <v>0</v>
      </c>
      <c r="FA1374" s="59" t="s">
        <v>1704</v>
      </c>
      <c r="FB1374" s="59">
        <v>2016</v>
      </c>
      <c r="FC1374" s="59"/>
    </row>
    <row r="1375" spans="1:159" s="49" customFormat="1" ht="25.5" customHeight="1" x14ac:dyDescent="0.25">
      <c r="A1375" s="59" t="s">
        <v>1233</v>
      </c>
      <c r="B1375" s="59" t="s">
        <v>55</v>
      </c>
      <c r="C1375" s="59" t="s">
        <v>1208</v>
      </c>
      <c r="D1375" s="59" t="s">
        <v>1209</v>
      </c>
      <c r="E1375" s="59" t="s">
        <v>1210</v>
      </c>
      <c r="F1375" s="59"/>
      <c r="G1375" s="59" t="s">
        <v>1619</v>
      </c>
      <c r="H1375" s="59" t="s">
        <v>1339</v>
      </c>
      <c r="I1375" s="59">
        <v>87.8</v>
      </c>
      <c r="J1375" s="59" t="s">
        <v>1340</v>
      </c>
      <c r="K1375" s="59" t="s">
        <v>1625</v>
      </c>
      <c r="L1375" s="59" t="s">
        <v>1330</v>
      </c>
      <c r="M1375" s="59" t="s">
        <v>1505</v>
      </c>
      <c r="N1375" s="59" t="s">
        <v>1429</v>
      </c>
      <c r="O1375" s="46">
        <f t="shared" si="1059"/>
        <v>2400</v>
      </c>
      <c r="P1375" s="46"/>
      <c r="Q1375" s="46"/>
      <c r="R1375" s="46"/>
      <c r="S1375" s="46"/>
      <c r="T1375" s="46"/>
      <c r="U1375" s="46"/>
      <c r="V1375" s="46"/>
      <c r="W1375" s="46">
        <v>600</v>
      </c>
      <c r="X1375" s="46">
        <v>600</v>
      </c>
      <c r="Y1375" s="46">
        <v>600</v>
      </c>
      <c r="Z1375" s="46">
        <v>600</v>
      </c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87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>
        <v>6895.61</v>
      </c>
      <c r="BK1375" s="46"/>
      <c r="BL1375" s="46"/>
      <c r="BM1375" s="46"/>
      <c r="BN1375" s="46"/>
      <c r="BO1375" s="46"/>
      <c r="BP1375" s="46"/>
      <c r="BQ1375" s="46"/>
      <c r="BR1375" s="46">
        <v>6895.61</v>
      </c>
      <c r="BS1375" s="46">
        <v>6895.61</v>
      </c>
      <c r="BT1375" s="46">
        <v>6895.61</v>
      </c>
      <c r="BU1375" s="46">
        <v>6895.61</v>
      </c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>
        <v>0</v>
      </c>
      <c r="DF1375" s="46">
        <f>P1378*BJ1378</f>
        <v>0</v>
      </c>
      <c r="DG1375" s="46">
        <f>BJ1378*Q1378</f>
        <v>0</v>
      </c>
      <c r="DH1375" s="46">
        <f>R1375*BM1375</f>
        <v>0</v>
      </c>
      <c r="DI1375" s="46">
        <f t="shared" ref="DI1375:DQ1375" si="1098">BN1375*S1375</f>
        <v>0</v>
      </c>
      <c r="DJ1375" s="46">
        <f t="shared" si="1098"/>
        <v>0</v>
      </c>
      <c r="DK1375" s="46">
        <f t="shared" si="1098"/>
        <v>0</v>
      </c>
      <c r="DL1375" s="46">
        <f t="shared" si="1098"/>
        <v>0</v>
      </c>
      <c r="DM1375" s="46">
        <f t="shared" si="1098"/>
        <v>4137366</v>
      </c>
      <c r="DN1375" s="46">
        <f t="shared" si="1098"/>
        <v>4137366</v>
      </c>
      <c r="DO1375" s="46">
        <f t="shared" si="1098"/>
        <v>4137366</v>
      </c>
      <c r="DP1375" s="46">
        <f t="shared" si="1098"/>
        <v>4137366</v>
      </c>
      <c r="DQ1375" s="46">
        <f t="shared" si="1098"/>
        <v>0</v>
      </c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>
        <v>0</v>
      </c>
      <c r="FA1375" s="59" t="s">
        <v>1704</v>
      </c>
      <c r="FB1375" s="59">
        <v>2016</v>
      </c>
      <c r="FC1375" s="59" t="s">
        <v>1751</v>
      </c>
    </row>
    <row r="1376" spans="1:159" s="49" customFormat="1" ht="25.5" customHeight="1" x14ac:dyDescent="0.25">
      <c r="A1376" s="59" t="s">
        <v>3619</v>
      </c>
      <c r="B1376" s="59" t="s">
        <v>55</v>
      </c>
      <c r="C1376" s="59" t="s">
        <v>1208</v>
      </c>
      <c r="D1376" s="59" t="s">
        <v>1209</v>
      </c>
      <c r="E1376" s="59" t="s">
        <v>1210</v>
      </c>
      <c r="F1376" s="59"/>
      <c r="G1376" s="59" t="s">
        <v>1619</v>
      </c>
      <c r="H1376" s="59" t="s">
        <v>1339</v>
      </c>
      <c r="I1376" s="59">
        <v>87.8</v>
      </c>
      <c r="J1376" s="59" t="s">
        <v>3608</v>
      </c>
      <c r="K1376" s="59" t="s">
        <v>1625</v>
      </c>
      <c r="L1376" s="59" t="s">
        <v>1330</v>
      </c>
      <c r="M1376" s="59" t="s">
        <v>1505</v>
      </c>
      <c r="N1376" s="59" t="s">
        <v>1429</v>
      </c>
      <c r="O1376" s="46">
        <f>P1376+Q1376+R1376+S1376+T1376+U1376+V1376+W1376+X1376+Y1376+Z1376+AA1376+AB1376+AC1376+AD1376+AE1376+AF1376+AG1376+AH1376+AI1376+AJ1376+AK1376+AL1376+AM1376+AN1376+AO1376+AP1376+AQ1376+AR1376+AS1376+AT1376+AU1376+AV1376+AW1376+AX1376+AY1376+AZ1376</f>
        <v>1900</v>
      </c>
      <c r="P1376" s="46"/>
      <c r="Q1376" s="46"/>
      <c r="R1376" s="46"/>
      <c r="S1376" s="46"/>
      <c r="T1376" s="46"/>
      <c r="U1376" s="46"/>
      <c r="V1376" s="46"/>
      <c r="W1376" s="46">
        <v>600</v>
      </c>
      <c r="X1376" s="46">
        <v>600</v>
      </c>
      <c r="Y1376" s="46">
        <v>100</v>
      </c>
      <c r="Z1376" s="46">
        <v>600</v>
      </c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87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>
        <f>DE1376/O1376</f>
        <v>0</v>
      </c>
      <c r="BK1376" s="46"/>
      <c r="BL1376" s="46"/>
      <c r="BM1376" s="46"/>
      <c r="BN1376" s="46"/>
      <c r="BO1376" s="46"/>
      <c r="BP1376" s="46"/>
      <c r="BQ1376" s="46"/>
      <c r="BR1376" s="46">
        <v>6895.61</v>
      </c>
      <c r="BS1376" s="46">
        <v>6895.61</v>
      </c>
      <c r="BT1376" s="46">
        <v>8304.43</v>
      </c>
      <c r="BU1376" s="46">
        <v>8304.43</v>
      </c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>
        <v>0</v>
      </c>
      <c r="DF1376" s="46">
        <f>P1379*BJ1379</f>
        <v>0</v>
      </c>
      <c r="DG1376" s="46">
        <f>BJ1379*Q1379</f>
        <v>0</v>
      </c>
      <c r="DH1376" s="46">
        <f>R1376*BM1376</f>
        <v>0</v>
      </c>
      <c r="DI1376" s="46">
        <f t="shared" ref="DI1376:DQ1376" si="1099">BN1376*S1376</f>
        <v>0</v>
      </c>
      <c r="DJ1376" s="46">
        <f t="shared" si="1099"/>
        <v>0</v>
      </c>
      <c r="DK1376" s="46">
        <f t="shared" si="1099"/>
        <v>0</v>
      </c>
      <c r="DL1376" s="46">
        <f t="shared" si="1099"/>
        <v>0</v>
      </c>
      <c r="DM1376" s="46">
        <f t="shared" si="1099"/>
        <v>4137366</v>
      </c>
      <c r="DN1376" s="46">
        <f t="shared" si="1099"/>
        <v>4137366</v>
      </c>
      <c r="DO1376" s="46">
        <f t="shared" si="1099"/>
        <v>830443</v>
      </c>
      <c r="DP1376" s="46">
        <f t="shared" si="1099"/>
        <v>4982658</v>
      </c>
      <c r="DQ1376" s="46">
        <f t="shared" si="1099"/>
        <v>0</v>
      </c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>
        <f>DE1376*1.12</f>
        <v>0</v>
      </c>
      <c r="FA1376" s="59" t="s">
        <v>1704</v>
      </c>
      <c r="FB1376" s="59" t="s">
        <v>3557</v>
      </c>
      <c r="FC1376" s="59" t="s">
        <v>3114</v>
      </c>
    </row>
    <row r="1377" spans="1:159" s="49" customFormat="1" ht="25.5" customHeight="1" x14ac:dyDescent="0.25">
      <c r="A1377" s="59" t="s">
        <v>3803</v>
      </c>
      <c r="B1377" s="59" t="s">
        <v>55</v>
      </c>
      <c r="C1377" s="59" t="s">
        <v>1208</v>
      </c>
      <c r="D1377" s="59" t="s">
        <v>1209</v>
      </c>
      <c r="E1377" s="59" t="s">
        <v>1210</v>
      </c>
      <c r="F1377" s="59"/>
      <c r="G1377" s="59" t="s">
        <v>1619</v>
      </c>
      <c r="H1377" s="59" t="s">
        <v>1339</v>
      </c>
      <c r="I1377" s="59">
        <v>87.8</v>
      </c>
      <c r="J1377" s="59" t="s">
        <v>3778</v>
      </c>
      <c r="K1377" s="59" t="s">
        <v>1625</v>
      </c>
      <c r="L1377" s="59" t="s">
        <v>1330</v>
      </c>
      <c r="M1377" s="59" t="s">
        <v>1505</v>
      </c>
      <c r="N1377" s="59" t="s">
        <v>1429</v>
      </c>
      <c r="O1377" s="46">
        <f>P1377+Q1377+R1377+S1377+T1377+U1377+V1377+W1377+X1377+Y1377+Z1377+AA1377+AB1377+AC1377+AD1377+AE1377+AF1377+AG1377+AH1377+AI1377+AJ1377+AK1377+AL1377+AM1377+AN1377+AO1377+AP1377+AQ1377+AR1377+AS1377+AT1377+AU1377+AV1377+AW1377+AX1377+AY1377+AZ1377</f>
        <v>2300</v>
      </c>
      <c r="P1377" s="46"/>
      <c r="Q1377" s="46"/>
      <c r="R1377" s="46"/>
      <c r="S1377" s="46"/>
      <c r="T1377" s="46"/>
      <c r="U1377" s="46"/>
      <c r="V1377" s="46"/>
      <c r="W1377" s="46">
        <v>600</v>
      </c>
      <c r="X1377" s="46">
        <v>600</v>
      </c>
      <c r="Y1377" s="46">
        <v>500</v>
      </c>
      <c r="Z1377" s="46">
        <v>600</v>
      </c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87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>
        <f>DE1377/O1377</f>
        <v>7569.3934782608694</v>
      </c>
      <c r="BK1377" s="46"/>
      <c r="BL1377" s="46"/>
      <c r="BM1377" s="46"/>
      <c r="BN1377" s="46"/>
      <c r="BO1377" s="46"/>
      <c r="BP1377" s="46"/>
      <c r="BQ1377" s="46"/>
      <c r="BR1377" s="46">
        <v>6895.61</v>
      </c>
      <c r="BS1377" s="46">
        <v>6895.61</v>
      </c>
      <c r="BT1377" s="46">
        <v>8304.43</v>
      </c>
      <c r="BU1377" s="46">
        <v>8304.43</v>
      </c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>
        <f>DM1377+DN1377+DO1377+DP1377</f>
        <v>17409605</v>
      </c>
      <c r="DF1377" s="46">
        <f>P1380*BJ1380</f>
        <v>0</v>
      </c>
      <c r="DG1377" s="46">
        <f>BJ1380*Q1380</f>
        <v>0</v>
      </c>
      <c r="DH1377" s="46">
        <f>R1377*BM1377</f>
        <v>0</v>
      </c>
      <c r="DI1377" s="46">
        <f t="shared" ref="DI1377" si="1100">BN1377*S1377</f>
        <v>0</v>
      </c>
      <c r="DJ1377" s="46">
        <f t="shared" ref="DJ1377" si="1101">BO1377*T1377</f>
        <v>0</v>
      </c>
      <c r="DK1377" s="46">
        <f t="shared" ref="DK1377" si="1102">BP1377*U1377</f>
        <v>0</v>
      </c>
      <c r="DL1377" s="46">
        <f t="shared" ref="DL1377" si="1103">BQ1377*V1377</f>
        <v>0</v>
      </c>
      <c r="DM1377" s="46">
        <f t="shared" ref="DM1377" si="1104">BR1377*W1377</f>
        <v>4137366</v>
      </c>
      <c r="DN1377" s="46">
        <f t="shared" ref="DN1377" si="1105">BS1377*X1377</f>
        <v>4137366</v>
      </c>
      <c r="DO1377" s="46">
        <f t="shared" ref="DO1377" si="1106">BT1377*Y1377</f>
        <v>4152215</v>
      </c>
      <c r="DP1377" s="46">
        <f t="shared" ref="DP1377" si="1107">BU1377*Z1377</f>
        <v>4982658</v>
      </c>
      <c r="DQ1377" s="46">
        <f t="shared" ref="DQ1377" si="1108">BV1377*AA1377</f>
        <v>0</v>
      </c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>
        <f>DE1377*1.12</f>
        <v>19498757.600000001</v>
      </c>
      <c r="FA1377" s="59" t="s">
        <v>1704</v>
      </c>
      <c r="FB1377" s="59" t="s">
        <v>3557</v>
      </c>
      <c r="FC1377" s="59" t="s">
        <v>1703</v>
      </c>
    </row>
    <row r="1378" spans="1:159" s="49" customFormat="1" ht="25.5" customHeight="1" x14ac:dyDescent="0.25">
      <c r="A1378" s="59" t="s">
        <v>1234</v>
      </c>
      <c r="B1378" s="59" t="s">
        <v>55</v>
      </c>
      <c r="C1378" s="59" t="s">
        <v>1208</v>
      </c>
      <c r="D1378" s="59" t="s">
        <v>1209</v>
      </c>
      <c r="E1378" s="59" t="s">
        <v>1210</v>
      </c>
      <c r="F1378" s="59"/>
      <c r="G1378" s="59" t="s">
        <v>1619</v>
      </c>
      <c r="H1378" s="59" t="s">
        <v>1339</v>
      </c>
      <c r="I1378" s="59">
        <v>87.8</v>
      </c>
      <c r="J1378" s="59" t="s">
        <v>1340</v>
      </c>
      <c r="K1378" s="59" t="s">
        <v>1626</v>
      </c>
      <c r="L1378" s="59" t="s">
        <v>1330</v>
      </c>
      <c r="M1378" s="59" t="s">
        <v>1505</v>
      </c>
      <c r="N1378" s="59" t="s">
        <v>1429</v>
      </c>
      <c r="O1378" s="46">
        <f t="shared" si="1059"/>
        <v>2400</v>
      </c>
      <c r="P1378" s="46"/>
      <c r="Q1378" s="46"/>
      <c r="R1378" s="46"/>
      <c r="S1378" s="46"/>
      <c r="T1378" s="46"/>
      <c r="U1378" s="46"/>
      <c r="V1378" s="46"/>
      <c r="W1378" s="46">
        <v>600</v>
      </c>
      <c r="X1378" s="46">
        <v>600</v>
      </c>
      <c r="Y1378" s="46">
        <v>600</v>
      </c>
      <c r="Z1378" s="46">
        <v>600</v>
      </c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87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>
        <v>7300</v>
      </c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>
        <v>0</v>
      </c>
      <c r="DF1378" s="46">
        <f>P1379*BJ1379</f>
        <v>0</v>
      </c>
      <c r="DG1378" s="46">
        <f>BJ1379*Q1379</f>
        <v>0</v>
      </c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>
        <v>0</v>
      </c>
      <c r="FA1378" s="59" t="s">
        <v>1704</v>
      </c>
      <c r="FB1378" s="59">
        <v>2016</v>
      </c>
      <c r="FC1378" s="59"/>
    </row>
    <row r="1379" spans="1:159" s="49" customFormat="1" ht="25.5" customHeight="1" x14ac:dyDescent="0.25">
      <c r="A1379" s="59" t="s">
        <v>1235</v>
      </c>
      <c r="B1379" s="59" t="s">
        <v>55</v>
      </c>
      <c r="C1379" s="59" t="s">
        <v>1208</v>
      </c>
      <c r="D1379" s="59" t="s">
        <v>1209</v>
      </c>
      <c r="E1379" s="59" t="s">
        <v>1210</v>
      </c>
      <c r="F1379" s="59"/>
      <c r="G1379" s="59" t="s">
        <v>1619</v>
      </c>
      <c r="H1379" s="59" t="s">
        <v>1339</v>
      </c>
      <c r="I1379" s="59">
        <v>87.8</v>
      </c>
      <c r="J1379" s="59" t="s">
        <v>1340</v>
      </c>
      <c r="K1379" s="59" t="s">
        <v>1626</v>
      </c>
      <c r="L1379" s="59" t="s">
        <v>1330</v>
      </c>
      <c r="M1379" s="59" t="s">
        <v>1505</v>
      </c>
      <c r="N1379" s="59" t="s">
        <v>1429</v>
      </c>
      <c r="O1379" s="46">
        <f t="shared" si="1059"/>
        <v>2400</v>
      </c>
      <c r="P1379" s="46"/>
      <c r="Q1379" s="46"/>
      <c r="R1379" s="46"/>
      <c r="S1379" s="46"/>
      <c r="T1379" s="46"/>
      <c r="U1379" s="46"/>
      <c r="V1379" s="46"/>
      <c r="W1379" s="46">
        <v>600</v>
      </c>
      <c r="X1379" s="46">
        <v>600</v>
      </c>
      <c r="Y1379" s="46">
        <v>600</v>
      </c>
      <c r="Z1379" s="46">
        <v>600</v>
      </c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87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>
        <v>6895.61</v>
      </c>
      <c r="BK1379" s="46"/>
      <c r="BL1379" s="46"/>
      <c r="BM1379" s="46"/>
      <c r="BN1379" s="46"/>
      <c r="BO1379" s="46"/>
      <c r="BP1379" s="46"/>
      <c r="BQ1379" s="46"/>
      <c r="BR1379" s="46">
        <v>6895.61</v>
      </c>
      <c r="BS1379" s="46">
        <v>6895.61</v>
      </c>
      <c r="BT1379" s="46">
        <v>6895.61</v>
      </c>
      <c r="BU1379" s="46">
        <v>6895.61</v>
      </c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>
        <v>0</v>
      </c>
      <c r="DF1379" s="46">
        <f>P1383*BJ1383</f>
        <v>0</v>
      </c>
      <c r="DG1379" s="46">
        <f>BJ1383*Q1383</f>
        <v>0</v>
      </c>
      <c r="DH1379" s="46">
        <f>R1379*BM1379</f>
        <v>0</v>
      </c>
      <c r="DI1379" s="46">
        <f t="shared" ref="DI1379:DQ1379" si="1109">BN1379*S1379</f>
        <v>0</v>
      </c>
      <c r="DJ1379" s="46">
        <f t="shared" si="1109"/>
        <v>0</v>
      </c>
      <c r="DK1379" s="46">
        <f t="shared" si="1109"/>
        <v>0</v>
      </c>
      <c r="DL1379" s="46">
        <f t="shared" si="1109"/>
        <v>0</v>
      </c>
      <c r="DM1379" s="46">
        <f t="shared" si="1109"/>
        <v>4137366</v>
      </c>
      <c r="DN1379" s="46">
        <f t="shared" si="1109"/>
        <v>4137366</v>
      </c>
      <c r="DO1379" s="46">
        <f t="shared" si="1109"/>
        <v>4137366</v>
      </c>
      <c r="DP1379" s="46">
        <f t="shared" si="1109"/>
        <v>4137366</v>
      </c>
      <c r="DQ1379" s="46">
        <f t="shared" si="1109"/>
        <v>0</v>
      </c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>
        <v>0</v>
      </c>
      <c r="FA1379" s="59" t="s">
        <v>1704</v>
      </c>
      <c r="FB1379" s="59">
        <v>2016</v>
      </c>
      <c r="FC1379" s="59" t="s">
        <v>1751</v>
      </c>
    </row>
    <row r="1380" spans="1:159" s="49" customFormat="1" ht="25.5" customHeight="1" x14ac:dyDescent="0.25">
      <c r="A1380" s="59" t="s">
        <v>3620</v>
      </c>
      <c r="B1380" s="59" t="s">
        <v>55</v>
      </c>
      <c r="C1380" s="59" t="s">
        <v>1208</v>
      </c>
      <c r="D1380" s="59" t="s">
        <v>1209</v>
      </c>
      <c r="E1380" s="59" t="s">
        <v>1210</v>
      </c>
      <c r="F1380" s="59"/>
      <c r="G1380" s="59" t="s">
        <v>1619</v>
      </c>
      <c r="H1380" s="59" t="s">
        <v>1339</v>
      </c>
      <c r="I1380" s="59">
        <v>87.8</v>
      </c>
      <c r="J1380" s="59" t="s">
        <v>3608</v>
      </c>
      <c r="K1380" s="59" t="s">
        <v>1626</v>
      </c>
      <c r="L1380" s="59" t="s">
        <v>1330</v>
      </c>
      <c r="M1380" s="59" t="s">
        <v>1505</v>
      </c>
      <c r="N1380" s="59" t="s">
        <v>1429</v>
      </c>
      <c r="O1380" s="46">
        <f>P1380+Q1380+R1380+S1380+T1380+U1380+V1380+W1380+X1380+Y1380+Z1380+AA1380+AB1380+AC1380+AD1380+AE1380+AF1380+AG1380+AH1380+AI1380+AJ1380+AK1380+AL1380+AM1380+AN1380+AO1380+AP1380+AQ1380+AR1380+AS1380+AT1380+AU1380+AV1380+AW1380+AX1380+AY1380+AZ1380</f>
        <v>1900</v>
      </c>
      <c r="P1380" s="46"/>
      <c r="Q1380" s="46"/>
      <c r="R1380" s="46"/>
      <c r="S1380" s="46"/>
      <c r="T1380" s="46"/>
      <c r="U1380" s="46"/>
      <c r="V1380" s="46"/>
      <c r="W1380" s="46">
        <v>600</v>
      </c>
      <c r="X1380" s="46">
        <v>600</v>
      </c>
      <c r="Y1380" s="46">
        <v>100</v>
      </c>
      <c r="Z1380" s="46">
        <v>600</v>
      </c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87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>
        <f>DE1380/O1380</f>
        <v>0</v>
      </c>
      <c r="BK1380" s="46"/>
      <c r="BL1380" s="46"/>
      <c r="BM1380" s="46"/>
      <c r="BN1380" s="46"/>
      <c r="BO1380" s="46"/>
      <c r="BP1380" s="46"/>
      <c r="BQ1380" s="46"/>
      <c r="BR1380" s="46">
        <v>6895.61</v>
      </c>
      <c r="BS1380" s="46">
        <v>6895.61</v>
      </c>
      <c r="BT1380" s="46">
        <v>8304.43</v>
      </c>
      <c r="BU1380" s="46">
        <v>8304.43</v>
      </c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>
        <v>0</v>
      </c>
      <c r="DF1380" s="46">
        <f>P1384*BJ1384</f>
        <v>0</v>
      </c>
      <c r="DG1380" s="46">
        <f>BJ1384*Q1384</f>
        <v>0</v>
      </c>
      <c r="DH1380" s="46">
        <f>R1380*BM1380</f>
        <v>0</v>
      </c>
      <c r="DI1380" s="46">
        <f t="shared" ref="DI1380:DQ1380" si="1110">BN1380*S1380</f>
        <v>0</v>
      </c>
      <c r="DJ1380" s="46">
        <f t="shared" si="1110"/>
        <v>0</v>
      </c>
      <c r="DK1380" s="46">
        <f t="shared" si="1110"/>
        <v>0</v>
      </c>
      <c r="DL1380" s="46">
        <f t="shared" si="1110"/>
        <v>0</v>
      </c>
      <c r="DM1380" s="46">
        <f t="shared" si="1110"/>
        <v>4137366</v>
      </c>
      <c r="DN1380" s="46">
        <f t="shared" si="1110"/>
        <v>4137366</v>
      </c>
      <c r="DO1380" s="46">
        <f t="shared" si="1110"/>
        <v>830443</v>
      </c>
      <c r="DP1380" s="46">
        <f t="shared" si="1110"/>
        <v>4982658</v>
      </c>
      <c r="DQ1380" s="46">
        <f t="shared" si="1110"/>
        <v>0</v>
      </c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>
        <f>DE1380*1.12</f>
        <v>0</v>
      </c>
      <c r="FA1380" s="59" t="s">
        <v>1704</v>
      </c>
      <c r="FB1380" s="59" t="s">
        <v>3557</v>
      </c>
      <c r="FC1380" s="59" t="s">
        <v>3114</v>
      </c>
    </row>
    <row r="1381" spans="1:159" s="49" customFormat="1" ht="25.5" customHeight="1" x14ac:dyDescent="0.25">
      <c r="A1381" s="59" t="s">
        <v>3804</v>
      </c>
      <c r="B1381" s="59" t="s">
        <v>55</v>
      </c>
      <c r="C1381" s="59" t="s">
        <v>1208</v>
      </c>
      <c r="D1381" s="59" t="s">
        <v>1209</v>
      </c>
      <c r="E1381" s="59" t="s">
        <v>1210</v>
      </c>
      <c r="F1381" s="59"/>
      <c r="G1381" s="59" t="s">
        <v>1619</v>
      </c>
      <c r="H1381" s="59" t="s">
        <v>1339</v>
      </c>
      <c r="I1381" s="59">
        <v>87.8</v>
      </c>
      <c r="J1381" s="59" t="s">
        <v>3778</v>
      </c>
      <c r="K1381" s="59" t="s">
        <v>1626</v>
      </c>
      <c r="L1381" s="59" t="s">
        <v>1330</v>
      </c>
      <c r="M1381" s="59" t="s">
        <v>1505</v>
      </c>
      <c r="N1381" s="59" t="s">
        <v>1429</v>
      </c>
      <c r="O1381" s="46">
        <f>P1381+Q1381+R1381+S1381+T1381+U1381+V1381+W1381+X1381+Y1381+Z1381+AA1381+AB1381+AC1381+AD1381+AE1381+AF1381+AG1381+AH1381+AI1381+AJ1381+AK1381+AL1381+AM1381+AN1381+AO1381+AP1381+AQ1381+AR1381+AS1381+AT1381+AU1381+AV1381+AW1381+AX1381+AY1381+AZ1381</f>
        <v>3000</v>
      </c>
      <c r="P1381" s="46"/>
      <c r="Q1381" s="46"/>
      <c r="R1381" s="46"/>
      <c r="S1381" s="46"/>
      <c r="T1381" s="46"/>
      <c r="U1381" s="46"/>
      <c r="V1381" s="46"/>
      <c r="W1381" s="46">
        <v>600</v>
      </c>
      <c r="X1381" s="46">
        <v>600</v>
      </c>
      <c r="Y1381" s="46">
        <v>1200</v>
      </c>
      <c r="Z1381" s="46">
        <v>600</v>
      </c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87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>
        <f>DE1381/O1381</f>
        <v>0</v>
      </c>
      <c r="BK1381" s="46"/>
      <c r="BL1381" s="46"/>
      <c r="BM1381" s="46"/>
      <c r="BN1381" s="46"/>
      <c r="BO1381" s="46"/>
      <c r="BP1381" s="46"/>
      <c r="BQ1381" s="46"/>
      <c r="BR1381" s="46">
        <v>6895.61</v>
      </c>
      <c r="BS1381" s="46">
        <v>6895.61</v>
      </c>
      <c r="BT1381" s="46">
        <v>8304.43</v>
      </c>
      <c r="BU1381" s="46">
        <v>8304.43</v>
      </c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>
        <v>0</v>
      </c>
      <c r="DF1381" s="46">
        <f>P1385*BJ1385</f>
        <v>0</v>
      </c>
      <c r="DG1381" s="46">
        <f>BJ1385*Q1385</f>
        <v>0</v>
      </c>
      <c r="DH1381" s="46">
        <f>R1381*BM1381</f>
        <v>0</v>
      </c>
      <c r="DI1381" s="46">
        <f t="shared" ref="DI1381" si="1111">BN1381*S1381</f>
        <v>0</v>
      </c>
      <c r="DJ1381" s="46">
        <f t="shared" ref="DJ1381" si="1112">BO1381*T1381</f>
        <v>0</v>
      </c>
      <c r="DK1381" s="46">
        <f t="shared" ref="DK1381" si="1113">BP1381*U1381</f>
        <v>0</v>
      </c>
      <c r="DL1381" s="46">
        <f t="shared" ref="DL1381" si="1114">BQ1381*V1381</f>
        <v>0</v>
      </c>
      <c r="DM1381" s="46">
        <f t="shared" ref="DM1381" si="1115">BR1381*W1381</f>
        <v>4137366</v>
      </c>
      <c r="DN1381" s="46">
        <f t="shared" ref="DN1381" si="1116">BS1381*X1381</f>
        <v>4137366</v>
      </c>
      <c r="DO1381" s="46">
        <f t="shared" ref="DO1381" si="1117">BT1381*Y1381</f>
        <v>9965316</v>
      </c>
      <c r="DP1381" s="46">
        <f t="shared" ref="DP1381" si="1118">BU1381*Z1381</f>
        <v>4982658</v>
      </c>
      <c r="DQ1381" s="46">
        <f t="shared" ref="DQ1381" si="1119">BV1381*AA1381</f>
        <v>0</v>
      </c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>
        <f>DE1381*1.12</f>
        <v>0</v>
      </c>
      <c r="FA1381" s="59" t="s">
        <v>1704</v>
      </c>
      <c r="FB1381" s="59" t="s">
        <v>3557</v>
      </c>
      <c r="FC1381" s="59" t="s">
        <v>1703</v>
      </c>
    </row>
    <row r="1382" spans="1:159" s="102" customFormat="1" ht="25.5" customHeight="1" x14ac:dyDescent="0.25">
      <c r="A1382" s="100" t="s">
        <v>3820</v>
      </c>
      <c r="B1382" s="92" t="s">
        <v>55</v>
      </c>
      <c r="C1382" s="92" t="s">
        <v>1208</v>
      </c>
      <c r="D1382" s="92" t="s">
        <v>1209</v>
      </c>
      <c r="E1382" s="92" t="s">
        <v>1210</v>
      </c>
      <c r="F1382" s="92"/>
      <c r="G1382" s="92" t="s">
        <v>1619</v>
      </c>
      <c r="H1382" s="92" t="s">
        <v>1339</v>
      </c>
      <c r="I1382" s="92">
        <v>87.8</v>
      </c>
      <c r="J1382" s="92" t="s">
        <v>3830</v>
      </c>
      <c r="K1382" s="92" t="s">
        <v>1626</v>
      </c>
      <c r="L1382" s="92" t="s">
        <v>1330</v>
      </c>
      <c r="M1382" s="92" t="s">
        <v>1505</v>
      </c>
      <c r="N1382" s="92" t="s">
        <v>1429</v>
      </c>
      <c r="O1382" s="46">
        <f t="shared" ref="O1382" si="1120">W1382+X1382+Y1382+Z1382</f>
        <v>2600</v>
      </c>
      <c r="P1382" s="46"/>
      <c r="Q1382" s="46"/>
      <c r="R1382" s="46"/>
      <c r="S1382" s="46"/>
      <c r="T1382" s="46"/>
      <c r="U1382" s="46"/>
      <c r="V1382" s="46"/>
      <c r="W1382" s="46">
        <v>600</v>
      </c>
      <c r="X1382" s="46">
        <v>600</v>
      </c>
      <c r="Y1382" s="46">
        <v>800</v>
      </c>
      <c r="Z1382" s="46">
        <v>600</v>
      </c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>
        <f t="shared" ref="BJ1382" si="1121">DE1382/O1382</f>
        <v>7654.2053846153849</v>
      </c>
      <c r="BK1382" s="46"/>
      <c r="BL1382" s="46"/>
      <c r="BM1382" s="46"/>
      <c r="BN1382" s="46"/>
      <c r="BO1382" s="46"/>
      <c r="BP1382" s="46"/>
      <c r="BQ1382" s="46"/>
      <c r="BR1382" s="46">
        <v>6895.61</v>
      </c>
      <c r="BS1382" s="46">
        <v>6895.61</v>
      </c>
      <c r="BT1382" s="46">
        <v>8304.43</v>
      </c>
      <c r="BU1382" s="46">
        <v>8304.43</v>
      </c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>
        <f t="shared" ref="DE1382" si="1122">DF1382+DG1382+DH1382+DI1382+DJ1382+DK1382+DL1382+DM1382+DN1382+DO1382+DP1382+DQ1382</f>
        <v>19900934</v>
      </c>
      <c r="DF1382" s="46"/>
      <c r="DG1382" s="46"/>
      <c r="DH1382" s="46"/>
      <c r="DI1382" s="46"/>
      <c r="DJ1382" s="46"/>
      <c r="DK1382" s="46"/>
      <c r="DL1382" s="46"/>
      <c r="DM1382" s="46">
        <v>4137366</v>
      </c>
      <c r="DN1382" s="46">
        <f t="shared" ref="DN1382:DP1382" si="1123">X1382*BS1382</f>
        <v>4137366</v>
      </c>
      <c r="DO1382" s="46">
        <f t="shared" si="1123"/>
        <v>6643544</v>
      </c>
      <c r="DP1382" s="46">
        <f t="shared" si="1123"/>
        <v>4982658</v>
      </c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>
        <f t="shared" ref="EZ1382" si="1124">DE1382*1.12</f>
        <v>22289046.080000002</v>
      </c>
      <c r="FA1382" s="92" t="s">
        <v>1704</v>
      </c>
      <c r="FB1382" s="92" t="s">
        <v>3557</v>
      </c>
      <c r="FC1382" s="92" t="s">
        <v>3815</v>
      </c>
    </row>
    <row r="1383" spans="1:159" s="49" customFormat="1" ht="25.5" customHeight="1" x14ac:dyDescent="0.25">
      <c r="A1383" s="59" t="s">
        <v>1236</v>
      </c>
      <c r="B1383" s="59" t="s">
        <v>55</v>
      </c>
      <c r="C1383" s="59" t="s">
        <v>1208</v>
      </c>
      <c r="D1383" s="59" t="s">
        <v>1209</v>
      </c>
      <c r="E1383" s="59" t="s">
        <v>1210</v>
      </c>
      <c r="F1383" s="59"/>
      <c r="G1383" s="59" t="s">
        <v>1619</v>
      </c>
      <c r="H1383" s="59" t="s">
        <v>1339</v>
      </c>
      <c r="I1383" s="59">
        <v>87.8</v>
      </c>
      <c r="J1383" s="59" t="s">
        <v>1340</v>
      </c>
      <c r="K1383" s="59" t="s">
        <v>1627</v>
      </c>
      <c r="L1383" s="59" t="s">
        <v>1330</v>
      </c>
      <c r="M1383" s="59" t="s">
        <v>1505</v>
      </c>
      <c r="N1383" s="59" t="s">
        <v>1429</v>
      </c>
      <c r="O1383" s="46">
        <f t="shared" si="1059"/>
        <v>2400</v>
      </c>
      <c r="P1383" s="46"/>
      <c r="Q1383" s="46"/>
      <c r="R1383" s="46"/>
      <c r="S1383" s="46"/>
      <c r="T1383" s="46"/>
      <c r="U1383" s="46"/>
      <c r="V1383" s="46"/>
      <c r="W1383" s="46">
        <v>600</v>
      </c>
      <c r="X1383" s="46">
        <v>600</v>
      </c>
      <c r="Y1383" s="46">
        <v>600</v>
      </c>
      <c r="Z1383" s="46">
        <v>600</v>
      </c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87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>
        <v>7300</v>
      </c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>
        <v>0</v>
      </c>
      <c r="DF1383" s="46">
        <f>P1384*BJ1384</f>
        <v>0</v>
      </c>
      <c r="DG1383" s="46">
        <f>BJ1384*Q1384</f>
        <v>0</v>
      </c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>
        <v>0</v>
      </c>
      <c r="FA1383" s="59" t="s">
        <v>1704</v>
      </c>
      <c r="FB1383" s="59">
        <v>2016</v>
      </c>
      <c r="FC1383" s="59"/>
    </row>
    <row r="1384" spans="1:159" s="49" customFormat="1" ht="25.5" customHeight="1" x14ac:dyDescent="0.25">
      <c r="A1384" s="59" t="s">
        <v>1237</v>
      </c>
      <c r="B1384" s="59" t="s">
        <v>55</v>
      </c>
      <c r="C1384" s="59" t="s">
        <v>1208</v>
      </c>
      <c r="D1384" s="59" t="s">
        <v>1209</v>
      </c>
      <c r="E1384" s="59" t="s">
        <v>1210</v>
      </c>
      <c r="F1384" s="59"/>
      <c r="G1384" s="59" t="s">
        <v>1619</v>
      </c>
      <c r="H1384" s="59" t="s">
        <v>1339</v>
      </c>
      <c r="I1384" s="59">
        <v>87.8</v>
      </c>
      <c r="J1384" s="59" t="s">
        <v>1340</v>
      </c>
      <c r="K1384" s="59" t="s">
        <v>1627</v>
      </c>
      <c r="L1384" s="59" t="s">
        <v>1330</v>
      </c>
      <c r="M1384" s="59" t="s">
        <v>1505</v>
      </c>
      <c r="N1384" s="59" t="s">
        <v>1429</v>
      </c>
      <c r="O1384" s="46">
        <f t="shared" si="1059"/>
        <v>2400</v>
      </c>
      <c r="P1384" s="46"/>
      <c r="Q1384" s="46"/>
      <c r="R1384" s="46"/>
      <c r="S1384" s="46"/>
      <c r="T1384" s="46"/>
      <c r="U1384" s="46"/>
      <c r="V1384" s="46"/>
      <c r="W1384" s="46">
        <v>600</v>
      </c>
      <c r="X1384" s="46">
        <v>600</v>
      </c>
      <c r="Y1384" s="46">
        <v>600</v>
      </c>
      <c r="Z1384" s="46">
        <v>600</v>
      </c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87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>
        <v>6895.61</v>
      </c>
      <c r="BK1384" s="46"/>
      <c r="BL1384" s="46"/>
      <c r="BM1384" s="46"/>
      <c r="BN1384" s="46"/>
      <c r="BO1384" s="46"/>
      <c r="BP1384" s="46"/>
      <c r="BQ1384" s="46"/>
      <c r="BR1384" s="46">
        <v>6895.61</v>
      </c>
      <c r="BS1384" s="46">
        <v>6895.61</v>
      </c>
      <c r="BT1384" s="46">
        <v>6895.61</v>
      </c>
      <c r="BU1384" s="46">
        <v>6895.61</v>
      </c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>
        <v>0</v>
      </c>
      <c r="DF1384" s="46">
        <f>P1388*BJ1388</f>
        <v>0</v>
      </c>
      <c r="DG1384" s="46">
        <f>BJ1388*Q1388</f>
        <v>0</v>
      </c>
      <c r="DH1384" s="46">
        <f>R1384*BM1384</f>
        <v>0</v>
      </c>
      <c r="DI1384" s="46">
        <f t="shared" ref="DI1384:DQ1384" si="1125">BN1384*S1384</f>
        <v>0</v>
      </c>
      <c r="DJ1384" s="46">
        <f t="shared" si="1125"/>
        <v>0</v>
      </c>
      <c r="DK1384" s="46">
        <f t="shared" si="1125"/>
        <v>0</v>
      </c>
      <c r="DL1384" s="46">
        <f t="shared" si="1125"/>
        <v>0</v>
      </c>
      <c r="DM1384" s="46">
        <f t="shared" si="1125"/>
        <v>4137366</v>
      </c>
      <c r="DN1384" s="46">
        <f t="shared" si="1125"/>
        <v>4137366</v>
      </c>
      <c r="DO1384" s="46">
        <f t="shared" si="1125"/>
        <v>4137366</v>
      </c>
      <c r="DP1384" s="46">
        <f t="shared" si="1125"/>
        <v>4137366</v>
      </c>
      <c r="DQ1384" s="46">
        <f t="shared" si="1125"/>
        <v>0</v>
      </c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>
        <v>0</v>
      </c>
      <c r="FA1384" s="59" t="s">
        <v>1704</v>
      </c>
      <c r="FB1384" s="59">
        <v>2016</v>
      </c>
      <c r="FC1384" s="59" t="s">
        <v>1751</v>
      </c>
    </row>
    <row r="1385" spans="1:159" s="49" customFormat="1" ht="25.5" customHeight="1" x14ac:dyDescent="0.25">
      <c r="A1385" s="59" t="s">
        <v>3621</v>
      </c>
      <c r="B1385" s="59" t="s">
        <v>55</v>
      </c>
      <c r="C1385" s="59" t="s">
        <v>1208</v>
      </c>
      <c r="D1385" s="59" t="s">
        <v>1209</v>
      </c>
      <c r="E1385" s="59" t="s">
        <v>1210</v>
      </c>
      <c r="F1385" s="59"/>
      <c r="G1385" s="59" t="s">
        <v>1619</v>
      </c>
      <c r="H1385" s="59" t="s">
        <v>1339</v>
      </c>
      <c r="I1385" s="59">
        <v>87.8</v>
      </c>
      <c r="J1385" s="59" t="s">
        <v>3608</v>
      </c>
      <c r="K1385" s="59" t="s">
        <v>1627</v>
      </c>
      <c r="L1385" s="59" t="s">
        <v>1330</v>
      </c>
      <c r="M1385" s="59" t="s">
        <v>1505</v>
      </c>
      <c r="N1385" s="59" t="s">
        <v>1429</v>
      </c>
      <c r="O1385" s="46">
        <f>P1385+Q1385+R1385+S1385+T1385+U1385+V1385+W1385+X1385+Y1385+Z1385+AA1385+AB1385+AC1385+AD1385+AE1385+AF1385+AG1385+AH1385+AI1385+AJ1385+AK1385+AL1385+AM1385+AN1385+AO1385+AP1385+AQ1385+AR1385+AS1385+AT1385+AU1385+AV1385+AW1385+AX1385+AY1385+AZ1385</f>
        <v>1900</v>
      </c>
      <c r="P1385" s="46"/>
      <c r="Q1385" s="46"/>
      <c r="R1385" s="46"/>
      <c r="S1385" s="46"/>
      <c r="T1385" s="46"/>
      <c r="U1385" s="46"/>
      <c r="V1385" s="46"/>
      <c r="W1385" s="46">
        <v>600</v>
      </c>
      <c r="X1385" s="46">
        <v>600</v>
      </c>
      <c r="Y1385" s="46">
        <v>100</v>
      </c>
      <c r="Z1385" s="46">
        <v>600</v>
      </c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87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>
        <f>DE1385/O1385</f>
        <v>0</v>
      </c>
      <c r="BK1385" s="46"/>
      <c r="BL1385" s="46"/>
      <c r="BM1385" s="46"/>
      <c r="BN1385" s="46"/>
      <c r="BO1385" s="46"/>
      <c r="BP1385" s="46"/>
      <c r="BQ1385" s="46"/>
      <c r="BR1385" s="46">
        <v>6895.61</v>
      </c>
      <c r="BS1385" s="46">
        <v>6895.61</v>
      </c>
      <c r="BT1385" s="46">
        <v>8304.43</v>
      </c>
      <c r="BU1385" s="46">
        <v>8304.43</v>
      </c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>
        <v>0</v>
      </c>
      <c r="DF1385" s="46">
        <f>P1389*BJ1389</f>
        <v>0</v>
      </c>
      <c r="DG1385" s="46">
        <f>BJ1389*Q1389</f>
        <v>0</v>
      </c>
      <c r="DH1385" s="46">
        <f>R1385*BM1385</f>
        <v>0</v>
      </c>
      <c r="DI1385" s="46">
        <f t="shared" ref="DI1385:DQ1385" si="1126">BN1385*S1385</f>
        <v>0</v>
      </c>
      <c r="DJ1385" s="46">
        <f t="shared" si="1126"/>
        <v>0</v>
      </c>
      <c r="DK1385" s="46">
        <f t="shared" si="1126"/>
        <v>0</v>
      </c>
      <c r="DL1385" s="46">
        <f t="shared" si="1126"/>
        <v>0</v>
      </c>
      <c r="DM1385" s="46">
        <f t="shared" si="1126"/>
        <v>4137366</v>
      </c>
      <c r="DN1385" s="46">
        <f t="shared" si="1126"/>
        <v>4137366</v>
      </c>
      <c r="DO1385" s="46">
        <f t="shared" si="1126"/>
        <v>830443</v>
      </c>
      <c r="DP1385" s="46">
        <f t="shared" si="1126"/>
        <v>4982658</v>
      </c>
      <c r="DQ1385" s="46">
        <f t="shared" si="1126"/>
        <v>0</v>
      </c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>
        <f>DE1385*1.12</f>
        <v>0</v>
      </c>
      <c r="FA1385" s="59" t="s">
        <v>1704</v>
      </c>
      <c r="FB1385" s="59" t="s">
        <v>3557</v>
      </c>
      <c r="FC1385" s="59" t="s">
        <v>3114</v>
      </c>
    </row>
    <row r="1386" spans="1:159" s="49" customFormat="1" ht="25.5" customHeight="1" x14ac:dyDescent="0.25">
      <c r="A1386" s="59" t="s">
        <v>3805</v>
      </c>
      <c r="B1386" s="59" t="s">
        <v>55</v>
      </c>
      <c r="C1386" s="59" t="s">
        <v>1208</v>
      </c>
      <c r="D1386" s="59" t="s">
        <v>1209</v>
      </c>
      <c r="E1386" s="59" t="s">
        <v>1210</v>
      </c>
      <c r="F1386" s="59"/>
      <c r="G1386" s="59" t="s">
        <v>1619</v>
      </c>
      <c r="H1386" s="59" t="s">
        <v>1339</v>
      </c>
      <c r="I1386" s="59">
        <v>87.8</v>
      </c>
      <c r="J1386" s="59" t="s">
        <v>3778</v>
      </c>
      <c r="K1386" s="59" t="s">
        <v>1627</v>
      </c>
      <c r="L1386" s="59" t="s">
        <v>1330</v>
      </c>
      <c r="M1386" s="59" t="s">
        <v>1505</v>
      </c>
      <c r="N1386" s="59" t="s">
        <v>1429</v>
      </c>
      <c r="O1386" s="46">
        <f>P1386+Q1386+R1386+S1386+T1386+U1386+V1386+W1386+X1386+Y1386+Z1386+AA1386+AB1386+AC1386+AD1386+AE1386+AF1386+AG1386+AH1386+AI1386+AJ1386+AK1386+AL1386+AM1386+AN1386+AO1386+AP1386+AQ1386+AR1386+AS1386+AT1386+AU1386+AV1386+AW1386+AX1386+AY1386+AZ1386</f>
        <v>2700</v>
      </c>
      <c r="P1386" s="46"/>
      <c r="Q1386" s="46"/>
      <c r="R1386" s="46"/>
      <c r="S1386" s="46"/>
      <c r="T1386" s="46"/>
      <c r="U1386" s="46"/>
      <c r="V1386" s="46"/>
      <c r="W1386" s="46">
        <v>600</v>
      </c>
      <c r="X1386" s="46">
        <v>600</v>
      </c>
      <c r="Y1386" s="46">
        <v>900</v>
      </c>
      <c r="Z1386" s="46">
        <v>600</v>
      </c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87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>
        <f>DE1386/O1386</f>
        <v>0</v>
      </c>
      <c r="BK1386" s="46"/>
      <c r="BL1386" s="46"/>
      <c r="BM1386" s="46"/>
      <c r="BN1386" s="46"/>
      <c r="BO1386" s="46"/>
      <c r="BP1386" s="46"/>
      <c r="BQ1386" s="46"/>
      <c r="BR1386" s="46">
        <v>6895.61</v>
      </c>
      <c r="BS1386" s="46">
        <v>6895.61</v>
      </c>
      <c r="BT1386" s="46">
        <v>8304.43</v>
      </c>
      <c r="BU1386" s="46">
        <v>8304.43</v>
      </c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>
        <v>0</v>
      </c>
      <c r="DF1386" s="46">
        <f>P1390*BJ1390</f>
        <v>0</v>
      </c>
      <c r="DG1386" s="46">
        <f>BJ1390*Q1390</f>
        <v>0</v>
      </c>
      <c r="DH1386" s="46">
        <f>R1386*BM1386</f>
        <v>0</v>
      </c>
      <c r="DI1386" s="46">
        <f t="shared" ref="DI1386" si="1127">BN1386*S1386</f>
        <v>0</v>
      </c>
      <c r="DJ1386" s="46">
        <f t="shared" ref="DJ1386" si="1128">BO1386*T1386</f>
        <v>0</v>
      </c>
      <c r="DK1386" s="46">
        <f t="shared" ref="DK1386" si="1129">BP1386*U1386</f>
        <v>0</v>
      </c>
      <c r="DL1386" s="46">
        <f t="shared" ref="DL1386" si="1130">BQ1386*V1386</f>
        <v>0</v>
      </c>
      <c r="DM1386" s="46">
        <f t="shared" ref="DM1386" si="1131">BR1386*W1386</f>
        <v>4137366</v>
      </c>
      <c r="DN1386" s="46">
        <f t="shared" ref="DN1386" si="1132">BS1386*X1386</f>
        <v>4137366</v>
      </c>
      <c r="DO1386" s="46">
        <f t="shared" ref="DO1386" si="1133">BT1386*Y1386</f>
        <v>7473987</v>
      </c>
      <c r="DP1386" s="46">
        <f t="shared" ref="DP1386" si="1134">BU1386*Z1386</f>
        <v>4982658</v>
      </c>
      <c r="DQ1386" s="46">
        <f t="shared" ref="DQ1386" si="1135">BV1386*AA1386</f>
        <v>0</v>
      </c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>
        <f>DE1386*1.12</f>
        <v>0</v>
      </c>
      <c r="FA1386" s="59" t="s">
        <v>1704</v>
      </c>
      <c r="FB1386" s="59" t="s">
        <v>3557</v>
      </c>
      <c r="FC1386" s="59" t="s">
        <v>1703</v>
      </c>
    </row>
    <row r="1387" spans="1:159" s="102" customFormat="1" ht="25.5" customHeight="1" x14ac:dyDescent="0.25">
      <c r="A1387" s="100" t="s">
        <v>3821</v>
      </c>
      <c r="B1387" s="92" t="s">
        <v>55</v>
      </c>
      <c r="C1387" s="92" t="s">
        <v>1208</v>
      </c>
      <c r="D1387" s="92" t="s">
        <v>1209</v>
      </c>
      <c r="E1387" s="92" t="s">
        <v>1210</v>
      </c>
      <c r="F1387" s="92"/>
      <c r="G1387" s="92" t="s">
        <v>1619</v>
      </c>
      <c r="H1387" s="92" t="s">
        <v>1339</v>
      </c>
      <c r="I1387" s="92">
        <v>87.8</v>
      </c>
      <c r="J1387" s="92" t="s">
        <v>3830</v>
      </c>
      <c r="K1387" s="92" t="s">
        <v>1627</v>
      </c>
      <c r="L1387" s="92" t="s">
        <v>1330</v>
      </c>
      <c r="M1387" s="92" t="s">
        <v>1505</v>
      </c>
      <c r="N1387" s="92" t="s">
        <v>1429</v>
      </c>
      <c r="O1387" s="46">
        <f t="shared" ref="O1387" si="1136">W1387+X1387+Y1387+Z1387</f>
        <v>2600</v>
      </c>
      <c r="P1387" s="46"/>
      <c r="Q1387" s="46"/>
      <c r="R1387" s="46"/>
      <c r="S1387" s="46"/>
      <c r="T1387" s="46"/>
      <c r="U1387" s="46"/>
      <c r="V1387" s="46"/>
      <c r="W1387" s="46">
        <v>600</v>
      </c>
      <c r="X1387" s="46">
        <v>600</v>
      </c>
      <c r="Y1387" s="46">
        <v>800</v>
      </c>
      <c r="Z1387" s="46">
        <v>600</v>
      </c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>
        <f t="shared" ref="BJ1387" si="1137">DE1387/O1387</f>
        <v>7654.2053846153849</v>
      </c>
      <c r="BK1387" s="46"/>
      <c r="BL1387" s="46"/>
      <c r="BM1387" s="46"/>
      <c r="BN1387" s="46"/>
      <c r="BO1387" s="46"/>
      <c r="BP1387" s="46"/>
      <c r="BQ1387" s="46"/>
      <c r="BR1387" s="46">
        <v>6895.61</v>
      </c>
      <c r="BS1387" s="46">
        <v>6895.61</v>
      </c>
      <c r="BT1387" s="46">
        <v>8304.43</v>
      </c>
      <c r="BU1387" s="46">
        <v>8304.43</v>
      </c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>
        <f t="shared" ref="DE1387" si="1138">DF1387+DG1387+DH1387+DI1387+DJ1387+DK1387+DL1387+DM1387+DN1387+DO1387+DP1387+DQ1387</f>
        <v>19900934</v>
      </c>
      <c r="DF1387" s="46"/>
      <c r="DG1387" s="46"/>
      <c r="DH1387" s="46"/>
      <c r="DI1387" s="46"/>
      <c r="DJ1387" s="46"/>
      <c r="DK1387" s="46"/>
      <c r="DL1387" s="46"/>
      <c r="DM1387" s="46">
        <v>4137366</v>
      </c>
      <c r="DN1387" s="46">
        <f t="shared" ref="DN1387:DP1387" si="1139">X1387*BS1387</f>
        <v>4137366</v>
      </c>
      <c r="DO1387" s="46">
        <f t="shared" si="1139"/>
        <v>6643544</v>
      </c>
      <c r="DP1387" s="46">
        <f t="shared" si="1139"/>
        <v>4982658</v>
      </c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>
        <f t="shared" ref="EZ1387" si="1140">DE1387*1.12</f>
        <v>22289046.080000002</v>
      </c>
      <c r="FA1387" s="92" t="s">
        <v>1704</v>
      </c>
      <c r="FB1387" s="92" t="s">
        <v>3557</v>
      </c>
      <c r="FC1387" s="92" t="s">
        <v>3815</v>
      </c>
    </row>
    <row r="1388" spans="1:159" s="49" customFormat="1" ht="25.5" customHeight="1" x14ac:dyDescent="0.25">
      <c r="A1388" s="59" t="s">
        <v>1238</v>
      </c>
      <c r="B1388" s="59" t="s">
        <v>55</v>
      </c>
      <c r="C1388" s="59" t="s">
        <v>1208</v>
      </c>
      <c r="D1388" s="59" t="s">
        <v>1209</v>
      </c>
      <c r="E1388" s="59" t="s">
        <v>1210</v>
      </c>
      <c r="F1388" s="59"/>
      <c r="G1388" s="59" t="s">
        <v>1619</v>
      </c>
      <c r="H1388" s="59" t="s">
        <v>1339</v>
      </c>
      <c r="I1388" s="59">
        <v>87.8</v>
      </c>
      <c r="J1388" s="59" t="s">
        <v>1340</v>
      </c>
      <c r="K1388" s="59" t="s">
        <v>1628</v>
      </c>
      <c r="L1388" s="59" t="s">
        <v>1330</v>
      </c>
      <c r="M1388" s="59" t="s">
        <v>1505</v>
      </c>
      <c r="N1388" s="59" t="s">
        <v>1429</v>
      </c>
      <c r="O1388" s="46">
        <f t="shared" si="1059"/>
        <v>2800</v>
      </c>
      <c r="P1388" s="46"/>
      <c r="Q1388" s="46"/>
      <c r="R1388" s="46"/>
      <c r="S1388" s="46"/>
      <c r="T1388" s="46"/>
      <c r="U1388" s="46"/>
      <c r="V1388" s="46"/>
      <c r="W1388" s="46">
        <v>700</v>
      </c>
      <c r="X1388" s="46">
        <v>700</v>
      </c>
      <c r="Y1388" s="46">
        <v>700</v>
      </c>
      <c r="Z1388" s="46">
        <v>700</v>
      </c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87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>
        <v>7300</v>
      </c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>
        <v>0</v>
      </c>
      <c r="DF1388" s="46">
        <f>P1389*BJ1389</f>
        <v>0</v>
      </c>
      <c r="DG1388" s="46">
        <f>BJ1389*Q1389</f>
        <v>0</v>
      </c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>
        <v>0</v>
      </c>
      <c r="FA1388" s="59" t="s">
        <v>1704</v>
      </c>
      <c r="FB1388" s="59">
        <v>2016</v>
      </c>
      <c r="FC1388" s="59"/>
    </row>
    <row r="1389" spans="1:159" s="49" customFormat="1" ht="25.5" customHeight="1" x14ac:dyDescent="0.25">
      <c r="A1389" s="59" t="s">
        <v>1239</v>
      </c>
      <c r="B1389" s="59" t="s">
        <v>55</v>
      </c>
      <c r="C1389" s="59" t="s">
        <v>1208</v>
      </c>
      <c r="D1389" s="59" t="s">
        <v>1209</v>
      </c>
      <c r="E1389" s="59" t="s">
        <v>1210</v>
      </c>
      <c r="F1389" s="59"/>
      <c r="G1389" s="59" t="s">
        <v>1619</v>
      </c>
      <c r="H1389" s="59" t="s">
        <v>1339</v>
      </c>
      <c r="I1389" s="59">
        <v>87.8</v>
      </c>
      <c r="J1389" s="59" t="s">
        <v>1340</v>
      </c>
      <c r="K1389" s="59" t="s">
        <v>1628</v>
      </c>
      <c r="L1389" s="59" t="s">
        <v>1330</v>
      </c>
      <c r="M1389" s="59" t="s">
        <v>1505</v>
      </c>
      <c r="N1389" s="59" t="s">
        <v>1429</v>
      </c>
      <c r="O1389" s="46">
        <f t="shared" si="1059"/>
        <v>2800</v>
      </c>
      <c r="P1389" s="46"/>
      <c r="Q1389" s="46"/>
      <c r="R1389" s="46"/>
      <c r="S1389" s="46"/>
      <c r="T1389" s="46"/>
      <c r="U1389" s="46"/>
      <c r="V1389" s="46"/>
      <c r="W1389" s="46">
        <v>700</v>
      </c>
      <c r="X1389" s="46">
        <v>700</v>
      </c>
      <c r="Y1389" s="46">
        <v>700</v>
      </c>
      <c r="Z1389" s="46">
        <v>700</v>
      </c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87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>
        <v>6895.61</v>
      </c>
      <c r="BK1389" s="46"/>
      <c r="BL1389" s="46"/>
      <c r="BM1389" s="46"/>
      <c r="BN1389" s="46"/>
      <c r="BO1389" s="46"/>
      <c r="BP1389" s="46"/>
      <c r="BQ1389" s="46"/>
      <c r="BR1389" s="46">
        <v>6895.61</v>
      </c>
      <c r="BS1389" s="46">
        <v>6895.61</v>
      </c>
      <c r="BT1389" s="46">
        <v>6895.61</v>
      </c>
      <c r="BU1389" s="46">
        <v>6895.61</v>
      </c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>
        <v>0</v>
      </c>
      <c r="DF1389" s="46">
        <f>P1393*BJ1393</f>
        <v>0</v>
      </c>
      <c r="DG1389" s="46">
        <f>BJ1393*Q1393</f>
        <v>0</v>
      </c>
      <c r="DH1389" s="46">
        <f>R1389*BM1389</f>
        <v>0</v>
      </c>
      <c r="DI1389" s="46">
        <f t="shared" ref="DI1389:DQ1389" si="1141">BN1389*S1389</f>
        <v>0</v>
      </c>
      <c r="DJ1389" s="46">
        <f t="shared" si="1141"/>
        <v>0</v>
      </c>
      <c r="DK1389" s="46">
        <f t="shared" si="1141"/>
        <v>0</v>
      </c>
      <c r="DL1389" s="46">
        <f t="shared" si="1141"/>
        <v>0</v>
      </c>
      <c r="DM1389" s="46">
        <f t="shared" si="1141"/>
        <v>4826927</v>
      </c>
      <c r="DN1389" s="46">
        <f t="shared" si="1141"/>
        <v>4826927</v>
      </c>
      <c r="DO1389" s="46">
        <f t="shared" si="1141"/>
        <v>4826927</v>
      </c>
      <c r="DP1389" s="46">
        <f t="shared" si="1141"/>
        <v>4826927</v>
      </c>
      <c r="DQ1389" s="46">
        <f t="shared" si="1141"/>
        <v>0</v>
      </c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>
        <v>0</v>
      </c>
      <c r="FA1389" s="59" t="s">
        <v>1704</v>
      </c>
      <c r="FB1389" s="59">
        <v>2016</v>
      </c>
      <c r="FC1389" s="59" t="s">
        <v>1751</v>
      </c>
    </row>
    <row r="1390" spans="1:159" s="49" customFormat="1" ht="25.5" customHeight="1" x14ac:dyDescent="0.25">
      <c r="A1390" s="59" t="s">
        <v>3622</v>
      </c>
      <c r="B1390" s="59" t="s">
        <v>55</v>
      </c>
      <c r="C1390" s="59" t="s">
        <v>1208</v>
      </c>
      <c r="D1390" s="59" t="s">
        <v>1209</v>
      </c>
      <c r="E1390" s="59" t="s">
        <v>1210</v>
      </c>
      <c r="F1390" s="59"/>
      <c r="G1390" s="59" t="s">
        <v>1619</v>
      </c>
      <c r="H1390" s="59" t="s">
        <v>1339</v>
      </c>
      <c r="I1390" s="59">
        <v>87.8</v>
      </c>
      <c r="J1390" s="59" t="s">
        <v>3608</v>
      </c>
      <c r="K1390" s="59" t="s">
        <v>1628</v>
      </c>
      <c r="L1390" s="59" t="s">
        <v>1330</v>
      </c>
      <c r="M1390" s="59" t="s">
        <v>1505</v>
      </c>
      <c r="N1390" s="59" t="s">
        <v>1429</v>
      </c>
      <c r="O1390" s="46">
        <f>P1390+Q1390+R1390+S1390+T1390+U1390+V1390+W1390+X1390+Y1390+Z1390+AA1390+AB1390+AC1390+AD1390+AE1390+AF1390+AG1390+AH1390+AI1390+AJ1390+AK1390+AL1390+AM1390+AN1390+AO1390+AP1390+AQ1390+AR1390+AS1390+AT1390+AU1390+AV1390+AW1390+AX1390+AY1390+AZ1390</f>
        <v>3500</v>
      </c>
      <c r="P1390" s="46"/>
      <c r="Q1390" s="46"/>
      <c r="R1390" s="46"/>
      <c r="S1390" s="46"/>
      <c r="T1390" s="46"/>
      <c r="U1390" s="46"/>
      <c r="V1390" s="46"/>
      <c r="W1390" s="46">
        <v>700</v>
      </c>
      <c r="X1390" s="46">
        <v>700</v>
      </c>
      <c r="Y1390" s="46">
        <v>1400</v>
      </c>
      <c r="Z1390" s="46">
        <v>700</v>
      </c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87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>
        <f>DE1390/O1390</f>
        <v>0</v>
      </c>
      <c r="BK1390" s="46"/>
      <c r="BL1390" s="46"/>
      <c r="BM1390" s="46"/>
      <c r="BN1390" s="46"/>
      <c r="BO1390" s="46"/>
      <c r="BP1390" s="46"/>
      <c r="BQ1390" s="46"/>
      <c r="BR1390" s="46">
        <v>6895.61</v>
      </c>
      <c r="BS1390" s="46">
        <v>6895.61</v>
      </c>
      <c r="BT1390" s="46">
        <v>8304.43</v>
      </c>
      <c r="BU1390" s="46">
        <v>8304.43</v>
      </c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>
        <v>0</v>
      </c>
      <c r="DF1390" s="46">
        <f>P1394*BJ1394</f>
        <v>0</v>
      </c>
      <c r="DG1390" s="46">
        <f>BJ1394*Q1394</f>
        <v>0</v>
      </c>
      <c r="DH1390" s="46">
        <f>R1390*BM1390</f>
        <v>0</v>
      </c>
      <c r="DI1390" s="46">
        <f t="shared" ref="DI1390:DQ1390" si="1142">BN1390*S1390</f>
        <v>0</v>
      </c>
      <c r="DJ1390" s="46">
        <f t="shared" si="1142"/>
        <v>0</v>
      </c>
      <c r="DK1390" s="46">
        <f t="shared" si="1142"/>
        <v>0</v>
      </c>
      <c r="DL1390" s="46">
        <f t="shared" si="1142"/>
        <v>0</v>
      </c>
      <c r="DM1390" s="46">
        <f t="shared" si="1142"/>
        <v>4826927</v>
      </c>
      <c r="DN1390" s="46">
        <f t="shared" si="1142"/>
        <v>4826927</v>
      </c>
      <c r="DO1390" s="46">
        <f t="shared" si="1142"/>
        <v>11626202</v>
      </c>
      <c r="DP1390" s="46">
        <f t="shared" si="1142"/>
        <v>5813101</v>
      </c>
      <c r="DQ1390" s="46">
        <f t="shared" si="1142"/>
        <v>0</v>
      </c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>
        <f>DE1390*1.12</f>
        <v>0</v>
      </c>
      <c r="FA1390" s="59" t="s">
        <v>1704</v>
      </c>
      <c r="FB1390" s="59" t="s">
        <v>3557</v>
      </c>
      <c r="FC1390" s="59" t="s">
        <v>3114</v>
      </c>
    </row>
    <row r="1391" spans="1:159" s="49" customFormat="1" ht="25.5" customHeight="1" x14ac:dyDescent="0.25">
      <c r="A1391" s="59" t="s">
        <v>3806</v>
      </c>
      <c r="B1391" s="59" t="s">
        <v>55</v>
      </c>
      <c r="C1391" s="59" t="s">
        <v>1208</v>
      </c>
      <c r="D1391" s="59" t="s">
        <v>1209</v>
      </c>
      <c r="E1391" s="59" t="s">
        <v>1210</v>
      </c>
      <c r="F1391" s="59"/>
      <c r="G1391" s="59" t="s">
        <v>1619</v>
      </c>
      <c r="H1391" s="59" t="s">
        <v>1339</v>
      </c>
      <c r="I1391" s="59">
        <v>87.8</v>
      </c>
      <c r="J1391" s="59" t="s">
        <v>3778</v>
      </c>
      <c r="K1391" s="59" t="s">
        <v>1628</v>
      </c>
      <c r="L1391" s="59" t="s">
        <v>1330</v>
      </c>
      <c r="M1391" s="59" t="s">
        <v>1505</v>
      </c>
      <c r="N1391" s="59" t="s">
        <v>1429</v>
      </c>
      <c r="O1391" s="46">
        <f>P1391+Q1391+R1391+S1391+T1391+U1391+V1391+W1391+X1391+Y1391+Z1391+AA1391+AB1391+AC1391+AD1391+AE1391+AF1391+AG1391+AH1391+AI1391+AJ1391+AK1391+AL1391+AM1391+AN1391+AO1391+AP1391+AQ1391+AR1391+AS1391+AT1391+AU1391+AV1391+AW1391+AX1391+AY1391+AZ1391</f>
        <v>2900</v>
      </c>
      <c r="P1391" s="46"/>
      <c r="Q1391" s="46"/>
      <c r="R1391" s="46"/>
      <c r="S1391" s="46"/>
      <c r="T1391" s="46"/>
      <c r="U1391" s="46"/>
      <c r="V1391" s="46"/>
      <c r="W1391" s="46">
        <v>700</v>
      </c>
      <c r="X1391" s="46">
        <v>700</v>
      </c>
      <c r="Y1391" s="46">
        <v>800</v>
      </c>
      <c r="Z1391" s="46">
        <v>700</v>
      </c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87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>
        <f>DE1391/O1391</f>
        <v>0</v>
      </c>
      <c r="BK1391" s="46"/>
      <c r="BL1391" s="46"/>
      <c r="BM1391" s="46"/>
      <c r="BN1391" s="46"/>
      <c r="BO1391" s="46"/>
      <c r="BP1391" s="46"/>
      <c r="BQ1391" s="46"/>
      <c r="BR1391" s="46">
        <v>6895.61</v>
      </c>
      <c r="BS1391" s="46">
        <v>6895.61</v>
      </c>
      <c r="BT1391" s="46">
        <v>8304.43</v>
      </c>
      <c r="BU1391" s="46">
        <v>8304.43</v>
      </c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>
        <v>0</v>
      </c>
      <c r="DF1391" s="46">
        <f>P1395*BJ1395</f>
        <v>0</v>
      </c>
      <c r="DG1391" s="46">
        <f>BJ1395*Q1395</f>
        <v>0</v>
      </c>
      <c r="DH1391" s="46">
        <f>R1391*BM1391</f>
        <v>0</v>
      </c>
      <c r="DI1391" s="46">
        <f t="shared" ref="DI1391" si="1143">BN1391*S1391</f>
        <v>0</v>
      </c>
      <c r="DJ1391" s="46">
        <f t="shared" ref="DJ1391" si="1144">BO1391*T1391</f>
        <v>0</v>
      </c>
      <c r="DK1391" s="46">
        <f t="shared" ref="DK1391" si="1145">BP1391*U1391</f>
        <v>0</v>
      </c>
      <c r="DL1391" s="46">
        <f t="shared" ref="DL1391" si="1146">BQ1391*V1391</f>
        <v>0</v>
      </c>
      <c r="DM1391" s="46">
        <f t="shared" ref="DM1391" si="1147">BR1391*W1391</f>
        <v>4826927</v>
      </c>
      <c r="DN1391" s="46">
        <f t="shared" ref="DN1391" si="1148">BS1391*X1391</f>
        <v>4826927</v>
      </c>
      <c r="DO1391" s="46">
        <f t="shared" ref="DO1391" si="1149">BT1391*Y1391</f>
        <v>6643544</v>
      </c>
      <c r="DP1391" s="46">
        <f t="shared" ref="DP1391" si="1150">BU1391*Z1391</f>
        <v>5813101</v>
      </c>
      <c r="DQ1391" s="46">
        <f t="shared" ref="DQ1391" si="1151">BV1391*AA1391</f>
        <v>0</v>
      </c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>
        <f>DE1391*1.12</f>
        <v>0</v>
      </c>
      <c r="FA1391" s="59" t="s">
        <v>1704</v>
      </c>
      <c r="FB1391" s="59" t="s">
        <v>3557</v>
      </c>
      <c r="FC1391" s="59" t="s">
        <v>1703</v>
      </c>
    </row>
    <row r="1392" spans="1:159" s="102" customFormat="1" ht="25.5" customHeight="1" x14ac:dyDescent="0.25">
      <c r="A1392" s="100" t="s">
        <v>3822</v>
      </c>
      <c r="B1392" s="92" t="s">
        <v>55</v>
      </c>
      <c r="C1392" s="92" t="s">
        <v>1208</v>
      </c>
      <c r="D1392" s="92" t="s">
        <v>1209</v>
      </c>
      <c r="E1392" s="92" t="s">
        <v>1210</v>
      </c>
      <c r="F1392" s="92"/>
      <c r="G1392" s="92" t="s">
        <v>1619</v>
      </c>
      <c r="H1392" s="92" t="s">
        <v>1339</v>
      </c>
      <c r="I1392" s="92">
        <v>87.8</v>
      </c>
      <c r="J1392" s="92" t="s">
        <v>3830</v>
      </c>
      <c r="K1392" s="92" t="s">
        <v>1628</v>
      </c>
      <c r="L1392" s="92" t="s">
        <v>1330</v>
      </c>
      <c r="M1392" s="92" t="s">
        <v>1505</v>
      </c>
      <c r="N1392" s="92" t="s">
        <v>1429</v>
      </c>
      <c r="O1392" s="46">
        <f t="shared" ref="O1392" si="1152">W1392+X1392+Y1392+Z1392</f>
        <v>3500</v>
      </c>
      <c r="P1392" s="46"/>
      <c r="Q1392" s="46"/>
      <c r="R1392" s="46"/>
      <c r="S1392" s="46"/>
      <c r="T1392" s="46"/>
      <c r="U1392" s="46"/>
      <c r="V1392" s="46"/>
      <c r="W1392" s="46">
        <v>700</v>
      </c>
      <c r="X1392" s="46">
        <v>700</v>
      </c>
      <c r="Y1392" s="46">
        <v>1400</v>
      </c>
      <c r="Z1392" s="46">
        <v>700</v>
      </c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>
        <f t="shared" ref="BJ1392" si="1153">DE1392/O1392</f>
        <v>7740.902</v>
      </c>
      <c r="BK1392" s="46"/>
      <c r="BL1392" s="46"/>
      <c r="BM1392" s="46"/>
      <c r="BN1392" s="46"/>
      <c r="BO1392" s="46"/>
      <c r="BP1392" s="46"/>
      <c r="BQ1392" s="46"/>
      <c r="BR1392" s="46">
        <v>6895.61</v>
      </c>
      <c r="BS1392" s="46">
        <v>6895.61</v>
      </c>
      <c r="BT1392" s="46">
        <v>8304.43</v>
      </c>
      <c r="BU1392" s="46">
        <v>8304.43</v>
      </c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>
        <f t="shared" ref="DE1392" si="1154">DF1392+DG1392+DH1392+DI1392+DJ1392+DK1392+DL1392+DM1392+DN1392+DO1392+DP1392+DQ1392</f>
        <v>27093157</v>
      </c>
      <c r="DF1392" s="46"/>
      <c r="DG1392" s="46"/>
      <c r="DH1392" s="46"/>
      <c r="DI1392" s="46"/>
      <c r="DJ1392" s="46"/>
      <c r="DK1392" s="46"/>
      <c r="DL1392" s="46"/>
      <c r="DM1392" s="46">
        <v>4826927</v>
      </c>
      <c r="DN1392" s="46">
        <f t="shared" ref="DN1392:DP1392" si="1155">X1392*BS1392</f>
        <v>4826927</v>
      </c>
      <c r="DO1392" s="46">
        <f t="shared" si="1155"/>
        <v>11626202</v>
      </c>
      <c r="DP1392" s="46">
        <f t="shared" si="1155"/>
        <v>5813101</v>
      </c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>
        <f t="shared" ref="EZ1392" si="1156">DE1392*1.12</f>
        <v>30344335.840000004</v>
      </c>
      <c r="FA1392" s="92" t="s">
        <v>1704</v>
      </c>
      <c r="FB1392" s="92" t="s">
        <v>3557</v>
      </c>
      <c r="FC1392" s="92" t="s">
        <v>3815</v>
      </c>
    </row>
    <row r="1393" spans="1:159" s="49" customFormat="1" ht="25.5" customHeight="1" x14ac:dyDescent="0.25">
      <c r="A1393" s="59" t="s">
        <v>1240</v>
      </c>
      <c r="B1393" s="59" t="s">
        <v>55</v>
      </c>
      <c r="C1393" s="59" t="s">
        <v>1208</v>
      </c>
      <c r="D1393" s="59" t="s">
        <v>1209</v>
      </c>
      <c r="E1393" s="59" t="s">
        <v>1210</v>
      </c>
      <c r="F1393" s="59"/>
      <c r="G1393" s="59" t="s">
        <v>1619</v>
      </c>
      <c r="H1393" s="59" t="s">
        <v>1339</v>
      </c>
      <c r="I1393" s="59">
        <v>87.8</v>
      </c>
      <c r="J1393" s="59" t="s">
        <v>1340</v>
      </c>
      <c r="K1393" s="59" t="s">
        <v>1617</v>
      </c>
      <c r="L1393" s="59" t="s">
        <v>1330</v>
      </c>
      <c r="M1393" s="59" t="s">
        <v>1505</v>
      </c>
      <c r="N1393" s="59" t="s">
        <v>1429</v>
      </c>
      <c r="O1393" s="46">
        <f t="shared" si="1059"/>
        <v>4000</v>
      </c>
      <c r="P1393" s="46"/>
      <c r="Q1393" s="46"/>
      <c r="R1393" s="46"/>
      <c r="S1393" s="46"/>
      <c r="T1393" s="46"/>
      <c r="U1393" s="46"/>
      <c r="V1393" s="46"/>
      <c r="W1393" s="46">
        <v>1000</v>
      </c>
      <c r="X1393" s="46">
        <v>1000</v>
      </c>
      <c r="Y1393" s="46">
        <v>1000</v>
      </c>
      <c r="Z1393" s="46">
        <v>1000</v>
      </c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87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>
        <v>7300</v>
      </c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>
        <v>0</v>
      </c>
      <c r="DF1393" s="46">
        <f>P1394*BJ1394</f>
        <v>0</v>
      </c>
      <c r="DG1393" s="46">
        <f>BJ1394*Q1394</f>
        <v>0</v>
      </c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>
        <v>0</v>
      </c>
      <c r="FA1393" s="59" t="s">
        <v>1704</v>
      </c>
      <c r="FB1393" s="59">
        <v>2016</v>
      </c>
      <c r="FC1393" s="59"/>
    </row>
    <row r="1394" spans="1:159" s="49" customFormat="1" ht="25.5" customHeight="1" x14ac:dyDescent="0.25">
      <c r="A1394" s="59" t="s">
        <v>1241</v>
      </c>
      <c r="B1394" s="59" t="s">
        <v>55</v>
      </c>
      <c r="C1394" s="59" t="s">
        <v>1208</v>
      </c>
      <c r="D1394" s="59" t="s">
        <v>1209</v>
      </c>
      <c r="E1394" s="59" t="s">
        <v>1210</v>
      </c>
      <c r="F1394" s="59"/>
      <c r="G1394" s="59" t="s">
        <v>1619</v>
      </c>
      <c r="H1394" s="59" t="s">
        <v>1339</v>
      </c>
      <c r="I1394" s="59">
        <v>87.8</v>
      </c>
      <c r="J1394" s="59" t="s">
        <v>1340</v>
      </c>
      <c r="K1394" s="59" t="s">
        <v>1617</v>
      </c>
      <c r="L1394" s="59" t="s">
        <v>1330</v>
      </c>
      <c r="M1394" s="59" t="s">
        <v>1505</v>
      </c>
      <c r="N1394" s="59" t="s">
        <v>1429</v>
      </c>
      <c r="O1394" s="46">
        <f t="shared" si="1059"/>
        <v>4000</v>
      </c>
      <c r="P1394" s="46"/>
      <c r="Q1394" s="46"/>
      <c r="R1394" s="46"/>
      <c r="S1394" s="46"/>
      <c r="T1394" s="46"/>
      <c r="U1394" s="46"/>
      <c r="V1394" s="46"/>
      <c r="W1394" s="46">
        <v>1000</v>
      </c>
      <c r="X1394" s="46">
        <v>1000</v>
      </c>
      <c r="Y1394" s="46">
        <v>1000</v>
      </c>
      <c r="Z1394" s="46">
        <v>1000</v>
      </c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87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>
        <v>6895.61</v>
      </c>
      <c r="BK1394" s="46"/>
      <c r="BL1394" s="46"/>
      <c r="BM1394" s="46"/>
      <c r="BN1394" s="46"/>
      <c r="BO1394" s="46"/>
      <c r="BP1394" s="46"/>
      <c r="BQ1394" s="46"/>
      <c r="BR1394" s="46">
        <v>6895.61</v>
      </c>
      <c r="BS1394" s="46">
        <v>6895.61</v>
      </c>
      <c r="BT1394" s="46">
        <v>6895.61</v>
      </c>
      <c r="BU1394" s="46">
        <v>6895.61</v>
      </c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>
        <v>0</v>
      </c>
      <c r="DF1394" s="46">
        <f>P1398*BJ1398</f>
        <v>0</v>
      </c>
      <c r="DG1394" s="46">
        <f>BJ1398*Q1398</f>
        <v>0</v>
      </c>
      <c r="DH1394" s="46">
        <f>R1394*BM1394</f>
        <v>0</v>
      </c>
      <c r="DI1394" s="46">
        <f t="shared" ref="DI1394:DQ1394" si="1157">BN1394*S1394</f>
        <v>0</v>
      </c>
      <c r="DJ1394" s="46">
        <f t="shared" si="1157"/>
        <v>0</v>
      </c>
      <c r="DK1394" s="46">
        <f t="shared" si="1157"/>
        <v>0</v>
      </c>
      <c r="DL1394" s="46">
        <f t="shared" si="1157"/>
        <v>0</v>
      </c>
      <c r="DM1394" s="46">
        <f t="shared" si="1157"/>
        <v>6895610</v>
      </c>
      <c r="DN1394" s="46">
        <f t="shared" si="1157"/>
        <v>6895610</v>
      </c>
      <c r="DO1394" s="46">
        <f t="shared" si="1157"/>
        <v>6895610</v>
      </c>
      <c r="DP1394" s="46">
        <f t="shared" si="1157"/>
        <v>6895610</v>
      </c>
      <c r="DQ1394" s="46">
        <f t="shared" si="1157"/>
        <v>0</v>
      </c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>
        <v>0</v>
      </c>
      <c r="FA1394" s="59" t="s">
        <v>1704</v>
      </c>
      <c r="FB1394" s="59">
        <v>2016</v>
      </c>
      <c r="FC1394" s="59" t="s">
        <v>1751</v>
      </c>
    </row>
    <row r="1395" spans="1:159" s="49" customFormat="1" ht="25.5" customHeight="1" x14ac:dyDescent="0.25">
      <c r="A1395" s="59" t="s">
        <v>3623</v>
      </c>
      <c r="B1395" s="59" t="s">
        <v>55</v>
      </c>
      <c r="C1395" s="59" t="s">
        <v>1208</v>
      </c>
      <c r="D1395" s="59" t="s">
        <v>1209</v>
      </c>
      <c r="E1395" s="59" t="s">
        <v>1210</v>
      </c>
      <c r="F1395" s="59"/>
      <c r="G1395" s="59" t="s">
        <v>1619</v>
      </c>
      <c r="H1395" s="59" t="s">
        <v>1339</v>
      </c>
      <c r="I1395" s="59">
        <v>87.8</v>
      </c>
      <c r="J1395" s="59" t="s">
        <v>3608</v>
      </c>
      <c r="K1395" s="59" t="s">
        <v>1617</v>
      </c>
      <c r="L1395" s="59" t="s">
        <v>1330</v>
      </c>
      <c r="M1395" s="59" t="s">
        <v>1505</v>
      </c>
      <c r="N1395" s="59" t="s">
        <v>1429</v>
      </c>
      <c r="O1395" s="46">
        <f>P1395+Q1395+R1395+S1395+T1395+U1395+V1395+W1395+X1395+Y1395+Z1395+AA1395+AB1395+AC1395+AD1395+AE1395+AF1395+AG1395+AH1395+AI1395+AJ1395+AK1395+AL1395+AM1395+AN1395+AO1395+AP1395+AQ1395+AR1395+AS1395+AT1395+AU1395+AV1395+AW1395+AX1395+AY1395+AZ1395</f>
        <v>3200</v>
      </c>
      <c r="P1395" s="46"/>
      <c r="Q1395" s="46"/>
      <c r="R1395" s="46"/>
      <c r="S1395" s="46"/>
      <c r="T1395" s="46"/>
      <c r="U1395" s="46"/>
      <c r="V1395" s="46"/>
      <c r="W1395" s="46">
        <v>1000</v>
      </c>
      <c r="X1395" s="46">
        <v>1000</v>
      </c>
      <c r="Y1395" s="46">
        <v>200</v>
      </c>
      <c r="Z1395" s="46">
        <v>1000</v>
      </c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87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>
        <f>DE1395/O1395</f>
        <v>0</v>
      </c>
      <c r="BK1395" s="46"/>
      <c r="BL1395" s="46"/>
      <c r="BM1395" s="46"/>
      <c r="BN1395" s="46"/>
      <c r="BO1395" s="46"/>
      <c r="BP1395" s="46"/>
      <c r="BQ1395" s="46"/>
      <c r="BR1395" s="46">
        <v>6895.61</v>
      </c>
      <c r="BS1395" s="46">
        <v>6895.61</v>
      </c>
      <c r="BT1395" s="46">
        <v>8304.43</v>
      </c>
      <c r="BU1395" s="46">
        <v>8304.43</v>
      </c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>
        <v>0</v>
      </c>
      <c r="DF1395" s="46">
        <f>P1399*BJ1399</f>
        <v>0</v>
      </c>
      <c r="DG1395" s="46">
        <f>BJ1399*Q1399</f>
        <v>0</v>
      </c>
      <c r="DH1395" s="46">
        <f>R1395*BM1395</f>
        <v>0</v>
      </c>
      <c r="DI1395" s="46">
        <f t="shared" ref="DI1395:DQ1395" si="1158">BN1395*S1395</f>
        <v>0</v>
      </c>
      <c r="DJ1395" s="46">
        <f t="shared" si="1158"/>
        <v>0</v>
      </c>
      <c r="DK1395" s="46">
        <f t="shared" si="1158"/>
        <v>0</v>
      </c>
      <c r="DL1395" s="46">
        <f t="shared" si="1158"/>
        <v>0</v>
      </c>
      <c r="DM1395" s="46">
        <f t="shared" si="1158"/>
        <v>6895610</v>
      </c>
      <c r="DN1395" s="46">
        <f t="shared" si="1158"/>
        <v>6895610</v>
      </c>
      <c r="DO1395" s="46">
        <f t="shared" si="1158"/>
        <v>1660886</v>
      </c>
      <c r="DP1395" s="46">
        <f t="shared" si="1158"/>
        <v>8304430</v>
      </c>
      <c r="DQ1395" s="46">
        <f t="shared" si="1158"/>
        <v>0</v>
      </c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>
        <f>DE1395*1.12</f>
        <v>0</v>
      </c>
      <c r="FA1395" s="59" t="s">
        <v>1704</v>
      </c>
      <c r="FB1395" s="59" t="s">
        <v>3557</v>
      </c>
      <c r="FC1395" s="59" t="s">
        <v>3114</v>
      </c>
    </row>
    <row r="1396" spans="1:159" s="49" customFormat="1" ht="25.5" customHeight="1" x14ac:dyDescent="0.25">
      <c r="A1396" s="59" t="s">
        <v>3807</v>
      </c>
      <c r="B1396" s="59" t="s">
        <v>55</v>
      </c>
      <c r="C1396" s="59" t="s">
        <v>1208</v>
      </c>
      <c r="D1396" s="59" t="s">
        <v>1209</v>
      </c>
      <c r="E1396" s="59" t="s">
        <v>1210</v>
      </c>
      <c r="F1396" s="59"/>
      <c r="G1396" s="59" t="s">
        <v>1619</v>
      </c>
      <c r="H1396" s="59" t="s">
        <v>1339</v>
      </c>
      <c r="I1396" s="59">
        <v>87.8</v>
      </c>
      <c r="J1396" s="59" t="s">
        <v>3778</v>
      </c>
      <c r="K1396" s="59" t="s">
        <v>1617</v>
      </c>
      <c r="L1396" s="59" t="s">
        <v>1330</v>
      </c>
      <c r="M1396" s="59" t="s">
        <v>1505</v>
      </c>
      <c r="N1396" s="59" t="s">
        <v>1429</v>
      </c>
      <c r="O1396" s="46">
        <f>P1396+Q1396+R1396+S1396+T1396+U1396+V1396+W1396+X1396+Y1396+Z1396+AA1396+AB1396+AC1396+AD1396+AE1396+AF1396+AG1396+AH1396+AI1396+AJ1396+AK1396+AL1396+AM1396+AN1396+AO1396+AP1396+AQ1396+AR1396+AS1396+AT1396+AU1396+AV1396+AW1396+AX1396+AY1396+AZ1396</f>
        <v>4400</v>
      </c>
      <c r="P1396" s="46"/>
      <c r="Q1396" s="46"/>
      <c r="R1396" s="46"/>
      <c r="S1396" s="46"/>
      <c r="T1396" s="46"/>
      <c r="U1396" s="46"/>
      <c r="V1396" s="46"/>
      <c r="W1396" s="46">
        <v>1000</v>
      </c>
      <c r="X1396" s="46">
        <v>1000</v>
      </c>
      <c r="Y1396" s="46">
        <v>1400</v>
      </c>
      <c r="Z1396" s="46">
        <v>1000</v>
      </c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87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>
        <f>DE1396/O1396</f>
        <v>0</v>
      </c>
      <c r="BK1396" s="46"/>
      <c r="BL1396" s="46"/>
      <c r="BM1396" s="46"/>
      <c r="BN1396" s="46"/>
      <c r="BO1396" s="46"/>
      <c r="BP1396" s="46"/>
      <c r="BQ1396" s="46"/>
      <c r="BR1396" s="46">
        <v>6895.61</v>
      </c>
      <c r="BS1396" s="46">
        <v>6895.61</v>
      </c>
      <c r="BT1396" s="46">
        <v>8304.43</v>
      </c>
      <c r="BU1396" s="46">
        <v>8304.43</v>
      </c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>
        <v>0</v>
      </c>
      <c r="DF1396" s="46">
        <f>P1400*BJ1400</f>
        <v>0</v>
      </c>
      <c r="DG1396" s="46">
        <f>BJ1400*Q1400</f>
        <v>0</v>
      </c>
      <c r="DH1396" s="46">
        <f>R1396*BM1396</f>
        <v>0</v>
      </c>
      <c r="DI1396" s="46">
        <f t="shared" ref="DI1396" si="1159">BN1396*S1396</f>
        <v>0</v>
      </c>
      <c r="DJ1396" s="46">
        <f t="shared" ref="DJ1396" si="1160">BO1396*T1396</f>
        <v>0</v>
      </c>
      <c r="DK1396" s="46">
        <f t="shared" ref="DK1396" si="1161">BP1396*U1396</f>
        <v>0</v>
      </c>
      <c r="DL1396" s="46">
        <f t="shared" ref="DL1396" si="1162">BQ1396*V1396</f>
        <v>0</v>
      </c>
      <c r="DM1396" s="46">
        <f t="shared" ref="DM1396" si="1163">BR1396*W1396</f>
        <v>6895610</v>
      </c>
      <c r="DN1396" s="46">
        <f t="shared" ref="DN1396" si="1164">BS1396*X1396</f>
        <v>6895610</v>
      </c>
      <c r="DO1396" s="46">
        <f t="shared" ref="DO1396" si="1165">BT1396*Y1396</f>
        <v>11626202</v>
      </c>
      <c r="DP1396" s="46">
        <f t="shared" ref="DP1396" si="1166">BU1396*Z1396</f>
        <v>8304430</v>
      </c>
      <c r="DQ1396" s="46">
        <f t="shared" ref="DQ1396" si="1167">BV1396*AA1396</f>
        <v>0</v>
      </c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>
        <f>DE1396*1.12</f>
        <v>0</v>
      </c>
      <c r="FA1396" s="59" t="s">
        <v>1704</v>
      </c>
      <c r="FB1396" s="59" t="s">
        <v>3557</v>
      </c>
      <c r="FC1396" s="59" t="s">
        <v>1703</v>
      </c>
    </row>
    <row r="1397" spans="1:159" s="102" customFormat="1" ht="25.5" customHeight="1" x14ac:dyDescent="0.25">
      <c r="A1397" s="100" t="s">
        <v>3823</v>
      </c>
      <c r="B1397" s="92" t="s">
        <v>55</v>
      </c>
      <c r="C1397" s="92" t="s">
        <v>1208</v>
      </c>
      <c r="D1397" s="92" t="s">
        <v>1209</v>
      </c>
      <c r="E1397" s="92" t="s">
        <v>1210</v>
      </c>
      <c r="F1397" s="92"/>
      <c r="G1397" s="92" t="s">
        <v>1619</v>
      </c>
      <c r="H1397" s="92" t="s">
        <v>1339</v>
      </c>
      <c r="I1397" s="92">
        <v>87.8</v>
      </c>
      <c r="J1397" s="92" t="s">
        <v>3830</v>
      </c>
      <c r="K1397" s="92" t="s">
        <v>1617</v>
      </c>
      <c r="L1397" s="92" t="s">
        <v>1330</v>
      </c>
      <c r="M1397" s="92" t="s">
        <v>1505</v>
      </c>
      <c r="N1397" s="92" t="s">
        <v>1429</v>
      </c>
      <c r="O1397" s="46">
        <f t="shared" ref="O1397" si="1168">W1397+X1397+Y1397+Z1397</f>
        <v>3800</v>
      </c>
      <c r="P1397" s="46"/>
      <c r="Q1397" s="46"/>
      <c r="R1397" s="46"/>
      <c r="S1397" s="46"/>
      <c r="T1397" s="46"/>
      <c r="U1397" s="46"/>
      <c r="V1397" s="46"/>
      <c r="W1397" s="46">
        <v>1000</v>
      </c>
      <c r="X1397" s="46">
        <v>1000</v>
      </c>
      <c r="Y1397" s="46">
        <v>800</v>
      </c>
      <c r="Z1397" s="46">
        <v>1000</v>
      </c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>
        <f t="shared" ref="BJ1397" si="1169">DE1397/O1397</f>
        <v>7562.9457894736843</v>
      </c>
      <c r="BK1397" s="46"/>
      <c r="BL1397" s="46"/>
      <c r="BM1397" s="46"/>
      <c r="BN1397" s="46"/>
      <c r="BO1397" s="46"/>
      <c r="BP1397" s="46"/>
      <c r="BQ1397" s="46"/>
      <c r="BR1397" s="46">
        <v>6895.61</v>
      </c>
      <c r="BS1397" s="46">
        <v>6895.61</v>
      </c>
      <c r="BT1397" s="46">
        <v>8304.43</v>
      </c>
      <c r="BU1397" s="46">
        <v>8304.43</v>
      </c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>
        <f t="shared" ref="DE1397" si="1170">DF1397+DG1397+DH1397+DI1397+DJ1397+DK1397+DL1397+DM1397+DN1397+DO1397+DP1397+DQ1397</f>
        <v>28739194</v>
      </c>
      <c r="DF1397" s="46"/>
      <c r="DG1397" s="46"/>
      <c r="DH1397" s="46"/>
      <c r="DI1397" s="46"/>
      <c r="DJ1397" s="46"/>
      <c r="DK1397" s="46"/>
      <c r="DL1397" s="46"/>
      <c r="DM1397" s="46">
        <v>6895610</v>
      </c>
      <c r="DN1397" s="46">
        <f t="shared" ref="DN1397:DP1397" si="1171">X1397*BS1397</f>
        <v>6895610</v>
      </c>
      <c r="DO1397" s="46">
        <f t="shared" si="1171"/>
        <v>6643544</v>
      </c>
      <c r="DP1397" s="46">
        <f t="shared" si="1171"/>
        <v>8304430</v>
      </c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>
        <f t="shared" ref="EZ1397" si="1172">DE1397*1.12</f>
        <v>32187897.280000005</v>
      </c>
      <c r="FA1397" s="92" t="s">
        <v>1704</v>
      </c>
      <c r="FB1397" s="92" t="s">
        <v>3557</v>
      </c>
      <c r="FC1397" s="92" t="s">
        <v>3815</v>
      </c>
    </row>
    <row r="1398" spans="1:159" s="49" customFormat="1" ht="25.5" customHeight="1" x14ac:dyDescent="0.25">
      <c r="A1398" s="59" t="s">
        <v>1242</v>
      </c>
      <c r="B1398" s="59" t="s">
        <v>55</v>
      </c>
      <c r="C1398" s="59" t="s">
        <v>1208</v>
      </c>
      <c r="D1398" s="59" t="s">
        <v>1209</v>
      </c>
      <c r="E1398" s="59" t="s">
        <v>1210</v>
      </c>
      <c r="F1398" s="59"/>
      <c r="G1398" s="59" t="s">
        <v>1619</v>
      </c>
      <c r="H1398" s="59" t="s">
        <v>1339</v>
      </c>
      <c r="I1398" s="59">
        <v>87.8</v>
      </c>
      <c r="J1398" s="59" t="s">
        <v>1340</v>
      </c>
      <c r="K1398" s="59" t="s">
        <v>1589</v>
      </c>
      <c r="L1398" s="59" t="s">
        <v>1330</v>
      </c>
      <c r="M1398" s="59" t="s">
        <v>1505</v>
      </c>
      <c r="N1398" s="59" t="s">
        <v>1429</v>
      </c>
      <c r="O1398" s="46">
        <f t="shared" si="1059"/>
        <v>4000</v>
      </c>
      <c r="P1398" s="46"/>
      <c r="Q1398" s="46"/>
      <c r="R1398" s="46"/>
      <c r="S1398" s="46"/>
      <c r="T1398" s="46"/>
      <c r="U1398" s="46"/>
      <c r="V1398" s="46"/>
      <c r="W1398" s="46">
        <v>1000</v>
      </c>
      <c r="X1398" s="46">
        <v>1000</v>
      </c>
      <c r="Y1398" s="46">
        <v>1000</v>
      </c>
      <c r="Z1398" s="46">
        <v>1000</v>
      </c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87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>
        <v>7300</v>
      </c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>
        <v>0</v>
      </c>
      <c r="DF1398" s="46">
        <f>P1399*BJ1399</f>
        <v>0</v>
      </c>
      <c r="DG1398" s="46">
        <f>BJ1399*Q1399</f>
        <v>0</v>
      </c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>
        <v>0</v>
      </c>
      <c r="FA1398" s="59" t="s">
        <v>1704</v>
      </c>
      <c r="FB1398" s="59">
        <v>2016</v>
      </c>
      <c r="FC1398" s="59"/>
    </row>
    <row r="1399" spans="1:159" s="49" customFormat="1" ht="25.5" customHeight="1" x14ac:dyDescent="0.25">
      <c r="A1399" s="59" t="s">
        <v>1243</v>
      </c>
      <c r="B1399" s="59" t="s">
        <v>55</v>
      </c>
      <c r="C1399" s="59" t="s">
        <v>1208</v>
      </c>
      <c r="D1399" s="59" t="s">
        <v>1209</v>
      </c>
      <c r="E1399" s="59" t="s">
        <v>1210</v>
      </c>
      <c r="F1399" s="59"/>
      <c r="G1399" s="59" t="s">
        <v>1619</v>
      </c>
      <c r="H1399" s="59" t="s">
        <v>1339</v>
      </c>
      <c r="I1399" s="59">
        <v>87.8</v>
      </c>
      <c r="J1399" s="59" t="s">
        <v>1340</v>
      </c>
      <c r="K1399" s="59" t="s">
        <v>1589</v>
      </c>
      <c r="L1399" s="59" t="s">
        <v>1330</v>
      </c>
      <c r="M1399" s="59" t="s">
        <v>1505</v>
      </c>
      <c r="N1399" s="59" t="s">
        <v>1429</v>
      </c>
      <c r="O1399" s="46">
        <f t="shared" si="1059"/>
        <v>4000</v>
      </c>
      <c r="P1399" s="46"/>
      <c r="Q1399" s="46"/>
      <c r="R1399" s="46"/>
      <c r="S1399" s="46"/>
      <c r="T1399" s="46"/>
      <c r="U1399" s="46"/>
      <c r="V1399" s="46"/>
      <c r="W1399" s="46">
        <v>1000</v>
      </c>
      <c r="X1399" s="46">
        <v>1000</v>
      </c>
      <c r="Y1399" s="46">
        <v>1000</v>
      </c>
      <c r="Z1399" s="46">
        <v>1000</v>
      </c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87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6895.61</v>
      </c>
      <c r="BK1399" s="46"/>
      <c r="BL1399" s="46"/>
      <c r="BM1399" s="46"/>
      <c r="BN1399" s="46"/>
      <c r="BO1399" s="46"/>
      <c r="BP1399" s="46"/>
      <c r="BQ1399" s="46"/>
      <c r="BR1399" s="46">
        <v>6895.61</v>
      </c>
      <c r="BS1399" s="46">
        <v>6895.61</v>
      </c>
      <c r="BT1399" s="46">
        <v>6895.61</v>
      </c>
      <c r="BU1399" s="46">
        <v>6895.61</v>
      </c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>
        <v>0</v>
      </c>
      <c r="DF1399" s="46">
        <f>P1403*BJ1403</f>
        <v>0</v>
      </c>
      <c r="DG1399" s="46">
        <f>BJ1403*Q1403</f>
        <v>0</v>
      </c>
      <c r="DH1399" s="46">
        <f>R1399*BM1399</f>
        <v>0</v>
      </c>
      <c r="DI1399" s="46">
        <f t="shared" ref="DI1399:DQ1399" si="1173">BN1399*S1399</f>
        <v>0</v>
      </c>
      <c r="DJ1399" s="46">
        <f t="shared" si="1173"/>
        <v>0</v>
      </c>
      <c r="DK1399" s="46">
        <f t="shared" si="1173"/>
        <v>0</v>
      </c>
      <c r="DL1399" s="46">
        <f t="shared" si="1173"/>
        <v>0</v>
      </c>
      <c r="DM1399" s="46">
        <f t="shared" si="1173"/>
        <v>6895610</v>
      </c>
      <c r="DN1399" s="46">
        <f t="shared" si="1173"/>
        <v>6895610</v>
      </c>
      <c r="DO1399" s="46">
        <f t="shared" si="1173"/>
        <v>6895610</v>
      </c>
      <c r="DP1399" s="46">
        <f t="shared" si="1173"/>
        <v>6895610</v>
      </c>
      <c r="DQ1399" s="46">
        <f t="shared" si="1173"/>
        <v>0</v>
      </c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>
        <v>0</v>
      </c>
      <c r="FA1399" s="59" t="s">
        <v>1704</v>
      </c>
      <c r="FB1399" s="59">
        <v>2016</v>
      </c>
      <c r="FC1399" s="59" t="s">
        <v>1751</v>
      </c>
    </row>
    <row r="1400" spans="1:159" s="49" customFormat="1" ht="25.5" customHeight="1" x14ac:dyDescent="0.25">
      <c r="A1400" s="59" t="s">
        <v>3624</v>
      </c>
      <c r="B1400" s="59" t="s">
        <v>55</v>
      </c>
      <c r="C1400" s="59" t="s">
        <v>1208</v>
      </c>
      <c r="D1400" s="59" t="s">
        <v>1209</v>
      </c>
      <c r="E1400" s="59" t="s">
        <v>1210</v>
      </c>
      <c r="F1400" s="59"/>
      <c r="G1400" s="59" t="s">
        <v>1619</v>
      </c>
      <c r="H1400" s="59" t="s">
        <v>1339</v>
      </c>
      <c r="I1400" s="59">
        <v>87.8</v>
      </c>
      <c r="J1400" s="59" t="s">
        <v>3608</v>
      </c>
      <c r="K1400" s="59" t="s">
        <v>1589</v>
      </c>
      <c r="L1400" s="59" t="s">
        <v>1330</v>
      </c>
      <c r="M1400" s="59" t="s">
        <v>1505</v>
      </c>
      <c r="N1400" s="59" t="s">
        <v>1429</v>
      </c>
      <c r="O1400" s="46">
        <f>P1400+Q1400+R1400+S1400+T1400+U1400+V1400+W1400+X1400+Y1400+Z1400+AA1400+AB1400+AC1400+AD1400+AE1400+AF1400+AG1400+AH1400+AI1400+AJ1400+AK1400+AL1400+AM1400+AN1400+AO1400+AP1400+AQ1400+AR1400+AS1400+AT1400+AU1400+AV1400+AW1400+AX1400+AY1400+AZ1400</f>
        <v>3200</v>
      </c>
      <c r="P1400" s="46"/>
      <c r="Q1400" s="46"/>
      <c r="R1400" s="46"/>
      <c r="S1400" s="46"/>
      <c r="T1400" s="46"/>
      <c r="U1400" s="46"/>
      <c r="V1400" s="46"/>
      <c r="W1400" s="46">
        <v>1000</v>
      </c>
      <c r="X1400" s="46">
        <v>1000</v>
      </c>
      <c r="Y1400" s="46">
        <v>200</v>
      </c>
      <c r="Z1400" s="46">
        <v>1000</v>
      </c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87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>
        <f>DE1400/O1400</f>
        <v>0</v>
      </c>
      <c r="BK1400" s="46"/>
      <c r="BL1400" s="46"/>
      <c r="BM1400" s="46"/>
      <c r="BN1400" s="46"/>
      <c r="BO1400" s="46"/>
      <c r="BP1400" s="46"/>
      <c r="BQ1400" s="46"/>
      <c r="BR1400" s="46">
        <v>6895.61</v>
      </c>
      <c r="BS1400" s="46">
        <v>6895.61</v>
      </c>
      <c r="BT1400" s="46">
        <v>8304.43</v>
      </c>
      <c r="BU1400" s="46">
        <v>8304.43</v>
      </c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>
        <v>0</v>
      </c>
      <c r="DF1400" s="46">
        <f>P1404*BJ1404</f>
        <v>0</v>
      </c>
      <c r="DG1400" s="46">
        <f>BJ1404*Q1404</f>
        <v>0</v>
      </c>
      <c r="DH1400" s="46">
        <f>R1400*BM1400</f>
        <v>0</v>
      </c>
      <c r="DI1400" s="46">
        <f t="shared" ref="DI1400:DQ1400" si="1174">BN1400*S1400</f>
        <v>0</v>
      </c>
      <c r="DJ1400" s="46">
        <f t="shared" si="1174"/>
        <v>0</v>
      </c>
      <c r="DK1400" s="46">
        <f t="shared" si="1174"/>
        <v>0</v>
      </c>
      <c r="DL1400" s="46">
        <f t="shared" si="1174"/>
        <v>0</v>
      </c>
      <c r="DM1400" s="46">
        <f t="shared" si="1174"/>
        <v>6895610</v>
      </c>
      <c r="DN1400" s="46">
        <f t="shared" si="1174"/>
        <v>6895610</v>
      </c>
      <c r="DO1400" s="46">
        <f t="shared" si="1174"/>
        <v>1660886</v>
      </c>
      <c r="DP1400" s="46">
        <f t="shared" si="1174"/>
        <v>8304430</v>
      </c>
      <c r="DQ1400" s="46">
        <f t="shared" si="1174"/>
        <v>0</v>
      </c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>
        <f>DE1400*1.12</f>
        <v>0</v>
      </c>
      <c r="FA1400" s="59" t="s">
        <v>1704</v>
      </c>
      <c r="FB1400" s="59" t="s">
        <v>3557</v>
      </c>
      <c r="FC1400" s="59" t="s">
        <v>3114</v>
      </c>
    </row>
    <row r="1401" spans="1:159" s="49" customFormat="1" ht="25.5" customHeight="1" x14ac:dyDescent="0.25">
      <c r="A1401" s="59" t="s">
        <v>3808</v>
      </c>
      <c r="B1401" s="59" t="s">
        <v>55</v>
      </c>
      <c r="C1401" s="59" t="s">
        <v>1208</v>
      </c>
      <c r="D1401" s="59" t="s">
        <v>1209</v>
      </c>
      <c r="E1401" s="59" t="s">
        <v>1210</v>
      </c>
      <c r="F1401" s="59"/>
      <c r="G1401" s="59" t="s">
        <v>1619</v>
      </c>
      <c r="H1401" s="59" t="s">
        <v>1339</v>
      </c>
      <c r="I1401" s="59">
        <v>87.8</v>
      </c>
      <c r="J1401" s="59" t="s">
        <v>3778</v>
      </c>
      <c r="K1401" s="59" t="s">
        <v>1589</v>
      </c>
      <c r="L1401" s="59" t="s">
        <v>1330</v>
      </c>
      <c r="M1401" s="59" t="s">
        <v>1505</v>
      </c>
      <c r="N1401" s="59" t="s">
        <v>1429</v>
      </c>
      <c r="O1401" s="46">
        <f>P1401+Q1401+R1401+S1401+T1401+U1401+V1401+W1401+X1401+Y1401+Z1401+AA1401+AB1401+AC1401+AD1401+AE1401+AF1401+AG1401+AH1401+AI1401+AJ1401+AK1401+AL1401+AM1401+AN1401+AO1401+AP1401+AQ1401+AR1401+AS1401+AT1401+AU1401+AV1401+AW1401+AX1401+AY1401+AZ1401</f>
        <v>4400</v>
      </c>
      <c r="P1401" s="46"/>
      <c r="Q1401" s="46"/>
      <c r="R1401" s="46"/>
      <c r="S1401" s="46"/>
      <c r="T1401" s="46"/>
      <c r="U1401" s="46"/>
      <c r="V1401" s="46"/>
      <c r="W1401" s="46">
        <v>1000</v>
      </c>
      <c r="X1401" s="46">
        <v>1000</v>
      </c>
      <c r="Y1401" s="46">
        <v>1400</v>
      </c>
      <c r="Z1401" s="46">
        <v>1000</v>
      </c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87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>
        <f>DE1401/O1401</f>
        <v>0</v>
      </c>
      <c r="BK1401" s="46"/>
      <c r="BL1401" s="46"/>
      <c r="BM1401" s="46"/>
      <c r="BN1401" s="46"/>
      <c r="BO1401" s="46"/>
      <c r="BP1401" s="46"/>
      <c r="BQ1401" s="46"/>
      <c r="BR1401" s="46">
        <v>6895.61</v>
      </c>
      <c r="BS1401" s="46">
        <v>6895.61</v>
      </c>
      <c r="BT1401" s="46">
        <v>8304.43</v>
      </c>
      <c r="BU1401" s="46">
        <v>8304.43</v>
      </c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>
        <v>0</v>
      </c>
      <c r="DF1401" s="46">
        <f>P1405*BJ1405</f>
        <v>0</v>
      </c>
      <c r="DG1401" s="46">
        <f>BJ1405*Q1405</f>
        <v>0</v>
      </c>
      <c r="DH1401" s="46">
        <f>R1401*BM1401</f>
        <v>0</v>
      </c>
      <c r="DI1401" s="46">
        <f t="shared" ref="DI1401" si="1175">BN1401*S1401</f>
        <v>0</v>
      </c>
      <c r="DJ1401" s="46">
        <f t="shared" ref="DJ1401" si="1176">BO1401*T1401</f>
        <v>0</v>
      </c>
      <c r="DK1401" s="46">
        <f t="shared" ref="DK1401" si="1177">BP1401*U1401</f>
        <v>0</v>
      </c>
      <c r="DL1401" s="46">
        <f t="shared" ref="DL1401" si="1178">BQ1401*V1401</f>
        <v>0</v>
      </c>
      <c r="DM1401" s="46">
        <f t="shared" ref="DM1401" si="1179">BR1401*W1401</f>
        <v>6895610</v>
      </c>
      <c r="DN1401" s="46">
        <f t="shared" ref="DN1401" si="1180">BS1401*X1401</f>
        <v>6895610</v>
      </c>
      <c r="DO1401" s="46">
        <f t="shared" ref="DO1401" si="1181">BT1401*Y1401</f>
        <v>11626202</v>
      </c>
      <c r="DP1401" s="46">
        <f t="shared" ref="DP1401" si="1182">BU1401*Z1401</f>
        <v>8304430</v>
      </c>
      <c r="DQ1401" s="46">
        <f t="shared" ref="DQ1401" si="1183">BV1401*AA1401</f>
        <v>0</v>
      </c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>
        <f>DE1401*1.12</f>
        <v>0</v>
      </c>
      <c r="FA1401" s="59" t="s">
        <v>1704</v>
      </c>
      <c r="FB1401" s="59" t="s">
        <v>3557</v>
      </c>
      <c r="FC1401" s="59" t="s">
        <v>1703</v>
      </c>
    </row>
    <row r="1402" spans="1:159" s="102" customFormat="1" ht="25.5" customHeight="1" x14ac:dyDescent="0.25">
      <c r="A1402" s="100" t="s">
        <v>3824</v>
      </c>
      <c r="B1402" s="92" t="s">
        <v>55</v>
      </c>
      <c r="C1402" s="92" t="s">
        <v>1208</v>
      </c>
      <c r="D1402" s="92" t="s">
        <v>1209</v>
      </c>
      <c r="E1402" s="92" t="s">
        <v>1210</v>
      </c>
      <c r="F1402" s="92"/>
      <c r="G1402" s="92" t="s">
        <v>1619</v>
      </c>
      <c r="H1402" s="92" t="s">
        <v>1339</v>
      </c>
      <c r="I1402" s="92">
        <v>87.8</v>
      </c>
      <c r="J1402" s="92" t="s">
        <v>3830</v>
      </c>
      <c r="K1402" s="92" t="s">
        <v>1589</v>
      </c>
      <c r="L1402" s="92" t="s">
        <v>1330</v>
      </c>
      <c r="M1402" s="92" t="s">
        <v>1505</v>
      </c>
      <c r="N1402" s="92" t="s">
        <v>1429</v>
      </c>
      <c r="O1402" s="46">
        <f t="shared" ref="O1402" si="1184">W1402+X1402+Y1402+Z1402</f>
        <v>3600</v>
      </c>
      <c r="P1402" s="46"/>
      <c r="Q1402" s="46"/>
      <c r="R1402" s="46"/>
      <c r="S1402" s="46"/>
      <c r="T1402" s="46"/>
      <c r="U1402" s="46"/>
      <c r="V1402" s="46"/>
      <c r="W1402" s="46">
        <v>1000</v>
      </c>
      <c r="X1402" s="46">
        <v>1000</v>
      </c>
      <c r="Y1402" s="46">
        <v>600</v>
      </c>
      <c r="Z1402" s="46">
        <v>1000</v>
      </c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>
        <f t="shared" ref="BJ1402" si="1185">DE1402/O1402</f>
        <v>7521.7522222222224</v>
      </c>
      <c r="BK1402" s="46"/>
      <c r="BL1402" s="46"/>
      <c r="BM1402" s="46"/>
      <c r="BN1402" s="46"/>
      <c r="BO1402" s="46"/>
      <c r="BP1402" s="46"/>
      <c r="BQ1402" s="46"/>
      <c r="BR1402" s="46">
        <v>6895.61</v>
      </c>
      <c r="BS1402" s="46">
        <v>6895.61</v>
      </c>
      <c r="BT1402" s="46">
        <v>8304.43</v>
      </c>
      <c r="BU1402" s="46">
        <v>8304.43</v>
      </c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>
        <f t="shared" ref="DE1402" si="1186">DF1402+DG1402+DH1402+DI1402+DJ1402+DK1402+DL1402+DM1402+DN1402+DO1402+DP1402+DQ1402</f>
        <v>27078308</v>
      </c>
      <c r="DF1402" s="46"/>
      <c r="DG1402" s="46"/>
      <c r="DH1402" s="46"/>
      <c r="DI1402" s="46"/>
      <c r="DJ1402" s="46"/>
      <c r="DK1402" s="46"/>
      <c r="DL1402" s="46"/>
      <c r="DM1402" s="46">
        <v>6895610</v>
      </c>
      <c r="DN1402" s="46">
        <f t="shared" ref="DN1402:DP1402" si="1187">X1402*BS1402</f>
        <v>6895610</v>
      </c>
      <c r="DO1402" s="46">
        <f t="shared" si="1187"/>
        <v>4982658</v>
      </c>
      <c r="DP1402" s="46">
        <f t="shared" si="1187"/>
        <v>8304430</v>
      </c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>
        <f t="shared" ref="EZ1402" si="1188">DE1402*1.12</f>
        <v>30327704.960000005</v>
      </c>
      <c r="FA1402" s="92" t="s">
        <v>1704</v>
      </c>
      <c r="FB1402" s="92" t="s">
        <v>3557</v>
      </c>
      <c r="FC1402" s="92" t="s">
        <v>3815</v>
      </c>
    </row>
    <row r="1403" spans="1:159" s="49" customFormat="1" ht="25.5" customHeight="1" x14ac:dyDescent="0.25">
      <c r="A1403" s="59" t="s">
        <v>1244</v>
      </c>
      <c r="B1403" s="59" t="s">
        <v>55</v>
      </c>
      <c r="C1403" s="59" t="s">
        <v>1208</v>
      </c>
      <c r="D1403" s="59" t="s">
        <v>1209</v>
      </c>
      <c r="E1403" s="59" t="s">
        <v>1210</v>
      </c>
      <c r="F1403" s="59"/>
      <c r="G1403" s="59" t="s">
        <v>1619</v>
      </c>
      <c r="H1403" s="59" t="s">
        <v>1339</v>
      </c>
      <c r="I1403" s="59">
        <v>87.8</v>
      </c>
      <c r="J1403" s="59" t="s">
        <v>1340</v>
      </c>
      <c r="K1403" s="59" t="s">
        <v>1629</v>
      </c>
      <c r="L1403" s="59" t="s">
        <v>1330</v>
      </c>
      <c r="M1403" s="59" t="s">
        <v>1505</v>
      </c>
      <c r="N1403" s="59" t="s">
        <v>1429</v>
      </c>
      <c r="O1403" s="46">
        <f t="shared" si="1059"/>
        <v>4000</v>
      </c>
      <c r="P1403" s="46"/>
      <c r="Q1403" s="46"/>
      <c r="R1403" s="46"/>
      <c r="S1403" s="46"/>
      <c r="T1403" s="46"/>
      <c r="U1403" s="46"/>
      <c r="V1403" s="46"/>
      <c r="W1403" s="46">
        <v>1000</v>
      </c>
      <c r="X1403" s="46">
        <v>1000</v>
      </c>
      <c r="Y1403" s="46">
        <v>1000</v>
      </c>
      <c r="Z1403" s="46">
        <v>1000</v>
      </c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87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>
        <v>7300</v>
      </c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>
        <v>0</v>
      </c>
      <c r="DF1403" s="46">
        <f>P1404*BJ1404</f>
        <v>0</v>
      </c>
      <c r="DG1403" s="46">
        <f>BJ1404*Q1404</f>
        <v>0</v>
      </c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>
        <v>0</v>
      </c>
      <c r="FA1403" s="59" t="s">
        <v>1704</v>
      </c>
      <c r="FB1403" s="59">
        <v>2016</v>
      </c>
      <c r="FC1403" s="59"/>
    </row>
    <row r="1404" spans="1:159" s="49" customFormat="1" ht="25.5" customHeight="1" x14ac:dyDescent="0.25">
      <c r="A1404" s="59" t="s">
        <v>1245</v>
      </c>
      <c r="B1404" s="59" t="s">
        <v>55</v>
      </c>
      <c r="C1404" s="59" t="s">
        <v>1208</v>
      </c>
      <c r="D1404" s="59" t="s">
        <v>1209</v>
      </c>
      <c r="E1404" s="59" t="s">
        <v>1210</v>
      </c>
      <c r="F1404" s="59"/>
      <c r="G1404" s="59" t="s">
        <v>1619</v>
      </c>
      <c r="H1404" s="59" t="s">
        <v>1339</v>
      </c>
      <c r="I1404" s="59">
        <v>87.8</v>
      </c>
      <c r="J1404" s="59" t="s">
        <v>1340</v>
      </c>
      <c r="K1404" s="59" t="s">
        <v>1629</v>
      </c>
      <c r="L1404" s="59" t="s">
        <v>1330</v>
      </c>
      <c r="M1404" s="59" t="s">
        <v>1505</v>
      </c>
      <c r="N1404" s="59" t="s">
        <v>1429</v>
      </c>
      <c r="O1404" s="46">
        <f t="shared" si="1059"/>
        <v>4000</v>
      </c>
      <c r="P1404" s="46"/>
      <c r="Q1404" s="46"/>
      <c r="R1404" s="46"/>
      <c r="S1404" s="46"/>
      <c r="T1404" s="46"/>
      <c r="U1404" s="46"/>
      <c r="V1404" s="46"/>
      <c r="W1404" s="46">
        <v>1000</v>
      </c>
      <c r="X1404" s="46">
        <v>1000</v>
      </c>
      <c r="Y1404" s="46">
        <v>1000</v>
      </c>
      <c r="Z1404" s="46">
        <v>1000</v>
      </c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87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>
        <v>6895.61</v>
      </c>
      <c r="BK1404" s="46"/>
      <c r="BL1404" s="46"/>
      <c r="BM1404" s="46"/>
      <c r="BN1404" s="46"/>
      <c r="BO1404" s="46"/>
      <c r="BP1404" s="46"/>
      <c r="BQ1404" s="46"/>
      <c r="BR1404" s="46">
        <v>6895.61</v>
      </c>
      <c r="BS1404" s="46">
        <v>6895.61</v>
      </c>
      <c r="BT1404" s="46">
        <v>6895.61</v>
      </c>
      <c r="BU1404" s="46">
        <v>6895.61</v>
      </c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>
        <v>0</v>
      </c>
      <c r="DF1404" s="46">
        <f>P1408*BJ1408</f>
        <v>0</v>
      </c>
      <c r="DG1404" s="46">
        <f>BJ1408*Q1408</f>
        <v>0</v>
      </c>
      <c r="DH1404" s="46">
        <f>R1404*BM1404</f>
        <v>0</v>
      </c>
      <c r="DI1404" s="46">
        <f t="shared" ref="DI1404:DQ1404" si="1189">BN1404*S1404</f>
        <v>0</v>
      </c>
      <c r="DJ1404" s="46">
        <f t="shared" si="1189"/>
        <v>0</v>
      </c>
      <c r="DK1404" s="46">
        <f t="shared" si="1189"/>
        <v>0</v>
      </c>
      <c r="DL1404" s="46">
        <f t="shared" si="1189"/>
        <v>0</v>
      </c>
      <c r="DM1404" s="46">
        <f t="shared" si="1189"/>
        <v>6895610</v>
      </c>
      <c r="DN1404" s="46">
        <f t="shared" si="1189"/>
        <v>6895610</v>
      </c>
      <c r="DO1404" s="46">
        <f t="shared" si="1189"/>
        <v>6895610</v>
      </c>
      <c r="DP1404" s="46">
        <f t="shared" si="1189"/>
        <v>6895610</v>
      </c>
      <c r="DQ1404" s="46">
        <f t="shared" si="1189"/>
        <v>0</v>
      </c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>
        <v>0</v>
      </c>
      <c r="FA1404" s="59" t="s">
        <v>1704</v>
      </c>
      <c r="FB1404" s="59">
        <v>2016</v>
      </c>
      <c r="FC1404" s="59" t="s">
        <v>1751</v>
      </c>
    </row>
    <row r="1405" spans="1:159" s="49" customFormat="1" ht="25.5" customHeight="1" x14ac:dyDescent="0.25">
      <c r="A1405" s="59" t="s">
        <v>3625</v>
      </c>
      <c r="B1405" s="59" t="s">
        <v>55</v>
      </c>
      <c r="C1405" s="59" t="s">
        <v>1208</v>
      </c>
      <c r="D1405" s="59" t="s">
        <v>1209</v>
      </c>
      <c r="E1405" s="59" t="s">
        <v>1210</v>
      </c>
      <c r="F1405" s="59"/>
      <c r="G1405" s="59" t="s">
        <v>1619</v>
      </c>
      <c r="H1405" s="59" t="s">
        <v>1339</v>
      </c>
      <c r="I1405" s="59">
        <v>87.8</v>
      </c>
      <c r="J1405" s="59" t="s">
        <v>3608</v>
      </c>
      <c r="K1405" s="59" t="s">
        <v>1629</v>
      </c>
      <c r="L1405" s="59" t="s">
        <v>1330</v>
      </c>
      <c r="M1405" s="59" t="s">
        <v>1505</v>
      </c>
      <c r="N1405" s="59" t="s">
        <v>1429</v>
      </c>
      <c r="O1405" s="46">
        <f>P1405+Q1405+R1405+S1405+T1405+U1405+V1405+W1405+X1405+Y1405+Z1405+AA1405+AB1405+AC1405+AD1405+AE1405+AF1405+AG1405+AH1405+AI1405+AJ1405+AK1405+AL1405+AM1405+AN1405+AO1405+AP1405+AQ1405+AR1405+AS1405+AT1405+AU1405+AV1405+AW1405+AX1405+AY1405+AZ1405</f>
        <v>3000</v>
      </c>
      <c r="P1405" s="46"/>
      <c r="Q1405" s="46"/>
      <c r="R1405" s="46"/>
      <c r="S1405" s="46"/>
      <c r="T1405" s="46"/>
      <c r="U1405" s="46"/>
      <c r="V1405" s="46"/>
      <c r="W1405" s="46">
        <v>1000</v>
      </c>
      <c r="X1405" s="46">
        <v>1000</v>
      </c>
      <c r="Y1405" s="46">
        <v>0</v>
      </c>
      <c r="Z1405" s="46">
        <v>1000</v>
      </c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87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>
        <f>DE1405/O1405</f>
        <v>0</v>
      </c>
      <c r="BK1405" s="46"/>
      <c r="BL1405" s="46"/>
      <c r="BM1405" s="46"/>
      <c r="BN1405" s="46"/>
      <c r="BO1405" s="46"/>
      <c r="BP1405" s="46"/>
      <c r="BQ1405" s="46"/>
      <c r="BR1405" s="46">
        <v>6895.61</v>
      </c>
      <c r="BS1405" s="46">
        <v>6895.61</v>
      </c>
      <c r="BT1405" s="46">
        <v>8304.43</v>
      </c>
      <c r="BU1405" s="46">
        <v>8304.43</v>
      </c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>
        <v>0</v>
      </c>
      <c r="DF1405" s="46">
        <f>P1409*BJ1409</f>
        <v>0</v>
      </c>
      <c r="DG1405" s="46">
        <f>BJ1409*Q1409</f>
        <v>0</v>
      </c>
      <c r="DH1405" s="46">
        <f>R1405*BM1405</f>
        <v>0</v>
      </c>
      <c r="DI1405" s="46">
        <f t="shared" ref="DI1405:DQ1405" si="1190">BN1405*S1405</f>
        <v>0</v>
      </c>
      <c r="DJ1405" s="46">
        <f t="shared" si="1190"/>
        <v>0</v>
      </c>
      <c r="DK1405" s="46">
        <f t="shared" si="1190"/>
        <v>0</v>
      </c>
      <c r="DL1405" s="46">
        <f t="shared" si="1190"/>
        <v>0</v>
      </c>
      <c r="DM1405" s="46">
        <f t="shared" si="1190"/>
        <v>6895610</v>
      </c>
      <c r="DN1405" s="46">
        <f t="shared" si="1190"/>
        <v>6895610</v>
      </c>
      <c r="DO1405" s="46">
        <f t="shared" si="1190"/>
        <v>0</v>
      </c>
      <c r="DP1405" s="46">
        <f t="shared" si="1190"/>
        <v>8304430</v>
      </c>
      <c r="DQ1405" s="46">
        <f t="shared" si="1190"/>
        <v>0</v>
      </c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>
        <f>DE1405*1.12</f>
        <v>0</v>
      </c>
      <c r="FA1405" s="59" t="s">
        <v>1704</v>
      </c>
      <c r="FB1405" s="59" t="s">
        <v>3557</v>
      </c>
      <c r="FC1405" s="59" t="s">
        <v>3114</v>
      </c>
    </row>
    <row r="1406" spans="1:159" s="49" customFormat="1" ht="25.5" customHeight="1" x14ac:dyDescent="0.25">
      <c r="A1406" s="59" t="s">
        <v>3809</v>
      </c>
      <c r="B1406" s="59" t="s">
        <v>55</v>
      </c>
      <c r="C1406" s="59" t="s">
        <v>1208</v>
      </c>
      <c r="D1406" s="59" t="s">
        <v>1209</v>
      </c>
      <c r="E1406" s="59" t="s">
        <v>1210</v>
      </c>
      <c r="F1406" s="59"/>
      <c r="G1406" s="59" t="s">
        <v>1619</v>
      </c>
      <c r="H1406" s="59" t="s">
        <v>1339</v>
      </c>
      <c r="I1406" s="59">
        <v>87.8</v>
      </c>
      <c r="J1406" s="59" t="s">
        <v>3778</v>
      </c>
      <c r="K1406" s="59" t="s">
        <v>1629</v>
      </c>
      <c r="L1406" s="59" t="s">
        <v>1330</v>
      </c>
      <c r="M1406" s="59" t="s">
        <v>1505</v>
      </c>
      <c r="N1406" s="59" t="s">
        <v>1429</v>
      </c>
      <c r="O1406" s="46">
        <f>P1406+Q1406+R1406+S1406+T1406+U1406+V1406+W1406+X1406+Y1406+Z1406+AA1406+AB1406+AC1406+AD1406+AE1406+AF1406+AG1406+AH1406+AI1406+AJ1406+AK1406+AL1406+AM1406+AN1406+AO1406+AP1406+AQ1406+AR1406+AS1406+AT1406+AU1406+AV1406+AW1406+AX1406+AY1406+AZ1406</f>
        <v>3800</v>
      </c>
      <c r="P1406" s="46"/>
      <c r="Q1406" s="46"/>
      <c r="R1406" s="46"/>
      <c r="S1406" s="46"/>
      <c r="T1406" s="46"/>
      <c r="U1406" s="46"/>
      <c r="V1406" s="46"/>
      <c r="W1406" s="46">
        <v>1000</v>
      </c>
      <c r="X1406" s="46">
        <v>1000</v>
      </c>
      <c r="Y1406" s="46">
        <v>800</v>
      </c>
      <c r="Z1406" s="46">
        <v>1000</v>
      </c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87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>
        <f>DE1406/O1406</f>
        <v>0</v>
      </c>
      <c r="BK1406" s="46"/>
      <c r="BL1406" s="46"/>
      <c r="BM1406" s="46"/>
      <c r="BN1406" s="46"/>
      <c r="BO1406" s="46"/>
      <c r="BP1406" s="46"/>
      <c r="BQ1406" s="46"/>
      <c r="BR1406" s="46">
        <v>6895.61</v>
      </c>
      <c r="BS1406" s="46">
        <v>6895.61</v>
      </c>
      <c r="BT1406" s="46">
        <v>8304.43</v>
      </c>
      <c r="BU1406" s="46">
        <v>8304.43</v>
      </c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>
        <v>0</v>
      </c>
      <c r="DF1406" s="46">
        <f>P1410*BJ1410</f>
        <v>0</v>
      </c>
      <c r="DG1406" s="46">
        <f>BJ1410*Q1410</f>
        <v>0</v>
      </c>
      <c r="DH1406" s="46">
        <f>R1406*BM1406</f>
        <v>0</v>
      </c>
      <c r="DI1406" s="46">
        <f t="shared" ref="DI1406" si="1191">BN1406*S1406</f>
        <v>0</v>
      </c>
      <c r="DJ1406" s="46">
        <f t="shared" ref="DJ1406" si="1192">BO1406*T1406</f>
        <v>0</v>
      </c>
      <c r="DK1406" s="46">
        <f t="shared" ref="DK1406" si="1193">BP1406*U1406</f>
        <v>0</v>
      </c>
      <c r="DL1406" s="46">
        <f t="shared" ref="DL1406" si="1194">BQ1406*V1406</f>
        <v>0</v>
      </c>
      <c r="DM1406" s="46">
        <f t="shared" ref="DM1406" si="1195">BR1406*W1406</f>
        <v>6895610</v>
      </c>
      <c r="DN1406" s="46">
        <f t="shared" ref="DN1406" si="1196">BS1406*X1406</f>
        <v>6895610</v>
      </c>
      <c r="DO1406" s="46">
        <f t="shared" ref="DO1406" si="1197">BT1406*Y1406</f>
        <v>6643544</v>
      </c>
      <c r="DP1406" s="46">
        <f t="shared" ref="DP1406" si="1198">BU1406*Z1406</f>
        <v>8304430</v>
      </c>
      <c r="DQ1406" s="46">
        <f t="shared" ref="DQ1406" si="1199">BV1406*AA1406</f>
        <v>0</v>
      </c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>
        <f>DE1406*1.12</f>
        <v>0</v>
      </c>
      <c r="FA1406" s="59" t="s">
        <v>1704</v>
      </c>
      <c r="FB1406" s="59" t="s">
        <v>3557</v>
      </c>
      <c r="FC1406" s="59" t="s">
        <v>1703</v>
      </c>
    </row>
    <row r="1407" spans="1:159" s="102" customFormat="1" ht="25.5" customHeight="1" x14ac:dyDescent="0.25">
      <c r="A1407" s="100" t="s">
        <v>3825</v>
      </c>
      <c r="B1407" s="92" t="s">
        <v>55</v>
      </c>
      <c r="C1407" s="92" t="s">
        <v>1208</v>
      </c>
      <c r="D1407" s="92" t="s">
        <v>1209</v>
      </c>
      <c r="E1407" s="92" t="s">
        <v>1210</v>
      </c>
      <c r="F1407" s="92"/>
      <c r="G1407" s="92" t="s">
        <v>1619</v>
      </c>
      <c r="H1407" s="92" t="s">
        <v>1339</v>
      </c>
      <c r="I1407" s="92">
        <v>87.8</v>
      </c>
      <c r="J1407" s="92" t="s">
        <v>3830</v>
      </c>
      <c r="K1407" s="92" t="s">
        <v>1629</v>
      </c>
      <c r="L1407" s="92" t="s">
        <v>1330</v>
      </c>
      <c r="M1407" s="92" t="s">
        <v>1505</v>
      </c>
      <c r="N1407" s="92" t="s">
        <v>1429</v>
      </c>
      <c r="O1407" s="46">
        <f t="shared" ref="O1407" si="1200">W1407+X1407+Y1407+Z1407</f>
        <v>4039</v>
      </c>
      <c r="P1407" s="46"/>
      <c r="Q1407" s="46"/>
      <c r="R1407" s="46"/>
      <c r="S1407" s="46"/>
      <c r="T1407" s="46"/>
      <c r="U1407" s="46"/>
      <c r="V1407" s="46"/>
      <c r="W1407" s="46">
        <v>1000</v>
      </c>
      <c r="X1407" s="46">
        <v>1000</v>
      </c>
      <c r="Y1407" s="46">
        <v>1039</v>
      </c>
      <c r="Z1407" s="46">
        <v>1000</v>
      </c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>
        <f t="shared" ref="BJ1407" si="1201">DE1407/O1407</f>
        <v>7606.8216811091852</v>
      </c>
      <c r="BK1407" s="46"/>
      <c r="BL1407" s="46"/>
      <c r="BM1407" s="46"/>
      <c r="BN1407" s="46"/>
      <c r="BO1407" s="46"/>
      <c r="BP1407" s="46"/>
      <c r="BQ1407" s="46"/>
      <c r="BR1407" s="46">
        <v>6895.61</v>
      </c>
      <c r="BS1407" s="46">
        <v>6895.61</v>
      </c>
      <c r="BT1407" s="46">
        <v>8304.43</v>
      </c>
      <c r="BU1407" s="46">
        <v>8304.43</v>
      </c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>
        <f t="shared" ref="DE1407" si="1202">DF1407+DG1407+DH1407+DI1407+DJ1407+DK1407+DL1407+DM1407+DN1407+DO1407+DP1407+DQ1407</f>
        <v>30723952.77</v>
      </c>
      <c r="DF1407" s="46"/>
      <c r="DG1407" s="46"/>
      <c r="DH1407" s="46"/>
      <c r="DI1407" s="46"/>
      <c r="DJ1407" s="46"/>
      <c r="DK1407" s="46"/>
      <c r="DL1407" s="46"/>
      <c r="DM1407" s="46">
        <f>W1407*BR1407</f>
        <v>6895610</v>
      </c>
      <c r="DN1407" s="46">
        <f>X1407*BS1407</f>
        <v>6895610</v>
      </c>
      <c r="DO1407" s="46">
        <f>Y1407*BT1407</f>
        <v>8628302.7699999996</v>
      </c>
      <c r="DP1407" s="46">
        <f>Z1407*BU1407</f>
        <v>8304430</v>
      </c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>
        <f t="shared" ref="EZ1407" si="1203">DE1407*1.12</f>
        <v>34410827.102400005</v>
      </c>
      <c r="FA1407" s="92" t="s">
        <v>1704</v>
      </c>
      <c r="FB1407" s="92" t="s">
        <v>3557</v>
      </c>
      <c r="FC1407" s="92" t="s">
        <v>3815</v>
      </c>
    </row>
    <row r="1408" spans="1:159" s="49" customFormat="1" ht="25.5" customHeight="1" x14ac:dyDescent="0.25">
      <c r="A1408" s="59" t="s">
        <v>1246</v>
      </c>
      <c r="B1408" s="59" t="s">
        <v>55</v>
      </c>
      <c r="C1408" s="59" t="s">
        <v>1208</v>
      </c>
      <c r="D1408" s="59" t="s">
        <v>1209</v>
      </c>
      <c r="E1408" s="59" t="s">
        <v>1210</v>
      </c>
      <c r="F1408" s="59"/>
      <c r="G1408" s="59" t="s">
        <v>1619</v>
      </c>
      <c r="H1408" s="59" t="s">
        <v>1339</v>
      </c>
      <c r="I1408" s="59">
        <v>87.8</v>
      </c>
      <c r="J1408" s="59" t="s">
        <v>1340</v>
      </c>
      <c r="K1408" s="59" t="s">
        <v>1618</v>
      </c>
      <c r="L1408" s="59" t="s">
        <v>1330</v>
      </c>
      <c r="M1408" s="59" t="s">
        <v>1505</v>
      </c>
      <c r="N1408" s="59" t="s">
        <v>1429</v>
      </c>
      <c r="O1408" s="46">
        <f t="shared" si="1059"/>
        <v>2400</v>
      </c>
      <c r="P1408" s="46"/>
      <c r="Q1408" s="46"/>
      <c r="R1408" s="46"/>
      <c r="S1408" s="46"/>
      <c r="T1408" s="46"/>
      <c r="U1408" s="46"/>
      <c r="V1408" s="46"/>
      <c r="W1408" s="46">
        <v>600</v>
      </c>
      <c r="X1408" s="46">
        <v>600</v>
      </c>
      <c r="Y1408" s="46">
        <v>600</v>
      </c>
      <c r="Z1408" s="46">
        <v>600</v>
      </c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87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>
        <v>7300</v>
      </c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>
        <v>0</v>
      </c>
      <c r="DF1408" s="46">
        <f>P1409*BJ1409</f>
        <v>0</v>
      </c>
      <c r="DG1408" s="46">
        <f>BJ1409*Q1409</f>
        <v>0</v>
      </c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>
        <v>0</v>
      </c>
      <c r="FA1408" s="59" t="s">
        <v>1704</v>
      </c>
      <c r="FB1408" s="59">
        <v>2016</v>
      </c>
      <c r="FC1408" s="59"/>
    </row>
    <row r="1409" spans="1:159" s="49" customFormat="1" ht="25.5" customHeight="1" x14ac:dyDescent="0.25">
      <c r="A1409" s="59" t="s">
        <v>1247</v>
      </c>
      <c r="B1409" s="59" t="s">
        <v>55</v>
      </c>
      <c r="C1409" s="59" t="s">
        <v>1208</v>
      </c>
      <c r="D1409" s="59" t="s">
        <v>1209</v>
      </c>
      <c r="E1409" s="59" t="s">
        <v>1210</v>
      </c>
      <c r="F1409" s="59"/>
      <c r="G1409" s="59" t="s">
        <v>1619</v>
      </c>
      <c r="H1409" s="59" t="s">
        <v>1339</v>
      </c>
      <c r="I1409" s="59">
        <v>87.8</v>
      </c>
      <c r="J1409" s="59" t="s">
        <v>1340</v>
      </c>
      <c r="K1409" s="59" t="s">
        <v>1618</v>
      </c>
      <c r="L1409" s="59" t="s">
        <v>1330</v>
      </c>
      <c r="M1409" s="59" t="s">
        <v>1505</v>
      </c>
      <c r="N1409" s="59" t="s">
        <v>1429</v>
      </c>
      <c r="O1409" s="46">
        <f t="shared" si="1059"/>
        <v>2400</v>
      </c>
      <c r="P1409" s="46"/>
      <c r="Q1409" s="46"/>
      <c r="R1409" s="46"/>
      <c r="S1409" s="46"/>
      <c r="T1409" s="46"/>
      <c r="U1409" s="46"/>
      <c r="V1409" s="46"/>
      <c r="W1409" s="46">
        <v>600</v>
      </c>
      <c r="X1409" s="46">
        <v>600</v>
      </c>
      <c r="Y1409" s="46">
        <v>600</v>
      </c>
      <c r="Z1409" s="46">
        <v>600</v>
      </c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87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>
        <v>6895.61</v>
      </c>
      <c r="BK1409" s="46"/>
      <c r="BL1409" s="46"/>
      <c r="BM1409" s="46"/>
      <c r="BN1409" s="46"/>
      <c r="BO1409" s="46"/>
      <c r="BP1409" s="46"/>
      <c r="BQ1409" s="46"/>
      <c r="BR1409" s="46">
        <v>6895.61</v>
      </c>
      <c r="BS1409" s="46">
        <v>6895.61</v>
      </c>
      <c r="BT1409" s="46">
        <v>6895.61</v>
      </c>
      <c r="BU1409" s="46">
        <v>6895.61</v>
      </c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>
        <v>0</v>
      </c>
      <c r="DF1409" s="46">
        <f>P1412*BJ1412</f>
        <v>0</v>
      </c>
      <c r="DG1409" s="46">
        <f>BJ1412*Q1412</f>
        <v>0</v>
      </c>
      <c r="DH1409" s="46">
        <f>R1409*BM1409</f>
        <v>0</v>
      </c>
      <c r="DI1409" s="46">
        <f t="shared" ref="DI1409:DQ1409" si="1204">BN1409*S1409</f>
        <v>0</v>
      </c>
      <c r="DJ1409" s="46">
        <f t="shared" si="1204"/>
        <v>0</v>
      </c>
      <c r="DK1409" s="46">
        <f t="shared" si="1204"/>
        <v>0</v>
      </c>
      <c r="DL1409" s="46">
        <f t="shared" si="1204"/>
        <v>0</v>
      </c>
      <c r="DM1409" s="46">
        <f t="shared" si="1204"/>
        <v>4137366</v>
      </c>
      <c r="DN1409" s="46">
        <f t="shared" si="1204"/>
        <v>4137366</v>
      </c>
      <c r="DO1409" s="46">
        <f t="shared" si="1204"/>
        <v>4137366</v>
      </c>
      <c r="DP1409" s="46">
        <f t="shared" si="1204"/>
        <v>4137366</v>
      </c>
      <c r="DQ1409" s="46">
        <f t="shared" si="1204"/>
        <v>0</v>
      </c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>
        <v>0</v>
      </c>
      <c r="FA1409" s="59" t="s">
        <v>1704</v>
      </c>
      <c r="FB1409" s="59">
        <v>2016</v>
      </c>
      <c r="FC1409" s="59" t="s">
        <v>1751</v>
      </c>
    </row>
    <row r="1410" spans="1:159" s="49" customFormat="1" ht="25.5" customHeight="1" x14ac:dyDescent="0.25">
      <c r="A1410" s="59" t="s">
        <v>3626</v>
      </c>
      <c r="B1410" s="59" t="s">
        <v>55</v>
      </c>
      <c r="C1410" s="59" t="s">
        <v>1208</v>
      </c>
      <c r="D1410" s="59" t="s">
        <v>1209</v>
      </c>
      <c r="E1410" s="59" t="s">
        <v>1210</v>
      </c>
      <c r="F1410" s="59"/>
      <c r="G1410" s="59" t="s">
        <v>1619</v>
      </c>
      <c r="H1410" s="59" t="s">
        <v>1339</v>
      </c>
      <c r="I1410" s="59">
        <v>87.8</v>
      </c>
      <c r="J1410" s="59" t="s">
        <v>3608</v>
      </c>
      <c r="K1410" s="59" t="s">
        <v>1618</v>
      </c>
      <c r="L1410" s="59" t="s">
        <v>1330</v>
      </c>
      <c r="M1410" s="59" t="s">
        <v>1505</v>
      </c>
      <c r="N1410" s="59" t="s">
        <v>1429</v>
      </c>
      <c r="O1410" s="46">
        <f>P1410+Q1410+R1410+S1410+T1410+U1410+V1410+W1410+X1410+Y1410+Z1410+AA1410+AB1410+AC1410+AD1410+AE1410+AF1410+AG1410+AH1410+AI1410+AJ1410+AK1410+AL1410+AM1410+AN1410+AO1410+AP1410+AQ1410+AR1410+AS1410+AT1410+AU1410+AV1410+AW1410+AX1410+AY1410+AZ1410</f>
        <v>1800</v>
      </c>
      <c r="P1410" s="46"/>
      <c r="Q1410" s="46"/>
      <c r="R1410" s="46"/>
      <c r="S1410" s="46"/>
      <c r="T1410" s="46"/>
      <c r="U1410" s="46"/>
      <c r="V1410" s="46"/>
      <c r="W1410" s="46">
        <v>600</v>
      </c>
      <c r="X1410" s="46">
        <v>600</v>
      </c>
      <c r="Y1410" s="46">
        <v>0</v>
      </c>
      <c r="Z1410" s="46">
        <v>600</v>
      </c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87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>
        <f>DE1410/O1410</f>
        <v>0</v>
      </c>
      <c r="BK1410" s="46"/>
      <c r="BL1410" s="46"/>
      <c r="BM1410" s="46"/>
      <c r="BN1410" s="46"/>
      <c r="BO1410" s="46"/>
      <c r="BP1410" s="46"/>
      <c r="BQ1410" s="46"/>
      <c r="BR1410" s="46">
        <v>6895.61</v>
      </c>
      <c r="BS1410" s="46">
        <v>6895.61</v>
      </c>
      <c r="BT1410" s="46">
        <v>8304.43</v>
      </c>
      <c r="BU1410" s="46">
        <v>8304.43</v>
      </c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>
        <v>0</v>
      </c>
      <c r="DF1410" s="46">
        <f>P1413*BJ1413</f>
        <v>0</v>
      </c>
      <c r="DG1410" s="46">
        <f>BJ1413*Q1413</f>
        <v>0</v>
      </c>
      <c r="DH1410" s="46">
        <f>R1410*BM1410</f>
        <v>0</v>
      </c>
      <c r="DI1410" s="46">
        <f t="shared" ref="DI1410:DQ1410" si="1205">BN1410*S1410</f>
        <v>0</v>
      </c>
      <c r="DJ1410" s="46">
        <f t="shared" si="1205"/>
        <v>0</v>
      </c>
      <c r="DK1410" s="46">
        <f t="shared" si="1205"/>
        <v>0</v>
      </c>
      <c r="DL1410" s="46">
        <f t="shared" si="1205"/>
        <v>0</v>
      </c>
      <c r="DM1410" s="46">
        <f t="shared" si="1205"/>
        <v>4137366</v>
      </c>
      <c r="DN1410" s="46">
        <f t="shared" si="1205"/>
        <v>4137366</v>
      </c>
      <c r="DO1410" s="46">
        <f t="shared" si="1205"/>
        <v>0</v>
      </c>
      <c r="DP1410" s="46">
        <f t="shared" si="1205"/>
        <v>4982658</v>
      </c>
      <c r="DQ1410" s="46">
        <f t="shared" si="1205"/>
        <v>0</v>
      </c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>
        <f>DE1410*1.12</f>
        <v>0</v>
      </c>
      <c r="FA1410" s="59" t="s">
        <v>1704</v>
      </c>
      <c r="FB1410" s="59" t="s">
        <v>3557</v>
      </c>
      <c r="FC1410" s="59" t="s">
        <v>3114</v>
      </c>
    </row>
    <row r="1411" spans="1:159" s="49" customFormat="1" ht="25.5" customHeight="1" x14ac:dyDescent="0.25">
      <c r="A1411" s="59" t="s">
        <v>3810</v>
      </c>
      <c r="B1411" s="59" t="s">
        <v>55</v>
      </c>
      <c r="C1411" s="59" t="s">
        <v>1208</v>
      </c>
      <c r="D1411" s="59" t="s">
        <v>1209</v>
      </c>
      <c r="E1411" s="59" t="s">
        <v>1210</v>
      </c>
      <c r="F1411" s="59"/>
      <c r="G1411" s="59" t="s">
        <v>1619</v>
      </c>
      <c r="H1411" s="59" t="s">
        <v>1339</v>
      </c>
      <c r="I1411" s="59">
        <v>87.8</v>
      </c>
      <c r="J1411" s="59" t="s">
        <v>3778</v>
      </c>
      <c r="K1411" s="59" t="s">
        <v>1618</v>
      </c>
      <c r="L1411" s="59" t="s">
        <v>1330</v>
      </c>
      <c r="M1411" s="59" t="s">
        <v>1505</v>
      </c>
      <c r="N1411" s="59" t="s">
        <v>1429</v>
      </c>
      <c r="O1411" s="46">
        <f>P1411+Q1411+R1411+S1411+T1411+U1411+V1411+W1411+X1411+Y1411+Z1411+AA1411+AB1411+AC1411+AD1411+AE1411+AF1411+AG1411+AH1411+AI1411+AJ1411+AK1411+AL1411+AM1411+AN1411+AO1411+AP1411+AQ1411+AR1411+AS1411+AT1411+AU1411+AV1411+AW1411+AX1411+AY1411+AZ1411</f>
        <v>2400</v>
      </c>
      <c r="P1411" s="46"/>
      <c r="Q1411" s="46"/>
      <c r="R1411" s="46"/>
      <c r="S1411" s="46"/>
      <c r="T1411" s="46"/>
      <c r="U1411" s="46"/>
      <c r="V1411" s="46"/>
      <c r="W1411" s="46">
        <v>600</v>
      </c>
      <c r="X1411" s="46">
        <v>600</v>
      </c>
      <c r="Y1411" s="46">
        <v>600</v>
      </c>
      <c r="Z1411" s="46">
        <v>600</v>
      </c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87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>
        <f>DE1411/O1411</f>
        <v>7600.02</v>
      </c>
      <c r="BK1411" s="46"/>
      <c r="BL1411" s="46"/>
      <c r="BM1411" s="46"/>
      <c r="BN1411" s="46"/>
      <c r="BO1411" s="46"/>
      <c r="BP1411" s="46"/>
      <c r="BQ1411" s="46"/>
      <c r="BR1411" s="46">
        <v>6895.61</v>
      </c>
      <c r="BS1411" s="46">
        <v>6895.61</v>
      </c>
      <c r="BT1411" s="46">
        <v>8304.43</v>
      </c>
      <c r="BU1411" s="46">
        <v>8304.43</v>
      </c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>
        <f>DM1411+DN1411+DO1411+DP1411</f>
        <v>18240048</v>
      </c>
      <c r="DF1411" s="46">
        <f>P1414*BJ1414</f>
        <v>0</v>
      </c>
      <c r="DG1411" s="46">
        <f>BJ1414*Q1414</f>
        <v>0</v>
      </c>
      <c r="DH1411" s="46">
        <f>R1411*BM1411</f>
        <v>0</v>
      </c>
      <c r="DI1411" s="46">
        <f t="shared" ref="DI1411" si="1206">BN1411*S1411</f>
        <v>0</v>
      </c>
      <c r="DJ1411" s="46">
        <f t="shared" ref="DJ1411" si="1207">BO1411*T1411</f>
        <v>0</v>
      </c>
      <c r="DK1411" s="46">
        <f t="shared" ref="DK1411" si="1208">BP1411*U1411</f>
        <v>0</v>
      </c>
      <c r="DL1411" s="46">
        <f t="shared" ref="DL1411" si="1209">BQ1411*V1411</f>
        <v>0</v>
      </c>
      <c r="DM1411" s="46">
        <f t="shared" ref="DM1411" si="1210">BR1411*W1411</f>
        <v>4137366</v>
      </c>
      <c r="DN1411" s="46">
        <f t="shared" ref="DN1411" si="1211">BS1411*X1411</f>
        <v>4137366</v>
      </c>
      <c r="DO1411" s="46">
        <f t="shared" ref="DO1411" si="1212">BT1411*Y1411</f>
        <v>4982658</v>
      </c>
      <c r="DP1411" s="46">
        <f t="shared" ref="DP1411" si="1213">BU1411*Z1411</f>
        <v>4982658</v>
      </c>
      <c r="DQ1411" s="46">
        <f t="shared" ref="DQ1411" si="1214">BV1411*AA1411</f>
        <v>0</v>
      </c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>
        <f>DE1411*1.12</f>
        <v>20428853.760000002</v>
      </c>
      <c r="FA1411" s="59" t="s">
        <v>1704</v>
      </c>
      <c r="FB1411" s="59" t="s">
        <v>3557</v>
      </c>
      <c r="FC1411" s="59" t="s">
        <v>1703</v>
      </c>
    </row>
    <row r="1412" spans="1:159" s="49" customFormat="1" ht="25.5" customHeight="1" x14ac:dyDescent="0.25">
      <c r="A1412" s="59" t="s">
        <v>1248</v>
      </c>
      <c r="B1412" s="59" t="s">
        <v>55</v>
      </c>
      <c r="C1412" s="59" t="s">
        <v>1208</v>
      </c>
      <c r="D1412" s="59" t="s">
        <v>1209</v>
      </c>
      <c r="E1412" s="59" t="s">
        <v>1210</v>
      </c>
      <c r="F1412" s="59"/>
      <c r="G1412" s="59" t="s">
        <v>1619</v>
      </c>
      <c r="H1412" s="59" t="s">
        <v>1339</v>
      </c>
      <c r="I1412" s="59">
        <v>87.8</v>
      </c>
      <c r="J1412" s="59" t="s">
        <v>1340</v>
      </c>
      <c r="K1412" s="59" t="s">
        <v>1590</v>
      </c>
      <c r="L1412" s="59" t="s">
        <v>1330</v>
      </c>
      <c r="M1412" s="59" t="s">
        <v>1505</v>
      </c>
      <c r="N1412" s="59" t="s">
        <v>1429</v>
      </c>
      <c r="O1412" s="46">
        <f t="shared" si="1059"/>
        <v>4000</v>
      </c>
      <c r="P1412" s="46"/>
      <c r="Q1412" s="46"/>
      <c r="R1412" s="46"/>
      <c r="S1412" s="46"/>
      <c r="T1412" s="46"/>
      <c r="U1412" s="46"/>
      <c r="V1412" s="46"/>
      <c r="W1412" s="46">
        <v>1000</v>
      </c>
      <c r="X1412" s="46">
        <v>1000</v>
      </c>
      <c r="Y1412" s="46">
        <v>1000</v>
      </c>
      <c r="Z1412" s="46">
        <v>1000</v>
      </c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87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>
        <v>7300</v>
      </c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>
        <v>0</v>
      </c>
      <c r="DF1412" s="46">
        <f>P1413*BJ1413</f>
        <v>0</v>
      </c>
      <c r="DG1412" s="46">
        <f>BJ1413*Q1413</f>
        <v>0</v>
      </c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>
        <v>0</v>
      </c>
      <c r="FA1412" s="59" t="s">
        <v>1704</v>
      </c>
      <c r="FB1412" s="59">
        <v>2016</v>
      </c>
      <c r="FC1412" s="59"/>
    </row>
    <row r="1413" spans="1:159" s="49" customFormat="1" ht="25.5" customHeight="1" x14ac:dyDescent="0.25">
      <c r="A1413" s="59" t="s">
        <v>1249</v>
      </c>
      <c r="B1413" s="59" t="s">
        <v>55</v>
      </c>
      <c r="C1413" s="59" t="s">
        <v>1208</v>
      </c>
      <c r="D1413" s="59" t="s">
        <v>1209</v>
      </c>
      <c r="E1413" s="59" t="s">
        <v>1210</v>
      </c>
      <c r="F1413" s="59"/>
      <c r="G1413" s="59" t="s">
        <v>1619</v>
      </c>
      <c r="H1413" s="59" t="s">
        <v>1339</v>
      </c>
      <c r="I1413" s="59">
        <v>87.8</v>
      </c>
      <c r="J1413" s="59" t="s">
        <v>1340</v>
      </c>
      <c r="K1413" s="59" t="s">
        <v>1590</v>
      </c>
      <c r="L1413" s="59" t="s">
        <v>1330</v>
      </c>
      <c r="M1413" s="59" t="s">
        <v>1505</v>
      </c>
      <c r="N1413" s="59" t="s">
        <v>1429</v>
      </c>
      <c r="O1413" s="46">
        <f t="shared" si="1059"/>
        <v>4000</v>
      </c>
      <c r="P1413" s="46"/>
      <c r="Q1413" s="46"/>
      <c r="R1413" s="46"/>
      <c r="S1413" s="46"/>
      <c r="T1413" s="46"/>
      <c r="U1413" s="46"/>
      <c r="V1413" s="46"/>
      <c r="W1413" s="46">
        <v>1000</v>
      </c>
      <c r="X1413" s="46">
        <v>1000</v>
      </c>
      <c r="Y1413" s="46">
        <v>1000</v>
      </c>
      <c r="Z1413" s="46">
        <v>1000</v>
      </c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87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>
        <v>6895.61</v>
      </c>
      <c r="BK1413" s="46"/>
      <c r="BL1413" s="46"/>
      <c r="BM1413" s="46"/>
      <c r="BN1413" s="46"/>
      <c r="BO1413" s="46"/>
      <c r="BP1413" s="46"/>
      <c r="BQ1413" s="46"/>
      <c r="BR1413" s="46">
        <v>6895.61</v>
      </c>
      <c r="BS1413" s="46">
        <v>6895.61</v>
      </c>
      <c r="BT1413" s="46">
        <v>6895.61</v>
      </c>
      <c r="BU1413" s="46">
        <v>6895.61</v>
      </c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>
        <v>0</v>
      </c>
      <c r="DF1413" s="46">
        <f>P1417*BJ1417</f>
        <v>0</v>
      </c>
      <c r="DG1413" s="46">
        <f>BJ1417*Q1417</f>
        <v>0</v>
      </c>
      <c r="DH1413" s="46">
        <f>R1413*BM1413</f>
        <v>0</v>
      </c>
      <c r="DI1413" s="46">
        <f t="shared" ref="DI1413:DQ1413" si="1215">BN1413*S1413</f>
        <v>0</v>
      </c>
      <c r="DJ1413" s="46">
        <f t="shared" si="1215"/>
        <v>0</v>
      </c>
      <c r="DK1413" s="46">
        <f t="shared" si="1215"/>
        <v>0</v>
      </c>
      <c r="DL1413" s="46">
        <f t="shared" si="1215"/>
        <v>0</v>
      </c>
      <c r="DM1413" s="46">
        <f t="shared" si="1215"/>
        <v>6895610</v>
      </c>
      <c r="DN1413" s="46">
        <f t="shared" si="1215"/>
        <v>6895610</v>
      </c>
      <c r="DO1413" s="46">
        <f t="shared" si="1215"/>
        <v>6895610</v>
      </c>
      <c r="DP1413" s="46">
        <f t="shared" si="1215"/>
        <v>6895610</v>
      </c>
      <c r="DQ1413" s="46">
        <f t="shared" si="1215"/>
        <v>0</v>
      </c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>
        <v>0</v>
      </c>
      <c r="FA1413" s="59" t="s">
        <v>1704</v>
      </c>
      <c r="FB1413" s="59">
        <v>2016</v>
      </c>
      <c r="FC1413" s="59" t="s">
        <v>1751</v>
      </c>
    </row>
    <row r="1414" spans="1:159" s="49" customFormat="1" ht="25.5" customHeight="1" x14ac:dyDescent="0.25">
      <c r="A1414" s="59" t="s">
        <v>3627</v>
      </c>
      <c r="B1414" s="59" t="s">
        <v>55</v>
      </c>
      <c r="C1414" s="59" t="s">
        <v>1208</v>
      </c>
      <c r="D1414" s="59" t="s">
        <v>1209</v>
      </c>
      <c r="E1414" s="59" t="s">
        <v>1210</v>
      </c>
      <c r="F1414" s="59"/>
      <c r="G1414" s="59" t="s">
        <v>1619</v>
      </c>
      <c r="H1414" s="59" t="s">
        <v>1339</v>
      </c>
      <c r="I1414" s="59">
        <v>87.8</v>
      </c>
      <c r="J1414" s="59" t="s">
        <v>3608</v>
      </c>
      <c r="K1414" s="59" t="s">
        <v>1590</v>
      </c>
      <c r="L1414" s="59" t="s">
        <v>1330</v>
      </c>
      <c r="M1414" s="59" t="s">
        <v>1505</v>
      </c>
      <c r="N1414" s="59" t="s">
        <v>1429</v>
      </c>
      <c r="O1414" s="46">
        <f>P1414+Q1414+R1414+S1414+T1414+U1414+V1414+W1414+X1414+Y1414+Z1414+AA1414+AB1414+AC1414+AD1414+AE1414+AF1414+AG1414+AH1414+AI1414+AJ1414+AK1414+AL1414+AM1414+AN1414+AO1414+AP1414+AQ1414+AR1414+AS1414+AT1414+AU1414+AV1414+AW1414+AX1414+AY1414+AZ1414</f>
        <v>3500</v>
      </c>
      <c r="P1414" s="46"/>
      <c r="Q1414" s="46"/>
      <c r="R1414" s="46"/>
      <c r="S1414" s="46"/>
      <c r="T1414" s="46"/>
      <c r="U1414" s="46"/>
      <c r="V1414" s="46"/>
      <c r="W1414" s="46">
        <v>1000</v>
      </c>
      <c r="X1414" s="46">
        <v>1000</v>
      </c>
      <c r="Y1414" s="46">
        <v>500</v>
      </c>
      <c r="Z1414" s="46">
        <v>1000</v>
      </c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87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>
        <f>DE1414/O1414</f>
        <v>0</v>
      </c>
      <c r="BK1414" s="46"/>
      <c r="BL1414" s="46"/>
      <c r="BM1414" s="46"/>
      <c r="BN1414" s="46"/>
      <c r="BO1414" s="46"/>
      <c r="BP1414" s="46"/>
      <c r="BQ1414" s="46"/>
      <c r="BR1414" s="46">
        <v>6895.61</v>
      </c>
      <c r="BS1414" s="46">
        <v>6895.61</v>
      </c>
      <c r="BT1414" s="46">
        <v>8304.43</v>
      </c>
      <c r="BU1414" s="46">
        <v>8304.43</v>
      </c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>
        <v>0</v>
      </c>
      <c r="DF1414" s="46">
        <f>P1418*BJ1418</f>
        <v>0</v>
      </c>
      <c r="DG1414" s="46">
        <f>BJ1418*Q1418</f>
        <v>0</v>
      </c>
      <c r="DH1414" s="46">
        <f>R1414*BM1414</f>
        <v>0</v>
      </c>
      <c r="DI1414" s="46">
        <f t="shared" ref="DI1414:DQ1414" si="1216">BN1414*S1414</f>
        <v>0</v>
      </c>
      <c r="DJ1414" s="46">
        <f t="shared" si="1216"/>
        <v>0</v>
      </c>
      <c r="DK1414" s="46">
        <f t="shared" si="1216"/>
        <v>0</v>
      </c>
      <c r="DL1414" s="46">
        <f t="shared" si="1216"/>
        <v>0</v>
      </c>
      <c r="DM1414" s="46">
        <f t="shared" si="1216"/>
        <v>6895610</v>
      </c>
      <c r="DN1414" s="46">
        <f t="shared" si="1216"/>
        <v>6895610</v>
      </c>
      <c r="DO1414" s="46">
        <f t="shared" si="1216"/>
        <v>4152215</v>
      </c>
      <c r="DP1414" s="46">
        <f t="shared" si="1216"/>
        <v>8304430</v>
      </c>
      <c r="DQ1414" s="46">
        <f t="shared" si="1216"/>
        <v>0</v>
      </c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>
        <f>DE1414*1.12</f>
        <v>0</v>
      </c>
      <c r="FA1414" s="59" t="s">
        <v>1704</v>
      </c>
      <c r="FB1414" s="59" t="s">
        <v>3557</v>
      </c>
      <c r="FC1414" s="59" t="s">
        <v>3114</v>
      </c>
    </row>
    <row r="1415" spans="1:159" s="49" customFormat="1" ht="25.5" customHeight="1" x14ac:dyDescent="0.25">
      <c r="A1415" s="59" t="s">
        <v>3811</v>
      </c>
      <c r="B1415" s="59" t="s">
        <v>55</v>
      </c>
      <c r="C1415" s="59" t="s">
        <v>1208</v>
      </c>
      <c r="D1415" s="59" t="s">
        <v>1209</v>
      </c>
      <c r="E1415" s="59" t="s">
        <v>1210</v>
      </c>
      <c r="F1415" s="59"/>
      <c r="G1415" s="59" t="s">
        <v>1619</v>
      </c>
      <c r="H1415" s="59" t="s">
        <v>1339</v>
      </c>
      <c r="I1415" s="59">
        <v>87.8</v>
      </c>
      <c r="J1415" s="59" t="s">
        <v>3778</v>
      </c>
      <c r="K1415" s="59" t="s">
        <v>1590</v>
      </c>
      <c r="L1415" s="59" t="s">
        <v>1330</v>
      </c>
      <c r="M1415" s="59" t="s">
        <v>1505</v>
      </c>
      <c r="N1415" s="59" t="s">
        <v>1429</v>
      </c>
      <c r="O1415" s="46">
        <f>P1415+Q1415+R1415+S1415+T1415+U1415+V1415+W1415+X1415+Y1415+Z1415+AA1415+AB1415+AC1415+AD1415+AE1415+AF1415+AG1415+AH1415+AI1415+AJ1415+AK1415+AL1415+AM1415+AN1415+AO1415+AP1415+AQ1415+AR1415+AS1415+AT1415+AU1415+AV1415+AW1415+AX1415+AY1415+AZ1415</f>
        <v>3800</v>
      </c>
      <c r="P1415" s="46"/>
      <c r="Q1415" s="46"/>
      <c r="R1415" s="46"/>
      <c r="S1415" s="46"/>
      <c r="T1415" s="46"/>
      <c r="U1415" s="46"/>
      <c r="V1415" s="46"/>
      <c r="W1415" s="46">
        <v>1000</v>
      </c>
      <c r="X1415" s="46">
        <v>1000</v>
      </c>
      <c r="Y1415" s="46">
        <v>800</v>
      </c>
      <c r="Z1415" s="46">
        <v>1000</v>
      </c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87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>
        <f>DE1415/O1415</f>
        <v>0</v>
      </c>
      <c r="BK1415" s="46"/>
      <c r="BL1415" s="46"/>
      <c r="BM1415" s="46"/>
      <c r="BN1415" s="46"/>
      <c r="BO1415" s="46"/>
      <c r="BP1415" s="46"/>
      <c r="BQ1415" s="46"/>
      <c r="BR1415" s="46">
        <v>6895.61</v>
      </c>
      <c r="BS1415" s="46">
        <v>6895.61</v>
      </c>
      <c r="BT1415" s="46">
        <v>8304.43</v>
      </c>
      <c r="BU1415" s="46">
        <v>8304.43</v>
      </c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>
        <v>0</v>
      </c>
      <c r="DF1415" s="46">
        <f>P1419*BJ1419</f>
        <v>0</v>
      </c>
      <c r="DG1415" s="46">
        <f>BJ1419*Q1419</f>
        <v>0</v>
      </c>
      <c r="DH1415" s="46">
        <f>R1415*BM1415</f>
        <v>0</v>
      </c>
      <c r="DI1415" s="46">
        <f t="shared" ref="DI1415" si="1217">BN1415*S1415</f>
        <v>0</v>
      </c>
      <c r="DJ1415" s="46">
        <f t="shared" ref="DJ1415" si="1218">BO1415*T1415</f>
        <v>0</v>
      </c>
      <c r="DK1415" s="46">
        <f t="shared" ref="DK1415" si="1219">BP1415*U1415</f>
        <v>0</v>
      </c>
      <c r="DL1415" s="46">
        <f t="shared" ref="DL1415" si="1220">BQ1415*V1415</f>
        <v>0</v>
      </c>
      <c r="DM1415" s="46">
        <f t="shared" ref="DM1415" si="1221">BR1415*W1415</f>
        <v>6895610</v>
      </c>
      <c r="DN1415" s="46">
        <f t="shared" ref="DN1415" si="1222">BS1415*X1415</f>
        <v>6895610</v>
      </c>
      <c r="DO1415" s="46">
        <f t="shared" ref="DO1415" si="1223">BT1415*Y1415</f>
        <v>6643544</v>
      </c>
      <c r="DP1415" s="46">
        <f t="shared" ref="DP1415" si="1224">BU1415*Z1415</f>
        <v>8304430</v>
      </c>
      <c r="DQ1415" s="46">
        <f t="shared" ref="DQ1415" si="1225">BV1415*AA1415</f>
        <v>0</v>
      </c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>
        <f>DE1415*1.12</f>
        <v>0</v>
      </c>
      <c r="FA1415" s="59" t="s">
        <v>1704</v>
      </c>
      <c r="FB1415" s="59" t="s">
        <v>3557</v>
      </c>
      <c r="FC1415" s="59" t="s">
        <v>1703</v>
      </c>
    </row>
    <row r="1416" spans="1:159" s="102" customFormat="1" ht="25.5" customHeight="1" x14ac:dyDescent="0.25">
      <c r="A1416" s="100" t="s">
        <v>3826</v>
      </c>
      <c r="B1416" s="92" t="s">
        <v>55</v>
      </c>
      <c r="C1416" s="92" t="s">
        <v>1208</v>
      </c>
      <c r="D1416" s="92" t="s">
        <v>1209</v>
      </c>
      <c r="E1416" s="92" t="s">
        <v>1210</v>
      </c>
      <c r="F1416" s="92"/>
      <c r="G1416" s="92" t="s">
        <v>1619</v>
      </c>
      <c r="H1416" s="92" t="s">
        <v>1339</v>
      </c>
      <c r="I1416" s="92">
        <v>87.8</v>
      </c>
      <c r="J1416" s="92" t="s">
        <v>3830</v>
      </c>
      <c r="K1416" s="92" t="s">
        <v>1590</v>
      </c>
      <c r="L1416" s="92" t="s">
        <v>1330</v>
      </c>
      <c r="M1416" s="92" t="s">
        <v>1505</v>
      </c>
      <c r="N1416" s="92" t="s">
        <v>1429</v>
      </c>
      <c r="O1416" s="46">
        <f t="shared" ref="O1416" si="1226">W1416+X1416+Y1416+Z1416</f>
        <v>4500</v>
      </c>
      <c r="P1416" s="46"/>
      <c r="Q1416" s="46"/>
      <c r="R1416" s="46"/>
      <c r="S1416" s="46"/>
      <c r="T1416" s="46"/>
      <c r="U1416" s="46"/>
      <c r="V1416" s="46"/>
      <c r="W1416" s="46">
        <v>1000</v>
      </c>
      <c r="X1416" s="46">
        <v>1000</v>
      </c>
      <c r="Y1416" s="46">
        <v>1500</v>
      </c>
      <c r="Z1416" s="46">
        <v>1000</v>
      </c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>
        <f t="shared" ref="BJ1416" si="1227">DE1416/O1416</f>
        <v>7678.2877777777776</v>
      </c>
      <c r="BK1416" s="46"/>
      <c r="BL1416" s="46"/>
      <c r="BM1416" s="46"/>
      <c r="BN1416" s="46"/>
      <c r="BO1416" s="46"/>
      <c r="BP1416" s="46"/>
      <c r="BQ1416" s="46"/>
      <c r="BR1416" s="46">
        <v>6895.61</v>
      </c>
      <c r="BS1416" s="46">
        <v>6895.61</v>
      </c>
      <c r="BT1416" s="46">
        <v>8304.43</v>
      </c>
      <c r="BU1416" s="46">
        <v>8304.43</v>
      </c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>
        <f t="shared" ref="DE1416" si="1228">DF1416+DG1416+DH1416+DI1416+DJ1416+DK1416+DL1416+DM1416+DN1416+DO1416+DP1416+DQ1416</f>
        <v>34552295</v>
      </c>
      <c r="DF1416" s="46"/>
      <c r="DG1416" s="46"/>
      <c r="DH1416" s="46"/>
      <c r="DI1416" s="46"/>
      <c r="DJ1416" s="46"/>
      <c r="DK1416" s="46"/>
      <c r="DL1416" s="46"/>
      <c r="DM1416" s="46">
        <v>6895610</v>
      </c>
      <c r="DN1416" s="46">
        <f t="shared" ref="DN1416:DP1416" si="1229">X1416*BS1416</f>
        <v>6895610</v>
      </c>
      <c r="DO1416" s="46">
        <f t="shared" si="1229"/>
        <v>12456645</v>
      </c>
      <c r="DP1416" s="46">
        <f t="shared" si="1229"/>
        <v>8304430</v>
      </c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>
        <f t="shared" ref="EZ1416" si="1230">DE1416*1.12</f>
        <v>38698570.400000006</v>
      </c>
      <c r="FA1416" s="92" t="s">
        <v>1704</v>
      </c>
      <c r="FB1416" s="92" t="s">
        <v>3557</v>
      </c>
      <c r="FC1416" s="92" t="s">
        <v>3815</v>
      </c>
    </row>
    <row r="1417" spans="1:159" s="49" customFormat="1" ht="25.5" customHeight="1" x14ac:dyDescent="0.25">
      <c r="A1417" s="59" t="s">
        <v>1250</v>
      </c>
      <c r="B1417" s="59" t="s">
        <v>55</v>
      </c>
      <c r="C1417" s="59" t="s">
        <v>1251</v>
      </c>
      <c r="D1417" s="59" t="s">
        <v>1252</v>
      </c>
      <c r="E1417" s="59" t="s">
        <v>1253</v>
      </c>
      <c r="F1417" s="59"/>
      <c r="G1417" s="59" t="s">
        <v>1630</v>
      </c>
      <c r="H1417" s="59" t="s">
        <v>1339</v>
      </c>
      <c r="I1417" s="59">
        <v>100</v>
      </c>
      <c r="J1417" s="59" t="s">
        <v>1631</v>
      </c>
      <c r="K1417" s="59" t="s">
        <v>1632</v>
      </c>
      <c r="L1417" s="59" t="s">
        <v>1330</v>
      </c>
      <c r="M1417" s="59" t="s">
        <v>1505</v>
      </c>
      <c r="N1417" s="59" t="s">
        <v>1335</v>
      </c>
      <c r="O1417" s="46">
        <v>39160</v>
      </c>
      <c r="P1417" s="46"/>
      <c r="Q1417" s="46"/>
      <c r="R1417" s="46"/>
      <c r="S1417" s="46">
        <v>3700</v>
      </c>
      <c r="T1417" s="46">
        <v>6100</v>
      </c>
      <c r="U1417" s="46">
        <v>6600</v>
      </c>
      <c r="V1417" s="46">
        <v>6060</v>
      </c>
      <c r="W1417" s="46">
        <v>4600</v>
      </c>
      <c r="X1417" s="46">
        <v>3900</v>
      </c>
      <c r="Y1417" s="46">
        <v>4100</v>
      </c>
      <c r="Z1417" s="46">
        <v>4100</v>
      </c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87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>
        <v>3549.4509703779368</v>
      </c>
      <c r="BK1417" s="46"/>
      <c r="BL1417" s="46"/>
      <c r="BM1417" s="46"/>
      <c r="BN1417" s="46"/>
      <c r="BO1417" s="46"/>
      <c r="BP1417" s="46"/>
      <c r="BQ1417" s="46"/>
      <c r="BR1417" s="46"/>
      <c r="BS1417" s="46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>
        <v>0</v>
      </c>
      <c r="DF1417" s="46">
        <v>0</v>
      </c>
      <c r="DG1417" s="46">
        <v>0</v>
      </c>
      <c r="DH1417" s="46"/>
      <c r="DI1417" s="46"/>
      <c r="DJ1417" s="46"/>
      <c r="DK1417" s="46"/>
      <c r="DL1417" s="46"/>
      <c r="DM1417" s="46"/>
      <c r="DN1417" s="46"/>
      <c r="DO1417" s="46"/>
      <c r="DP1417" s="46"/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>
        <v>0</v>
      </c>
      <c r="FA1417" s="59" t="s">
        <v>1704</v>
      </c>
      <c r="FB1417" s="59">
        <v>2016</v>
      </c>
      <c r="FC1417" s="59"/>
    </row>
    <row r="1418" spans="1:159" s="49" customFormat="1" ht="25.5" customHeight="1" x14ac:dyDescent="0.25">
      <c r="A1418" s="59" t="s">
        <v>1254</v>
      </c>
      <c r="B1418" s="59" t="s">
        <v>55</v>
      </c>
      <c r="C1418" s="59" t="s">
        <v>1251</v>
      </c>
      <c r="D1418" s="59" t="s">
        <v>1252</v>
      </c>
      <c r="E1418" s="59" t="s">
        <v>1253</v>
      </c>
      <c r="F1418" s="59"/>
      <c r="G1418" s="59" t="s">
        <v>1630</v>
      </c>
      <c r="H1418" s="59" t="s">
        <v>1339</v>
      </c>
      <c r="I1418" s="59">
        <v>100</v>
      </c>
      <c r="J1418" s="59" t="s">
        <v>1633</v>
      </c>
      <c r="K1418" s="59" t="s">
        <v>1632</v>
      </c>
      <c r="L1418" s="59" t="s">
        <v>1330</v>
      </c>
      <c r="M1418" s="59" t="s">
        <v>1505</v>
      </c>
      <c r="N1418" s="59" t="s">
        <v>1335</v>
      </c>
      <c r="O1418" s="46">
        <v>39160</v>
      </c>
      <c r="P1418" s="46"/>
      <c r="Q1418" s="46"/>
      <c r="R1418" s="46"/>
      <c r="S1418" s="46">
        <v>3700</v>
      </c>
      <c r="T1418" s="46">
        <v>6100</v>
      </c>
      <c r="U1418" s="46">
        <v>6600</v>
      </c>
      <c r="V1418" s="46">
        <v>6060</v>
      </c>
      <c r="W1418" s="46">
        <v>4600</v>
      </c>
      <c r="X1418" s="46">
        <v>3900</v>
      </c>
      <c r="Y1418" s="46">
        <v>4100</v>
      </c>
      <c r="Z1418" s="46">
        <v>4100</v>
      </c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87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>
        <v>3545.0985955056181</v>
      </c>
      <c r="BK1418" s="46"/>
      <c r="BL1418" s="46"/>
      <c r="BM1418" s="46"/>
      <c r="BN1418" s="46">
        <v>3545.0985955056181</v>
      </c>
      <c r="BO1418" s="46">
        <v>3545.0985955056181</v>
      </c>
      <c r="BP1418" s="46">
        <v>3545.0985955056181</v>
      </c>
      <c r="BQ1418" s="46">
        <v>3545.0985955056181</v>
      </c>
      <c r="BR1418" s="46">
        <v>3545.0985955056181</v>
      </c>
      <c r="BS1418" s="46">
        <v>3545.0985955056181</v>
      </c>
      <c r="BT1418" s="46">
        <v>3545.0985955056181</v>
      </c>
      <c r="BU1418" s="46">
        <v>3545.0985955056181</v>
      </c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>
        <v>0</v>
      </c>
      <c r="DF1418" s="46">
        <v>0</v>
      </c>
      <c r="DG1418" s="46">
        <v>0</v>
      </c>
      <c r="DH1418" s="46">
        <v>0</v>
      </c>
      <c r="DI1418" s="46">
        <v>13116864.803370787</v>
      </c>
      <c r="DJ1418" s="46">
        <v>21625101.432584271</v>
      </c>
      <c r="DK1418" s="46">
        <v>23397650.73033708</v>
      </c>
      <c r="DL1418" s="46">
        <v>21483297.488764044</v>
      </c>
      <c r="DM1418" s="46">
        <v>16307453.539325843</v>
      </c>
      <c r="DN1418" s="46">
        <v>13825884.52247191</v>
      </c>
      <c r="DO1418" s="46">
        <v>14534904.241573034</v>
      </c>
      <c r="DP1418" s="46">
        <v>14534904.241573034</v>
      </c>
      <c r="DQ1418" s="46">
        <v>0</v>
      </c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>
        <v>0</v>
      </c>
      <c r="FA1418" s="59" t="s">
        <v>1704</v>
      </c>
      <c r="FB1418" s="59" t="s">
        <v>1752</v>
      </c>
      <c r="FC1418" s="59" t="s">
        <v>1753</v>
      </c>
    </row>
    <row r="1419" spans="1:159" s="49" customFormat="1" ht="25.5" customHeight="1" x14ac:dyDescent="0.25">
      <c r="A1419" s="61" t="s">
        <v>3313</v>
      </c>
      <c r="B1419" s="61" t="s">
        <v>55</v>
      </c>
      <c r="C1419" s="61" t="s">
        <v>1251</v>
      </c>
      <c r="D1419" s="61" t="s">
        <v>1252</v>
      </c>
      <c r="E1419" s="61" t="s">
        <v>1253</v>
      </c>
      <c r="F1419" s="61" t="s">
        <v>1252</v>
      </c>
      <c r="G1419" s="61" t="s">
        <v>1630</v>
      </c>
      <c r="H1419" s="61" t="s">
        <v>1339</v>
      </c>
      <c r="I1419" s="62">
        <v>100</v>
      </c>
      <c r="J1419" s="62" t="s">
        <v>3314</v>
      </c>
      <c r="K1419" s="62" t="s">
        <v>1632</v>
      </c>
      <c r="L1419" s="61" t="s">
        <v>1330</v>
      </c>
      <c r="M1419" s="61" t="s">
        <v>1505</v>
      </c>
      <c r="N1419" s="62" t="s">
        <v>1335</v>
      </c>
      <c r="O1419" s="48">
        <f>P1419+Q1419+R1419+S1419+T1419+U1419+V1419+W1419+X1419+Y1419+Z1419+AA1419+AB1419+AC1419+AD1419+AE1419+AF1419+AG1419+AH1419+AI1419+AJ1419+AK1419+AL1419+AM1419+AN1419+AO1419+AP1419+AQ1419+AR1419</f>
        <v>40260</v>
      </c>
      <c r="P1419" s="48"/>
      <c r="Q1419" s="48"/>
      <c r="R1419" s="48"/>
      <c r="S1419" s="48">
        <v>3700</v>
      </c>
      <c r="T1419" s="48">
        <v>6100</v>
      </c>
      <c r="U1419" s="48">
        <v>6600</v>
      </c>
      <c r="V1419" s="48">
        <v>6060</v>
      </c>
      <c r="W1419" s="48">
        <v>4600</v>
      </c>
      <c r="X1419" s="72">
        <v>5000</v>
      </c>
      <c r="Y1419" s="72">
        <v>4100</v>
      </c>
      <c r="Z1419" s="72">
        <v>4100</v>
      </c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8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>
        <f>DE1419/O1419</f>
        <v>0</v>
      </c>
      <c r="BK1419" s="48"/>
      <c r="BL1419" s="48"/>
      <c r="BM1419" s="48"/>
      <c r="BN1419" s="48">
        <v>3125</v>
      </c>
      <c r="BO1419" s="48">
        <v>3322.95</v>
      </c>
      <c r="BP1419" s="48">
        <v>3650</v>
      </c>
      <c r="BQ1419" s="48">
        <v>3650</v>
      </c>
      <c r="BR1419" s="48">
        <v>3650</v>
      </c>
      <c r="BS1419" s="48">
        <v>3650</v>
      </c>
      <c r="BT1419" s="73">
        <v>3650</v>
      </c>
      <c r="BU1419" s="73">
        <v>3650</v>
      </c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>
        <v>0</v>
      </c>
      <c r="DF1419" s="48"/>
      <c r="DG1419" s="48"/>
      <c r="DH1419" s="48"/>
      <c r="DI1419" s="48">
        <v>11562500</v>
      </c>
      <c r="DJ1419" s="48">
        <v>20269995</v>
      </c>
      <c r="DK1419" s="48">
        <v>24090000</v>
      </c>
      <c r="DL1419" s="48">
        <v>22119000</v>
      </c>
      <c r="DM1419" s="48">
        <v>16790000</v>
      </c>
      <c r="DN1419" s="48">
        <v>18250000</v>
      </c>
      <c r="DO1419" s="48">
        <v>14965000</v>
      </c>
      <c r="DP1419" s="48">
        <v>14965000</v>
      </c>
      <c r="DQ1419" s="48"/>
      <c r="DR1419" s="48"/>
      <c r="DS1419" s="48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>
        <v>0</v>
      </c>
      <c r="FA1419" s="61" t="s">
        <v>1704</v>
      </c>
      <c r="FB1419" s="61" t="s">
        <v>3315</v>
      </c>
      <c r="FC1419" s="61" t="s">
        <v>3114</v>
      </c>
    </row>
    <row r="1420" spans="1:159" s="49" customFormat="1" ht="25.5" customHeight="1" x14ac:dyDescent="0.25">
      <c r="A1420" s="61" t="s">
        <v>3356</v>
      </c>
      <c r="B1420" s="61" t="s">
        <v>55</v>
      </c>
      <c r="C1420" s="61" t="s">
        <v>1251</v>
      </c>
      <c r="D1420" s="61" t="s">
        <v>1252</v>
      </c>
      <c r="E1420" s="61" t="s">
        <v>1253</v>
      </c>
      <c r="F1420" s="61" t="s">
        <v>1252</v>
      </c>
      <c r="G1420" s="61" t="s">
        <v>1630</v>
      </c>
      <c r="H1420" s="61" t="s">
        <v>1339</v>
      </c>
      <c r="I1420" s="62">
        <v>100</v>
      </c>
      <c r="J1420" s="62" t="s">
        <v>3314</v>
      </c>
      <c r="K1420" s="62" t="s">
        <v>1632</v>
      </c>
      <c r="L1420" s="61" t="s">
        <v>1330</v>
      </c>
      <c r="M1420" s="61" t="s">
        <v>1505</v>
      </c>
      <c r="N1420" s="62" t="s">
        <v>1335</v>
      </c>
      <c r="O1420" s="48">
        <f>P1420+Q1420+R1420+S1420+T1420+U1420+V1420+W1420+X1420+Y1420+Z1420</f>
        <v>44778</v>
      </c>
      <c r="P1420" s="48"/>
      <c r="Q1420" s="48"/>
      <c r="R1420" s="48"/>
      <c r="S1420" s="48">
        <v>3700</v>
      </c>
      <c r="T1420" s="48">
        <v>6800</v>
      </c>
      <c r="U1420" s="48">
        <v>8678</v>
      </c>
      <c r="V1420" s="48">
        <v>7800</v>
      </c>
      <c r="W1420" s="48">
        <v>4600</v>
      </c>
      <c r="X1420" s="72">
        <v>5000</v>
      </c>
      <c r="Y1420" s="72">
        <v>4100</v>
      </c>
      <c r="Z1420" s="72">
        <v>4100</v>
      </c>
      <c r="AA1420" s="46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8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>
        <v>0</v>
      </c>
      <c r="BK1420" s="48"/>
      <c r="BL1420" s="48"/>
      <c r="BM1420" s="48"/>
      <c r="BN1420" s="48">
        <v>3125</v>
      </c>
      <c r="BO1420" s="48">
        <v>3302.5735294117649</v>
      </c>
      <c r="BP1420" s="48">
        <v>3650</v>
      </c>
      <c r="BQ1420" s="48">
        <v>3650</v>
      </c>
      <c r="BR1420" s="48">
        <v>3650</v>
      </c>
      <c r="BS1420" s="48">
        <v>3650</v>
      </c>
      <c r="BT1420" s="73">
        <v>3650</v>
      </c>
      <c r="BU1420" s="73">
        <v>3650</v>
      </c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>
        <v>0</v>
      </c>
      <c r="DF1420" s="48"/>
      <c r="DG1420" s="48"/>
      <c r="DH1420" s="48"/>
      <c r="DI1420" s="48">
        <f t="shared" ref="DI1420:DP1421" si="1231">S1420*BN1420</f>
        <v>11562500</v>
      </c>
      <c r="DJ1420" s="48">
        <f t="shared" si="1231"/>
        <v>22457500</v>
      </c>
      <c r="DK1420" s="48">
        <f t="shared" si="1231"/>
        <v>31674700</v>
      </c>
      <c r="DL1420" s="48">
        <f t="shared" si="1231"/>
        <v>28470000</v>
      </c>
      <c r="DM1420" s="48">
        <f t="shared" si="1231"/>
        <v>16790000</v>
      </c>
      <c r="DN1420" s="48">
        <f t="shared" si="1231"/>
        <v>18250000</v>
      </c>
      <c r="DO1420" s="48">
        <f t="shared" si="1231"/>
        <v>14965000</v>
      </c>
      <c r="DP1420" s="48">
        <f t="shared" si="1231"/>
        <v>14965000</v>
      </c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>
        <f>DE1420*1.12</f>
        <v>0</v>
      </c>
      <c r="FA1420" s="61" t="s">
        <v>1704</v>
      </c>
      <c r="FB1420" s="61" t="s">
        <v>3315</v>
      </c>
      <c r="FC1420" s="61" t="s">
        <v>3357</v>
      </c>
    </row>
    <row r="1421" spans="1:159" s="49" customFormat="1" ht="25.5" customHeight="1" x14ac:dyDescent="0.25">
      <c r="A1421" s="61" t="s">
        <v>3414</v>
      </c>
      <c r="B1421" s="61" t="s">
        <v>55</v>
      </c>
      <c r="C1421" s="61" t="s">
        <v>1251</v>
      </c>
      <c r="D1421" s="61" t="s">
        <v>1252</v>
      </c>
      <c r="E1421" s="61" t="s">
        <v>1253</v>
      </c>
      <c r="F1421" s="61" t="s">
        <v>1252</v>
      </c>
      <c r="G1421" s="61" t="s">
        <v>1630</v>
      </c>
      <c r="H1421" s="61" t="s">
        <v>1339</v>
      </c>
      <c r="I1421" s="62">
        <v>100</v>
      </c>
      <c r="J1421" s="62" t="s">
        <v>3415</v>
      </c>
      <c r="K1421" s="62" t="s">
        <v>1632</v>
      </c>
      <c r="L1421" s="61" t="s">
        <v>1330</v>
      </c>
      <c r="M1421" s="61" t="s">
        <v>1505</v>
      </c>
      <c r="N1421" s="62" t="s">
        <v>1335</v>
      </c>
      <c r="O1421" s="48">
        <f>P1421+Q1421+R1421+S1421+T1421+U1421+V1421+W1421+X1421+Y1421+Z1421</f>
        <v>46128</v>
      </c>
      <c r="P1421" s="48"/>
      <c r="Q1421" s="48"/>
      <c r="R1421" s="48"/>
      <c r="S1421" s="48">
        <v>3700</v>
      </c>
      <c r="T1421" s="48">
        <v>6800</v>
      </c>
      <c r="U1421" s="48">
        <v>8678</v>
      </c>
      <c r="V1421" s="48">
        <v>7800</v>
      </c>
      <c r="W1421" s="48">
        <v>4600</v>
      </c>
      <c r="X1421" s="72">
        <v>6350</v>
      </c>
      <c r="Y1421" s="72">
        <v>4100</v>
      </c>
      <c r="Z1421" s="72">
        <v>4100</v>
      </c>
      <c r="AA1421" s="46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8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>
        <f>DE1421/O1421</f>
        <v>3556.6727367325702</v>
      </c>
      <c r="BK1421" s="48"/>
      <c r="BL1421" s="48"/>
      <c r="BM1421" s="48"/>
      <c r="BN1421" s="48">
        <v>3125</v>
      </c>
      <c r="BO1421" s="48">
        <v>3302.5735294117649</v>
      </c>
      <c r="BP1421" s="48">
        <v>3650</v>
      </c>
      <c r="BQ1421" s="48">
        <v>3650</v>
      </c>
      <c r="BR1421" s="48">
        <v>3650</v>
      </c>
      <c r="BS1421" s="48">
        <v>3650</v>
      </c>
      <c r="BT1421" s="73">
        <v>3650</v>
      </c>
      <c r="BU1421" s="73">
        <v>3650</v>
      </c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>
        <f>DF1421+DG1421+DH1421+DI1421+DJ1421+DK1421+DL1421+DM1421+DN1421+DO1421+DP1421</f>
        <v>164062200</v>
      </c>
      <c r="DF1421" s="48"/>
      <c r="DG1421" s="48"/>
      <c r="DH1421" s="48"/>
      <c r="DI1421" s="48">
        <f t="shared" si="1231"/>
        <v>11562500</v>
      </c>
      <c r="DJ1421" s="48">
        <f t="shared" si="1231"/>
        <v>22457500</v>
      </c>
      <c r="DK1421" s="48">
        <f t="shared" si="1231"/>
        <v>31674700</v>
      </c>
      <c r="DL1421" s="48">
        <f t="shared" si="1231"/>
        <v>28470000</v>
      </c>
      <c r="DM1421" s="48">
        <f t="shared" si="1231"/>
        <v>16790000</v>
      </c>
      <c r="DN1421" s="48">
        <f t="shared" si="1231"/>
        <v>23177500</v>
      </c>
      <c r="DO1421" s="48">
        <f t="shared" si="1231"/>
        <v>14965000</v>
      </c>
      <c r="DP1421" s="48">
        <f t="shared" si="1231"/>
        <v>14965000</v>
      </c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>
        <f>DE1421*1.12</f>
        <v>183749664.00000003</v>
      </c>
      <c r="FA1421" s="61" t="s">
        <v>1704</v>
      </c>
      <c r="FB1421" s="61" t="s">
        <v>3315</v>
      </c>
      <c r="FC1421" s="61" t="s">
        <v>2028</v>
      </c>
    </row>
    <row r="1422" spans="1:159" s="49" customFormat="1" ht="25.5" customHeight="1" x14ac:dyDescent="0.25">
      <c r="A1422" s="59" t="s">
        <v>1255</v>
      </c>
      <c r="B1422" s="59" t="s">
        <v>55</v>
      </c>
      <c r="C1422" s="59" t="s">
        <v>1251</v>
      </c>
      <c r="D1422" s="59" t="s">
        <v>1252</v>
      </c>
      <c r="E1422" s="59" t="s">
        <v>1253</v>
      </c>
      <c r="F1422" s="59"/>
      <c r="G1422" s="59" t="s">
        <v>1630</v>
      </c>
      <c r="H1422" s="59" t="s">
        <v>1339</v>
      </c>
      <c r="I1422" s="59">
        <v>100</v>
      </c>
      <c r="J1422" s="59" t="s">
        <v>1631</v>
      </c>
      <c r="K1422" s="59" t="s">
        <v>1634</v>
      </c>
      <c r="L1422" s="59" t="s">
        <v>1330</v>
      </c>
      <c r="M1422" s="59" t="s">
        <v>1505</v>
      </c>
      <c r="N1422" s="59" t="s">
        <v>1335</v>
      </c>
      <c r="O1422" s="46">
        <v>0</v>
      </c>
      <c r="P1422" s="46"/>
      <c r="Q1422" s="46"/>
      <c r="R1422" s="46"/>
      <c r="S1422" s="46"/>
      <c r="T1422" s="46" t="s">
        <v>1669</v>
      </c>
      <c r="U1422" s="46"/>
      <c r="V1422" s="46"/>
      <c r="W1422" s="46">
        <v>600</v>
      </c>
      <c r="X1422" s="46">
        <v>650</v>
      </c>
      <c r="Y1422" s="46">
        <v>650</v>
      </c>
      <c r="Z1422" s="46">
        <v>650</v>
      </c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M1422" s="46"/>
      <c r="AN1422" s="46"/>
      <c r="AO1422" s="46"/>
      <c r="AP1422" s="46"/>
      <c r="AQ1422" s="46"/>
      <c r="AR1422" s="46"/>
      <c r="AS1422" s="46"/>
      <c r="AT1422" s="46"/>
      <c r="AU1422" s="46"/>
      <c r="AV1422" s="46"/>
      <c r="AW1422" s="46"/>
      <c r="AX1422" s="46"/>
      <c r="AY1422" s="46"/>
      <c r="AZ1422" s="87"/>
      <c r="BA1422" s="46"/>
      <c r="BB1422" s="46"/>
      <c r="BC1422" s="46"/>
      <c r="BD1422" s="46"/>
      <c r="BE1422" s="46"/>
      <c r="BF1422" s="46"/>
      <c r="BG1422" s="46"/>
      <c r="BH1422" s="46"/>
      <c r="BI1422" s="46"/>
      <c r="BJ1422" s="46">
        <v>3650</v>
      </c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  <c r="CN1422" s="46"/>
      <c r="CO1422" s="46"/>
      <c r="CP1422" s="46"/>
      <c r="CQ1422" s="46"/>
      <c r="CR1422" s="46"/>
      <c r="CS1422" s="46"/>
      <c r="CT1422" s="46"/>
      <c r="CU1422" s="46"/>
      <c r="CV1422" s="46"/>
      <c r="CW1422" s="46"/>
      <c r="CX1422" s="46"/>
      <c r="CY1422" s="46"/>
      <c r="CZ1422" s="46"/>
      <c r="DA1422" s="46"/>
      <c r="DB1422" s="46"/>
      <c r="DC1422" s="46"/>
      <c r="DD1422" s="46"/>
      <c r="DE1422" s="46">
        <v>0</v>
      </c>
      <c r="DF1422" s="46">
        <v>0</v>
      </c>
      <c r="DG1422" s="46">
        <v>0</v>
      </c>
      <c r="DH1422" s="46"/>
      <c r="DI1422" s="46"/>
      <c r="DJ1422" s="46"/>
      <c r="DK1422" s="46"/>
      <c r="DL1422" s="46"/>
      <c r="DM1422" s="46"/>
      <c r="DN1422" s="46"/>
      <c r="DO1422" s="46"/>
      <c r="DP1422" s="46"/>
      <c r="DQ1422" s="46"/>
      <c r="DR1422" s="46"/>
      <c r="DS1422" s="46"/>
      <c r="DT1422" s="46"/>
      <c r="DU1422" s="46"/>
      <c r="DV1422" s="46"/>
      <c r="DW1422" s="46"/>
      <c r="DX1422" s="46"/>
      <c r="DY1422" s="46"/>
      <c r="DZ1422" s="46"/>
      <c r="EA1422" s="46"/>
      <c r="EB1422" s="46"/>
      <c r="EC1422" s="46"/>
      <c r="ED1422" s="46"/>
      <c r="EE1422" s="46"/>
      <c r="EF1422" s="46"/>
      <c r="EG1422" s="46"/>
      <c r="EH1422" s="46"/>
      <c r="EI1422" s="46"/>
      <c r="EJ1422" s="46"/>
      <c r="EK1422" s="46"/>
      <c r="EL1422" s="46"/>
      <c r="EM1422" s="46"/>
      <c r="EN1422" s="46"/>
      <c r="EO1422" s="46"/>
      <c r="EP1422" s="46"/>
      <c r="EQ1422" s="46"/>
      <c r="ER1422" s="46"/>
      <c r="ES1422" s="46"/>
      <c r="ET1422" s="46"/>
      <c r="EU1422" s="46"/>
      <c r="EV1422" s="46"/>
      <c r="EW1422" s="46"/>
      <c r="EX1422" s="46"/>
      <c r="EY1422" s="46"/>
      <c r="EZ1422" s="46">
        <v>0</v>
      </c>
      <c r="FA1422" s="59" t="s">
        <v>1704</v>
      </c>
      <c r="FB1422" s="59">
        <v>2016</v>
      </c>
      <c r="FC1422" s="59"/>
    </row>
    <row r="1423" spans="1:159" s="49" customFormat="1" ht="25.5" customHeight="1" x14ac:dyDescent="0.25">
      <c r="A1423" s="59" t="s">
        <v>1256</v>
      </c>
      <c r="B1423" s="59" t="s">
        <v>55</v>
      </c>
      <c r="C1423" s="59" t="s">
        <v>1251</v>
      </c>
      <c r="D1423" s="59" t="s">
        <v>1252</v>
      </c>
      <c r="E1423" s="59" t="s">
        <v>1253</v>
      </c>
      <c r="F1423" s="59"/>
      <c r="G1423" s="59" t="s">
        <v>1630</v>
      </c>
      <c r="H1423" s="59" t="s">
        <v>1339</v>
      </c>
      <c r="I1423" s="59">
        <v>100</v>
      </c>
      <c r="J1423" s="59" t="s">
        <v>1633</v>
      </c>
      <c r="K1423" s="59" t="s">
        <v>1634</v>
      </c>
      <c r="L1423" s="59" t="s">
        <v>1330</v>
      </c>
      <c r="M1423" s="59" t="s">
        <v>1505</v>
      </c>
      <c r="N1423" s="59" t="s">
        <v>1335</v>
      </c>
      <c r="O1423" s="46">
        <v>0</v>
      </c>
      <c r="P1423" s="46"/>
      <c r="Q1423" s="46"/>
      <c r="R1423" s="46"/>
      <c r="S1423" s="46"/>
      <c r="T1423" s="46" t="s">
        <v>1669</v>
      </c>
      <c r="U1423" s="46"/>
      <c r="V1423" s="46"/>
      <c r="W1423" s="46">
        <v>600</v>
      </c>
      <c r="X1423" s="46">
        <v>650</v>
      </c>
      <c r="Y1423" s="46">
        <v>650</v>
      </c>
      <c r="Z1423" s="46">
        <v>650</v>
      </c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87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>
        <v>3650</v>
      </c>
      <c r="BK1423" s="46"/>
      <c r="BL1423" s="46"/>
      <c r="BM1423" s="46"/>
      <c r="BN1423" s="46"/>
      <c r="BO1423" s="46"/>
      <c r="BP1423" s="46"/>
      <c r="BQ1423" s="46"/>
      <c r="BR1423" s="46">
        <v>3650</v>
      </c>
      <c r="BS1423" s="46">
        <v>3650</v>
      </c>
      <c r="BT1423" s="46">
        <v>3650</v>
      </c>
      <c r="BU1423" s="46">
        <v>3650</v>
      </c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>
        <v>9307500</v>
      </c>
      <c r="DF1423" s="46">
        <v>0</v>
      </c>
      <c r="DG1423" s="46">
        <v>0</v>
      </c>
      <c r="DH1423" s="46">
        <v>0</v>
      </c>
      <c r="DI1423" s="46">
        <v>0</v>
      </c>
      <c r="DJ1423" s="46">
        <v>0</v>
      </c>
      <c r="DK1423" s="46">
        <v>0</v>
      </c>
      <c r="DL1423" s="46">
        <v>0</v>
      </c>
      <c r="DM1423" s="46">
        <v>2190000</v>
      </c>
      <c r="DN1423" s="46">
        <v>2372500</v>
      </c>
      <c r="DO1423" s="46">
        <v>2372500</v>
      </c>
      <c r="DP1423" s="46">
        <v>2372500</v>
      </c>
      <c r="DQ1423" s="46">
        <v>0</v>
      </c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>
        <v>10424400.000000002</v>
      </c>
      <c r="FA1423" s="59" t="s">
        <v>1704</v>
      </c>
      <c r="FB1423" s="59" t="s">
        <v>1752</v>
      </c>
      <c r="FC1423" s="59" t="s">
        <v>1754</v>
      </c>
    </row>
    <row r="1424" spans="1:159" s="49" customFormat="1" ht="25.5" customHeight="1" x14ac:dyDescent="0.25">
      <c r="A1424" s="59" t="s">
        <v>1257</v>
      </c>
      <c r="B1424" s="59" t="s">
        <v>55</v>
      </c>
      <c r="C1424" s="59" t="s">
        <v>1251</v>
      </c>
      <c r="D1424" s="59" t="s">
        <v>1252</v>
      </c>
      <c r="E1424" s="59" t="s">
        <v>1253</v>
      </c>
      <c r="F1424" s="59"/>
      <c r="G1424" s="59" t="s">
        <v>1630</v>
      </c>
      <c r="H1424" s="59" t="s">
        <v>1339</v>
      </c>
      <c r="I1424" s="59">
        <v>100</v>
      </c>
      <c r="J1424" s="59" t="s">
        <v>1631</v>
      </c>
      <c r="K1424" s="59" t="s">
        <v>1635</v>
      </c>
      <c r="L1424" s="59" t="s">
        <v>1330</v>
      </c>
      <c r="M1424" s="59" t="s">
        <v>1505</v>
      </c>
      <c r="N1424" s="59" t="s">
        <v>1335</v>
      </c>
      <c r="O1424" s="46">
        <v>4270</v>
      </c>
      <c r="P1424" s="46"/>
      <c r="Q1424" s="46"/>
      <c r="R1424" s="46"/>
      <c r="S1424" s="46"/>
      <c r="T1424" s="46"/>
      <c r="U1424" s="46"/>
      <c r="V1424" s="46"/>
      <c r="W1424" s="46">
        <v>370</v>
      </c>
      <c r="X1424" s="46">
        <v>1300</v>
      </c>
      <c r="Y1424" s="46">
        <v>1300</v>
      </c>
      <c r="Z1424" s="46">
        <v>1300</v>
      </c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87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>
        <v>3650</v>
      </c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>
        <v>0</v>
      </c>
      <c r="DF1424" s="46">
        <v>0</v>
      </c>
      <c r="DG1424" s="46">
        <v>0</v>
      </c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>
        <v>0</v>
      </c>
      <c r="FA1424" s="59" t="s">
        <v>1704</v>
      </c>
      <c r="FB1424" s="59">
        <v>2016</v>
      </c>
      <c r="FC1424" s="59"/>
    </row>
    <row r="1425" spans="1:159" s="49" customFormat="1" ht="25.5" customHeight="1" x14ac:dyDescent="0.25">
      <c r="A1425" s="59" t="s">
        <v>1258</v>
      </c>
      <c r="B1425" s="59" t="s">
        <v>55</v>
      </c>
      <c r="C1425" s="59" t="s">
        <v>1251</v>
      </c>
      <c r="D1425" s="59" t="s">
        <v>1252</v>
      </c>
      <c r="E1425" s="59" t="s">
        <v>1253</v>
      </c>
      <c r="F1425" s="59"/>
      <c r="G1425" s="59" t="s">
        <v>1630</v>
      </c>
      <c r="H1425" s="59" t="s">
        <v>1339</v>
      </c>
      <c r="I1425" s="59">
        <v>100</v>
      </c>
      <c r="J1425" s="59" t="s">
        <v>1633</v>
      </c>
      <c r="K1425" s="59" t="s">
        <v>1635</v>
      </c>
      <c r="L1425" s="59" t="s">
        <v>1330</v>
      </c>
      <c r="M1425" s="59" t="s">
        <v>1505</v>
      </c>
      <c r="N1425" s="59" t="s">
        <v>1335</v>
      </c>
      <c r="O1425" s="46">
        <v>4270</v>
      </c>
      <c r="P1425" s="46"/>
      <c r="Q1425" s="46"/>
      <c r="R1425" s="46"/>
      <c r="S1425" s="46"/>
      <c r="T1425" s="46"/>
      <c r="U1425" s="46"/>
      <c r="V1425" s="46"/>
      <c r="W1425" s="46">
        <v>370</v>
      </c>
      <c r="X1425" s="46">
        <v>1300</v>
      </c>
      <c r="Y1425" s="46">
        <v>1300</v>
      </c>
      <c r="Z1425" s="46">
        <v>1300</v>
      </c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87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>
        <v>3650</v>
      </c>
      <c r="BK1425" s="46"/>
      <c r="BL1425" s="46"/>
      <c r="BM1425" s="46"/>
      <c r="BN1425" s="46"/>
      <c r="BO1425" s="46"/>
      <c r="BP1425" s="46"/>
      <c r="BQ1425" s="46"/>
      <c r="BR1425" s="46">
        <v>3650</v>
      </c>
      <c r="BS1425" s="46">
        <v>3650</v>
      </c>
      <c r="BT1425" s="46">
        <v>3650</v>
      </c>
      <c r="BU1425" s="46">
        <v>3650</v>
      </c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>
        <v>0</v>
      </c>
      <c r="DF1425" s="46">
        <v>0</v>
      </c>
      <c r="DG1425" s="46">
        <v>0</v>
      </c>
      <c r="DH1425" s="46">
        <v>0</v>
      </c>
      <c r="DI1425" s="46">
        <v>0</v>
      </c>
      <c r="DJ1425" s="46">
        <v>0</v>
      </c>
      <c r="DK1425" s="46">
        <v>0</v>
      </c>
      <c r="DL1425" s="46">
        <v>0</v>
      </c>
      <c r="DM1425" s="46">
        <v>1350500</v>
      </c>
      <c r="DN1425" s="46">
        <v>4745000</v>
      </c>
      <c r="DO1425" s="46">
        <v>4745000</v>
      </c>
      <c r="DP1425" s="46">
        <v>4745000</v>
      </c>
      <c r="DQ1425" s="46">
        <v>0</v>
      </c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>
        <v>0</v>
      </c>
      <c r="FA1425" s="59" t="s">
        <v>1704</v>
      </c>
      <c r="FB1425" s="59" t="s">
        <v>1752</v>
      </c>
      <c r="FC1425" s="59" t="s">
        <v>1754</v>
      </c>
    </row>
    <row r="1426" spans="1:159" s="49" customFormat="1" ht="25.5" customHeight="1" x14ac:dyDescent="0.25">
      <c r="A1426" s="59" t="s">
        <v>3316</v>
      </c>
      <c r="B1426" s="59" t="s">
        <v>55</v>
      </c>
      <c r="C1426" s="59" t="s">
        <v>1251</v>
      </c>
      <c r="D1426" s="59" t="s">
        <v>1252</v>
      </c>
      <c r="E1426" s="59" t="s">
        <v>1253</v>
      </c>
      <c r="F1426" s="59" t="s">
        <v>1252</v>
      </c>
      <c r="G1426" s="59" t="s">
        <v>1630</v>
      </c>
      <c r="H1426" s="59" t="s">
        <v>1339</v>
      </c>
      <c r="I1426" s="59">
        <v>100</v>
      </c>
      <c r="J1426" s="59" t="s">
        <v>3314</v>
      </c>
      <c r="K1426" s="59" t="s">
        <v>1635</v>
      </c>
      <c r="L1426" s="59" t="s">
        <v>1330</v>
      </c>
      <c r="M1426" s="59" t="s">
        <v>1505</v>
      </c>
      <c r="N1426" s="59" t="s">
        <v>1335</v>
      </c>
      <c r="O1426" s="46">
        <f>P1426+Q1426+R1426+S1426+T1426+U1426+V1426+W1426+X1426+Y1426+Z1426+AA1426+AB1426+AC1426+AD1426+AE1426+AF1426+AG1426+AH1426+AI1426+AJ1426+AK1426+AL1426+AM1426+AN1426+AO1426+AP1426+AQ1426+AR1426</f>
        <v>4770</v>
      </c>
      <c r="P1426" s="46"/>
      <c r="Q1426" s="46"/>
      <c r="R1426" s="46"/>
      <c r="S1426" s="46"/>
      <c r="T1426" s="46"/>
      <c r="U1426" s="46"/>
      <c r="V1426" s="46"/>
      <c r="W1426" s="46">
        <v>370</v>
      </c>
      <c r="X1426" s="46">
        <v>1800</v>
      </c>
      <c r="Y1426" s="46">
        <v>1300</v>
      </c>
      <c r="Z1426" s="46">
        <v>1300</v>
      </c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87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>
        <f>DE1426/O1426</f>
        <v>0</v>
      </c>
      <c r="BK1426" s="46"/>
      <c r="BL1426" s="46"/>
      <c r="BM1426" s="46"/>
      <c r="BN1426" s="46"/>
      <c r="BO1426" s="46"/>
      <c r="BP1426" s="46"/>
      <c r="BQ1426" s="46"/>
      <c r="BR1426" s="46">
        <v>3650</v>
      </c>
      <c r="BS1426" s="46">
        <v>3650</v>
      </c>
      <c r="BT1426" s="46">
        <v>3650</v>
      </c>
      <c r="BU1426" s="46">
        <v>3650</v>
      </c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>
        <v>0</v>
      </c>
      <c r="DF1426" s="46"/>
      <c r="DG1426" s="46"/>
      <c r="DH1426" s="46"/>
      <c r="DI1426" s="46"/>
      <c r="DJ1426" s="46"/>
      <c r="DK1426" s="46"/>
      <c r="DL1426" s="46"/>
      <c r="DM1426" s="46">
        <v>1350500</v>
      </c>
      <c r="DN1426" s="46">
        <v>6570000</v>
      </c>
      <c r="DO1426" s="46">
        <v>4745000</v>
      </c>
      <c r="DP1426" s="46">
        <v>4745000</v>
      </c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>
        <f>DE1426*1.12</f>
        <v>0</v>
      </c>
      <c r="FA1426" s="59" t="s">
        <v>1704</v>
      </c>
      <c r="FB1426" s="59" t="s">
        <v>3315</v>
      </c>
      <c r="FC1426" s="59" t="s">
        <v>2032</v>
      </c>
    </row>
    <row r="1427" spans="1:159" s="49" customFormat="1" ht="25.5" customHeight="1" x14ac:dyDescent="0.25">
      <c r="A1427" s="59" t="s">
        <v>3416</v>
      </c>
      <c r="B1427" s="59" t="s">
        <v>55</v>
      </c>
      <c r="C1427" s="59" t="s">
        <v>1251</v>
      </c>
      <c r="D1427" s="59" t="s">
        <v>1252</v>
      </c>
      <c r="E1427" s="59" t="s">
        <v>1253</v>
      </c>
      <c r="F1427" s="59" t="s">
        <v>1252</v>
      </c>
      <c r="G1427" s="59" t="s">
        <v>1630</v>
      </c>
      <c r="H1427" s="59" t="s">
        <v>1339</v>
      </c>
      <c r="I1427" s="59">
        <v>100</v>
      </c>
      <c r="J1427" s="59" t="s">
        <v>3417</v>
      </c>
      <c r="K1427" s="59" t="s">
        <v>1635</v>
      </c>
      <c r="L1427" s="59" t="s">
        <v>1330</v>
      </c>
      <c r="M1427" s="59" t="s">
        <v>1505</v>
      </c>
      <c r="N1427" s="59" t="s">
        <v>1335</v>
      </c>
      <c r="O1427" s="46">
        <f>P1427+Q1427+R1427+S1427+T1427+U1427+V1427+W1427+X1427+Y1427+Z1427+AA1427+AB1427+AC1427+AD1427+AE1427+AF1427+AG1427+AH1427+AI1427+AJ1427+AK1427+AL1427+AM1427+AN1427+AO1427+AP1427+AQ1427+AR1427</f>
        <v>5170</v>
      </c>
      <c r="P1427" s="46"/>
      <c r="Q1427" s="46"/>
      <c r="R1427" s="46"/>
      <c r="S1427" s="46"/>
      <c r="T1427" s="46"/>
      <c r="U1427" s="46"/>
      <c r="V1427" s="46"/>
      <c r="W1427" s="46">
        <v>370</v>
      </c>
      <c r="X1427" s="46">
        <v>2200</v>
      </c>
      <c r="Y1427" s="46">
        <v>1300</v>
      </c>
      <c r="Z1427" s="46">
        <v>1300</v>
      </c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87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>
        <f>DE1427/O1427</f>
        <v>3650</v>
      </c>
      <c r="BK1427" s="46"/>
      <c r="BL1427" s="46"/>
      <c r="BM1427" s="46"/>
      <c r="BN1427" s="46"/>
      <c r="BO1427" s="46"/>
      <c r="BP1427" s="46"/>
      <c r="BQ1427" s="46"/>
      <c r="BR1427" s="46">
        <v>3650</v>
      </c>
      <c r="BS1427" s="46">
        <v>3650</v>
      </c>
      <c r="BT1427" s="46">
        <v>3650</v>
      </c>
      <c r="BU1427" s="46">
        <v>3650</v>
      </c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>
        <f>DF1427+DG1427+DH1427+DI1427+DJ1427+DK1427+DL1427+DM1427+DN1427+DO1427+DP1427</f>
        <v>18870500</v>
      </c>
      <c r="DF1427" s="46"/>
      <c r="DG1427" s="46"/>
      <c r="DH1427" s="46"/>
      <c r="DI1427" s="46"/>
      <c r="DJ1427" s="46"/>
      <c r="DK1427" s="46"/>
      <c r="DL1427" s="46"/>
      <c r="DM1427" s="46">
        <f>W1427*BR1427</f>
        <v>1350500</v>
      </c>
      <c r="DN1427" s="46">
        <f>X1427*BS1427</f>
        <v>8030000</v>
      </c>
      <c r="DO1427" s="46">
        <f>Y1427*BT1427</f>
        <v>4745000</v>
      </c>
      <c r="DP1427" s="46">
        <f>Z1427*BU1427</f>
        <v>4745000</v>
      </c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6"/>
      <c r="ER1427" s="46"/>
      <c r="ES1427" s="46"/>
      <c r="ET1427" s="46"/>
      <c r="EU1427" s="46"/>
      <c r="EV1427" s="46"/>
      <c r="EW1427" s="46"/>
      <c r="EX1427" s="46"/>
      <c r="EY1427" s="46"/>
      <c r="EZ1427" s="46">
        <f>DE1427*1.12</f>
        <v>21134960.000000004</v>
      </c>
      <c r="FA1427" s="59" t="s">
        <v>1704</v>
      </c>
      <c r="FB1427" s="59" t="s">
        <v>3315</v>
      </c>
      <c r="FC1427" s="59" t="s">
        <v>2028</v>
      </c>
    </row>
    <row r="1428" spans="1:159" s="49" customFormat="1" ht="25.5" customHeight="1" x14ac:dyDescent="0.25">
      <c r="A1428" s="59" t="s">
        <v>1259</v>
      </c>
      <c r="B1428" s="59" t="s">
        <v>55</v>
      </c>
      <c r="C1428" s="59" t="s">
        <v>1251</v>
      </c>
      <c r="D1428" s="59" t="s">
        <v>1252</v>
      </c>
      <c r="E1428" s="59" t="s">
        <v>1253</v>
      </c>
      <c r="F1428" s="59"/>
      <c r="G1428" s="59" t="s">
        <v>1630</v>
      </c>
      <c r="H1428" s="59" t="s">
        <v>1339</v>
      </c>
      <c r="I1428" s="59">
        <v>100</v>
      </c>
      <c r="J1428" s="59" t="s">
        <v>1631</v>
      </c>
      <c r="K1428" s="59" t="s">
        <v>1636</v>
      </c>
      <c r="L1428" s="59" t="s">
        <v>1330</v>
      </c>
      <c r="M1428" s="59" t="s">
        <v>1505</v>
      </c>
      <c r="N1428" s="59" t="s">
        <v>1335</v>
      </c>
      <c r="O1428" s="46">
        <v>17270</v>
      </c>
      <c r="P1428" s="46"/>
      <c r="Q1428" s="46"/>
      <c r="R1428" s="46"/>
      <c r="S1428" s="46">
        <v>1600</v>
      </c>
      <c r="T1428" s="46">
        <v>4150</v>
      </c>
      <c r="U1428" s="46">
        <v>3100</v>
      </c>
      <c r="V1428" s="46">
        <v>3100</v>
      </c>
      <c r="W1428" s="46">
        <v>1870</v>
      </c>
      <c r="X1428" s="46">
        <v>1150</v>
      </c>
      <c r="Y1428" s="46">
        <v>1150</v>
      </c>
      <c r="Z1428" s="46">
        <v>1150</v>
      </c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87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>
        <v>3511.682107701216</v>
      </c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>
        <v>0</v>
      </c>
      <c r="DF1428" s="46">
        <v>0</v>
      </c>
      <c r="DG1428" s="46">
        <v>0</v>
      </c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>
        <v>0</v>
      </c>
      <c r="FA1428" s="59" t="s">
        <v>1704</v>
      </c>
      <c r="FB1428" s="59">
        <v>2016</v>
      </c>
      <c r="FC1428" s="59"/>
    </row>
    <row r="1429" spans="1:159" s="49" customFormat="1" ht="25.5" customHeight="1" x14ac:dyDescent="0.25">
      <c r="A1429" s="59" t="s">
        <v>1260</v>
      </c>
      <c r="B1429" s="59" t="s">
        <v>55</v>
      </c>
      <c r="C1429" s="59" t="s">
        <v>1251</v>
      </c>
      <c r="D1429" s="59" t="s">
        <v>1252</v>
      </c>
      <c r="E1429" s="59" t="s">
        <v>1253</v>
      </c>
      <c r="F1429" s="59"/>
      <c r="G1429" s="59" t="s">
        <v>1630</v>
      </c>
      <c r="H1429" s="59" t="s">
        <v>1339</v>
      </c>
      <c r="I1429" s="59">
        <v>100</v>
      </c>
      <c r="J1429" s="59" t="s">
        <v>1633</v>
      </c>
      <c r="K1429" s="59" t="s">
        <v>1636</v>
      </c>
      <c r="L1429" s="59" t="s">
        <v>1330</v>
      </c>
      <c r="M1429" s="59" t="s">
        <v>1505</v>
      </c>
      <c r="N1429" s="59" t="s">
        <v>1335</v>
      </c>
      <c r="O1429" s="46">
        <v>17270</v>
      </c>
      <c r="P1429" s="46"/>
      <c r="Q1429" s="46"/>
      <c r="R1429" s="46"/>
      <c r="S1429" s="46">
        <v>1600</v>
      </c>
      <c r="T1429" s="46">
        <v>4150</v>
      </c>
      <c r="U1429" s="46">
        <v>3100</v>
      </c>
      <c r="V1429" s="46">
        <v>3100</v>
      </c>
      <c r="W1429" s="46">
        <v>1870</v>
      </c>
      <c r="X1429" s="46">
        <v>1150</v>
      </c>
      <c r="Y1429" s="46">
        <v>1150</v>
      </c>
      <c r="Z1429" s="46">
        <v>1150</v>
      </c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87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>
        <v>3516.0562536189923</v>
      </c>
      <c r="BK1429" s="46"/>
      <c r="BL1429" s="46"/>
      <c r="BM1429" s="46"/>
      <c r="BN1429" s="46">
        <v>3516.0562536189923</v>
      </c>
      <c r="BO1429" s="46">
        <v>3516.0562536189923</v>
      </c>
      <c r="BP1429" s="46">
        <v>3516.0562536189923</v>
      </c>
      <c r="BQ1429" s="46">
        <v>3516.0562536189923</v>
      </c>
      <c r="BR1429" s="46">
        <v>3516.0562536189923</v>
      </c>
      <c r="BS1429" s="46">
        <v>3516.0562536189923</v>
      </c>
      <c r="BT1429" s="46">
        <v>3516.0562536189923</v>
      </c>
      <c r="BU1429" s="46">
        <v>3516.0562536189923</v>
      </c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>
        <v>0</v>
      </c>
      <c r="DF1429" s="46">
        <v>0</v>
      </c>
      <c r="DG1429" s="46">
        <v>0</v>
      </c>
      <c r="DH1429" s="46">
        <v>0</v>
      </c>
      <c r="DI1429" s="46">
        <v>5625690.0057903873</v>
      </c>
      <c r="DJ1429" s="46">
        <v>14591633.452518819</v>
      </c>
      <c r="DK1429" s="46">
        <v>10899774.386218876</v>
      </c>
      <c r="DL1429" s="46">
        <v>10899774.386218876</v>
      </c>
      <c r="DM1429" s="46">
        <v>6575025.194267516</v>
      </c>
      <c r="DN1429" s="46">
        <v>4043464.6916618412</v>
      </c>
      <c r="DO1429" s="46">
        <v>4043464.6916618412</v>
      </c>
      <c r="DP1429" s="46">
        <v>4043464.6916618412</v>
      </c>
      <c r="DQ1429" s="46">
        <v>0</v>
      </c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>
        <v>0</v>
      </c>
      <c r="FA1429" s="59" t="s">
        <v>1704</v>
      </c>
      <c r="FB1429" s="59" t="s">
        <v>1752</v>
      </c>
      <c r="FC1429" s="59" t="s">
        <v>1753</v>
      </c>
    </row>
    <row r="1430" spans="1:159" s="49" customFormat="1" ht="25.5" customHeight="1" x14ac:dyDescent="0.25">
      <c r="A1430" s="59" t="s">
        <v>3317</v>
      </c>
      <c r="B1430" s="59" t="s">
        <v>55</v>
      </c>
      <c r="C1430" s="59" t="s">
        <v>1251</v>
      </c>
      <c r="D1430" s="59" t="s">
        <v>1252</v>
      </c>
      <c r="E1430" s="59" t="s">
        <v>1253</v>
      </c>
      <c r="F1430" s="59" t="s">
        <v>1252</v>
      </c>
      <c r="G1430" s="59" t="s">
        <v>1630</v>
      </c>
      <c r="H1430" s="59" t="s">
        <v>1339</v>
      </c>
      <c r="I1430" s="59">
        <v>100</v>
      </c>
      <c r="J1430" s="59" t="s">
        <v>3314</v>
      </c>
      <c r="K1430" s="59" t="s">
        <v>1636</v>
      </c>
      <c r="L1430" s="59" t="s">
        <v>1330</v>
      </c>
      <c r="M1430" s="59" t="s">
        <v>1505</v>
      </c>
      <c r="N1430" s="59" t="s">
        <v>1335</v>
      </c>
      <c r="O1430" s="46">
        <f>P1430+Q1430+R1430+S1430+T1430+U1430+V1430+W1430+X1430+Y1430+Z1430+AA1430+AB1430+AC1430+AD1430+AE1430+AF1430+AG1430+AH1430+AI1430+AJ1430+AK1430+AL1430+AM1430+AN1430+AO1430+AP1430+AQ1430+AR1430</f>
        <v>16920</v>
      </c>
      <c r="P1430" s="46"/>
      <c r="Q1430" s="46"/>
      <c r="R1430" s="46"/>
      <c r="S1430" s="46">
        <v>1600</v>
      </c>
      <c r="T1430" s="46">
        <v>4150</v>
      </c>
      <c r="U1430" s="46">
        <v>3100</v>
      </c>
      <c r="V1430" s="46">
        <v>3100</v>
      </c>
      <c r="W1430" s="46">
        <v>1870</v>
      </c>
      <c r="X1430" s="46">
        <v>800</v>
      </c>
      <c r="Y1430" s="46">
        <v>1150</v>
      </c>
      <c r="Z1430" s="46">
        <v>1150</v>
      </c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87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>
        <f>DE1430/O1430</f>
        <v>0</v>
      </c>
      <c r="BK1430" s="46"/>
      <c r="BL1430" s="46"/>
      <c r="BM1430" s="46"/>
      <c r="BN1430" s="46">
        <v>3125</v>
      </c>
      <c r="BO1430" s="46">
        <v>3276.8</v>
      </c>
      <c r="BP1430" s="46">
        <v>3650</v>
      </c>
      <c r="BQ1430" s="46">
        <v>3650</v>
      </c>
      <c r="BR1430" s="46">
        <v>3650</v>
      </c>
      <c r="BS1430" s="46">
        <v>3650</v>
      </c>
      <c r="BT1430" s="46">
        <v>3650</v>
      </c>
      <c r="BU1430" s="46">
        <v>3650</v>
      </c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>
        <v>0</v>
      </c>
      <c r="DF1430" s="46"/>
      <c r="DG1430" s="46"/>
      <c r="DH1430" s="46"/>
      <c r="DI1430" s="46">
        <v>5000000</v>
      </c>
      <c r="DJ1430" s="46">
        <v>13598720</v>
      </c>
      <c r="DK1430" s="46">
        <v>11315000</v>
      </c>
      <c r="DL1430" s="46">
        <v>11315000</v>
      </c>
      <c r="DM1430" s="46">
        <v>6825500</v>
      </c>
      <c r="DN1430" s="46">
        <v>2920000</v>
      </c>
      <c r="DO1430" s="46">
        <v>4197500</v>
      </c>
      <c r="DP1430" s="46">
        <v>4197500</v>
      </c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>
        <v>0</v>
      </c>
      <c r="FA1430" s="59" t="s">
        <v>1704</v>
      </c>
      <c r="FB1430" s="59" t="s">
        <v>3315</v>
      </c>
      <c r="FC1430" s="59" t="s">
        <v>3114</v>
      </c>
    </row>
    <row r="1431" spans="1:159" s="49" customFormat="1" ht="25.5" customHeight="1" x14ac:dyDescent="0.25">
      <c r="A1431" s="59" t="s">
        <v>3358</v>
      </c>
      <c r="B1431" s="59" t="s">
        <v>55</v>
      </c>
      <c r="C1431" s="59" t="s">
        <v>1251</v>
      </c>
      <c r="D1431" s="59" t="s">
        <v>1252</v>
      </c>
      <c r="E1431" s="59" t="s">
        <v>1253</v>
      </c>
      <c r="F1431" s="59" t="s">
        <v>1252</v>
      </c>
      <c r="G1431" s="59" t="s">
        <v>1630</v>
      </c>
      <c r="H1431" s="59" t="s">
        <v>1339</v>
      </c>
      <c r="I1431" s="59">
        <v>100</v>
      </c>
      <c r="J1431" s="59" t="s">
        <v>3314</v>
      </c>
      <c r="K1431" s="59" t="s">
        <v>1636</v>
      </c>
      <c r="L1431" s="59" t="s">
        <v>1330</v>
      </c>
      <c r="M1431" s="59" t="s">
        <v>1505</v>
      </c>
      <c r="N1431" s="59" t="s">
        <v>1335</v>
      </c>
      <c r="O1431" s="46">
        <f>P1431+Q1431+R1431+S1431+T1431+U1431+V1431+W1431+X1431+Y1431+Z1431</f>
        <v>18470</v>
      </c>
      <c r="P1431" s="46"/>
      <c r="Q1431" s="46"/>
      <c r="R1431" s="46"/>
      <c r="S1431" s="46">
        <v>1600</v>
      </c>
      <c r="T1431" s="46">
        <v>4150</v>
      </c>
      <c r="U1431" s="46">
        <v>3950</v>
      </c>
      <c r="V1431" s="46">
        <v>3800</v>
      </c>
      <c r="W1431" s="46">
        <v>1870</v>
      </c>
      <c r="X1431" s="46">
        <v>800</v>
      </c>
      <c r="Y1431" s="46">
        <v>1150</v>
      </c>
      <c r="Z1431" s="46">
        <v>1150</v>
      </c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87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>
        <f>DE1431/O1431</f>
        <v>0</v>
      </c>
      <c r="BK1431" s="46"/>
      <c r="BL1431" s="46"/>
      <c r="BM1431" s="46"/>
      <c r="BN1431" s="46">
        <v>3125</v>
      </c>
      <c r="BO1431" s="46">
        <v>3276.8072289156626</v>
      </c>
      <c r="BP1431" s="46">
        <v>3650</v>
      </c>
      <c r="BQ1431" s="46">
        <v>3650</v>
      </c>
      <c r="BR1431" s="46">
        <v>3650</v>
      </c>
      <c r="BS1431" s="46">
        <v>3650</v>
      </c>
      <c r="BT1431" s="46">
        <v>3650</v>
      </c>
      <c r="BU1431" s="46">
        <v>3650</v>
      </c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>
        <v>0</v>
      </c>
      <c r="DF1431" s="46"/>
      <c r="DG1431" s="46"/>
      <c r="DH1431" s="46"/>
      <c r="DI1431" s="46">
        <f t="shared" ref="DI1431:DP1432" si="1232">S1431*BN1431</f>
        <v>5000000</v>
      </c>
      <c r="DJ1431" s="46">
        <f t="shared" si="1232"/>
        <v>13598750</v>
      </c>
      <c r="DK1431" s="46">
        <f t="shared" si="1232"/>
        <v>14417500</v>
      </c>
      <c r="DL1431" s="46">
        <f t="shared" si="1232"/>
        <v>13870000</v>
      </c>
      <c r="DM1431" s="46">
        <f t="shared" si="1232"/>
        <v>6825500</v>
      </c>
      <c r="DN1431" s="46">
        <f t="shared" si="1232"/>
        <v>2920000</v>
      </c>
      <c r="DO1431" s="46">
        <f t="shared" si="1232"/>
        <v>4197500</v>
      </c>
      <c r="DP1431" s="46">
        <f t="shared" si="1232"/>
        <v>4197500</v>
      </c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>
        <f>DE1431*1.12</f>
        <v>0</v>
      </c>
      <c r="FA1431" s="59" t="s">
        <v>1704</v>
      </c>
      <c r="FB1431" s="59" t="s">
        <v>3315</v>
      </c>
      <c r="FC1431" s="59" t="s">
        <v>3357</v>
      </c>
    </row>
    <row r="1432" spans="1:159" s="49" customFormat="1" ht="25.5" customHeight="1" x14ac:dyDescent="0.25">
      <c r="A1432" s="59" t="s">
        <v>3418</v>
      </c>
      <c r="B1432" s="59" t="s">
        <v>55</v>
      </c>
      <c r="C1432" s="59" t="s">
        <v>1251</v>
      </c>
      <c r="D1432" s="59" t="s">
        <v>1252</v>
      </c>
      <c r="E1432" s="59" t="s">
        <v>1253</v>
      </c>
      <c r="F1432" s="59" t="s">
        <v>1252</v>
      </c>
      <c r="G1432" s="59" t="s">
        <v>1630</v>
      </c>
      <c r="H1432" s="59" t="s">
        <v>1339</v>
      </c>
      <c r="I1432" s="59">
        <v>100</v>
      </c>
      <c r="J1432" s="59" t="s">
        <v>3417</v>
      </c>
      <c r="K1432" s="59" t="s">
        <v>1636</v>
      </c>
      <c r="L1432" s="59" t="s">
        <v>1330</v>
      </c>
      <c r="M1432" s="59" t="s">
        <v>1505</v>
      </c>
      <c r="N1432" s="59" t="s">
        <v>1335</v>
      </c>
      <c r="O1432" s="46">
        <f>P1432+Q1432+R1432+S1432+T1432+U1432+V1432+W1432+X1432+Y1432+Z1432</f>
        <v>18670</v>
      </c>
      <c r="P1432" s="46"/>
      <c r="Q1432" s="46"/>
      <c r="R1432" s="46"/>
      <c r="S1432" s="46">
        <v>1600</v>
      </c>
      <c r="T1432" s="46">
        <v>4150</v>
      </c>
      <c r="U1432" s="46">
        <v>3950</v>
      </c>
      <c r="V1432" s="46">
        <v>3800</v>
      </c>
      <c r="W1432" s="46">
        <v>1870</v>
      </c>
      <c r="X1432" s="46">
        <v>1000</v>
      </c>
      <c r="Y1432" s="46">
        <v>1150</v>
      </c>
      <c r="Z1432" s="46">
        <v>1150</v>
      </c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87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>
        <f>DE1432/O1432</f>
        <v>3522.0540974825922</v>
      </c>
      <c r="BK1432" s="46"/>
      <c r="BL1432" s="46"/>
      <c r="BM1432" s="46"/>
      <c r="BN1432" s="46">
        <v>3125</v>
      </c>
      <c r="BO1432" s="46">
        <v>3276.8072289156626</v>
      </c>
      <c r="BP1432" s="46">
        <v>3650</v>
      </c>
      <c r="BQ1432" s="46">
        <v>3650</v>
      </c>
      <c r="BR1432" s="46">
        <v>3650</v>
      </c>
      <c r="BS1432" s="46">
        <v>3650</v>
      </c>
      <c r="BT1432" s="46">
        <v>3650</v>
      </c>
      <c r="BU1432" s="46">
        <v>3650</v>
      </c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>
        <f>DF1432+DG1432+DH1432+DI1432+DJ1432+DK1432+DL1432+DM1432+DN1432+DO1432+DP1432</f>
        <v>65756750</v>
      </c>
      <c r="DF1432" s="46"/>
      <c r="DG1432" s="46"/>
      <c r="DH1432" s="46"/>
      <c r="DI1432" s="46">
        <f t="shared" si="1232"/>
        <v>5000000</v>
      </c>
      <c r="DJ1432" s="46">
        <f t="shared" si="1232"/>
        <v>13598750</v>
      </c>
      <c r="DK1432" s="46">
        <f t="shared" si="1232"/>
        <v>14417500</v>
      </c>
      <c r="DL1432" s="46">
        <f t="shared" si="1232"/>
        <v>13870000</v>
      </c>
      <c r="DM1432" s="46">
        <f t="shared" si="1232"/>
        <v>6825500</v>
      </c>
      <c r="DN1432" s="46">
        <f t="shared" si="1232"/>
        <v>3650000</v>
      </c>
      <c r="DO1432" s="46">
        <f t="shared" si="1232"/>
        <v>4197500</v>
      </c>
      <c r="DP1432" s="46">
        <f t="shared" si="1232"/>
        <v>4197500</v>
      </c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6"/>
      <c r="ER1432" s="46"/>
      <c r="ES1432" s="46"/>
      <c r="ET1432" s="46"/>
      <c r="EU1432" s="46"/>
      <c r="EV1432" s="46"/>
      <c r="EW1432" s="46"/>
      <c r="EX1432" s="46"/>
      <c r="EY1432" s="46"/>
      <c r="EZ1432" s="46">
        <f>DE1432*1.12</f>
        <v>73647560</v>
      </c>
      <c r="FA1432" s="59" t="s">
        <v>1704</v>
      </c>
      <c r="FB1432" s="59" t="s">
        <v>3315</v>
      </c>
      <c r="FC1432" s="59" t="s">
        <v>2028</v>
      </c>
    </row>
    <row r="1433" spans="1:159" s="49" customFormat="1" ht="25.5" customHeight="1" x14ac:dyDescent="0.25">
      <c r="A1433" s="59" t="s">
        <v>1261</v>
      </c>
      <c r="B1433" s="59" t="s">
        <v>55</v>
      </c>
      <c r="C1433" s="59" t="s">
        <v>1251</v>
      </c>
      <c r="D1433" s="59" t="s">
        <v>1252</v>
      </c>
      <c r="E1433" s="59" t="s">
        <v>1253</v>
      </c>
      <c r="F1433" s="59"/>
      <c r="G1433" s="59" t="s">
        <v>1630</v>
      </c>
      <c r="H1433" s="59" t="s">
        <v>1339</v>
      </c>
      <c r="I1433" s="59">
        <v>100</v>
      </c>
      <c r="J1433" s="59" t="s">
        <v>1631</v>
      </c>
      <c r="K1433" s="59" t="s">
        <v>1637</v>
      </c>
      <c r="L1433" s="59" t="s">
        <v>1330</v>
      </c>
      <c r="M1433" s="59" t="s">
        <v>1505</v>
      </c>
      <c r="N1433" s="59" t="s">
        <v>1335</v>
      </c>
      <c r="O1433" s="46">
        <v>29350</v>
      </c>
      <c r="P1433" s="46"/>
      <c r="Q1433" s="46"/>
      <c r="R1433" s="46"/>
      <c r="S1433" s="46">
        <v>3200</v>
      </c>
      <c r="T1433" s="46">
        <v>7000</v>
      </c>
      <c r="U1433" s="46">
        <v>6200</v>
      </c>
      <c r="V1433" s="46">
        <v>3650</v>
      </c>
      <c r="W1433" s="46">
        <v>3300</v>
      </c>
      <c r="X1433" s="46">
        <v>2000</v>
      </c>
      <c r="Y1433" s="46">
        <v>2000</v>
      </c>
      <c r="Z1433" s="46">
        <v>2000</v>
      </c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87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>
        <v>3492.5894378194207</v>
      </c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>
        <v>0</v>
      </c>
      <c r="DF1433" s="46">
        <v>0</v>
      </c>
      <c r="DG1433" s="46">
        <v>0</v>
      </c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>
        <v>0</v>
      </c>
      <c r="FA1433" s="59" t="s">
        <v>1704</v>
      </c>
      <c r="FB1433" s="59">
        <v>2016</v>
      </c>
      <c r="FC1433" s="59"/>
    </row>
    <row r="1434" spans="1:159" s="49" customFormat="1" ht="25.5" customHeight="1" x14ac:dyDescent="0.25">
      <c r="A1434" s="59" t="s">
        <v>1262</v>
      </c>
      <c r="B1434" s="59" t="s">
        <v>55</v>
      </c>
      <c r="C1434" s="59" t="s">
        <v>1251</v>
      </c>
      <c r="D1434" s="59" t="s">
        <v>1252</v>
      </c>
      <c r="E1434" s="59" t="s">
        <v>1253</v>
      </c>
      <c r="F1434" s="59"/>
      <c r="G1434" s="59" t="s">
        <v>1630</v>
      </c>
      <c r="H1434" s="59" t="s">
        <v>1339</v>
      </c>
      <c r="I1434" s="59">
        <v>100</v>
      </c>
      <c r="J1434" s="59" t="s">
        <v>1633</v>
      </c>
      <c r="K1434" s="59" t="s">
        <v>1637</v>
      </c>
      <c r="L1434" s="59" t="s">
        <v>1330</v>
      </c>
      <c r="M1434" s="59" t="s">
        <v>1505</v>
      </c>
      <c r="N1434" s="59" t="s">
        <v>1335</v>
      </c>
      <c r="O1434" s="46">
        <v>29350</v>
      </c>
      <c r="P1434" s="46"/>
      <c r="Q1434" s="46"/>
      <c r="R1434" s="46"/>
      <c r="S1434" s="46">
        <v>3200</v>
      </c>
      <c r="T1434" s="46">
        <v>7000</v>
      </c>
      <c r="U1434" s="46">
        <v>6200</v>
      </c>
      <c r="V1434" s="46">
        <v>3650</v>
      </c>
      <c r="W1434" s="46">
        <v>3300</v>
      </c>
      <c r="X1434" s="46">
        <v>2000</v>
      </c>
      <c r="Y1434" s="46">
        <v>2000</v>
      </c>
      <c r="Z1434" s="46">
        <v>2000</v>
      </c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87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>
        <v>3508.0943781942078</v>
      </c>
      <c r="BK1434" s="46"/>
      <c r="BL1434" s="46"/>
      <c r="BM1434" s="46"/>
      <c r="BN1434" s="46">
        <v>3508.0943781942078</v>
      </c>
      <c r="BO1434" s="46">
        <v>3508.0943781942078</v>
      </c>
      <c r="BP1434" s="46">
        <v>3508.0943781942078</v>
      </c>
      <c r="BQ1434" s="46">
        <v>3508.0943781942078</v>
      </c>
      <c r="BR1434" s="46">
        <v>3508.0943781942078</v>
      </c>
      <c r="BS1434" s="46">
        <v>3508.0943781942078</v>
      </c>
      <c r="BT1434" s="46">
        <v>3508.0943781942078</v>
      </c>
      <c r="BU1434" s="46">
        <v>3508.0943781942078</v>
      </c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>
        <v>0</v>
      </c>
      <c r="DF1434" s="46">
        <v>0</v>
      </c>
      <c r="DG1434" s="46">
        <v>0</v>
      </c>
      <c r="DH1434" s="46">
        <v>0</v>
      </c>
      <c r="DI1434" s="46">
        <v>11225902.010221465</v>
      </c>
      <c r="DJ1434" s="46">
        <v>24556660.647359453</v>
      </c>
      <c r="DK1434" s="46">
        <v>21750185.14480409</v>
      </c>
      <c r="DL1434" s="46">
        <v>12804544.480408859</v>
      </c>
      <c r="DM1434" s="46">
        <v>11576711.448040886</v>
      </c>
      <c r="DN1434" s="46">
        <v>7016188.7563884156</v>
      </c>
      <c r="DO1434" s="46">
        <v>7016188.7563884156</v>
      </c>
      <c r="DP1434" s="46">
        <v>7016188.7563884156</v>
      </c>
      <c r="DQ1434" s="46">
        <v>0</v>
      </c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>
        <v>0</v>
      </c>
      <c r="FA1434" s="59" t="s">
        <v>1704</v>
      </c>
      <c r="FB1434" s="59" t="s">
        <v>1752</v>
      </c>
      <c r="FC1434" s="59" t="s">
        <v>1753</v>
      </c>
    </row>
    <row r="1435" spans="1:159" s="49" customFormat="1" ht="25.5" customHeight="1" x14ac:dyDescent="0.25">
      <c r="A1435" s="59" t="s">
        <v>3318</v>
      </c>
      <c r="B1435" s="59" t="s">
        <v>55</v>
      </c>
      <c r="C1435" s="59" t="s">
        <v>1251</v>
      </c>
      <c r="D1435" s="59" t="s">
        <v>1252</v>
      </c>
      <c r="E1435" s="59" t="s">
        <v>1253</v>
      </c>
      <c r="F1435" s="59" t="s">
        <v>1252</v>
      </c>
      <c r="G1435" s="59" t="s">
        <v>1630</v>
      </c>
      <c r="H1435" s="59" t="s">
        <v>1339</v>
      </c>
      <c r="I1435" s="59">
        <v>100</v>
      </c>
      <c r="J1435" s="59" t="s">
        <v>3314</v>
      </c>
      <c r="K1435" s="59" t="s">
        <v>1637</v>
      </c>
      <c r="L1435" s="59" t="s">
        <v>1330</v>
      </c>
      <c r="M1435" s="59" t="s">
        <v>1505</v>
      </c>
      <c r="N1435" s="59" t="s">
        <v>1335</v>
      </c>
      <c r="O1435" s="46">
        <f>P1435+Q1435+R1435+S1435+T1435+U1435+V1435+W1435+X1435+Y1435+Z1435+AA1435+AB1435+AC1435+AD1435+AE1435+AF1435+AG1435+AH1435+AI1435+AJ1435+AK1435+AL1435+AM1435+AN1435+AO1435+AP1435+AQ1435+AR1435</f>
        <v>30150</v>
      </c>
      <c r="P1435" s="46"/>
      <c r="Q1435" s="46"/>
      <c r="R1435" s="46"/>
      <c r="S1435" s="46">
        <v>3200</v>
      </c>
      <c r="T1435" s="46">
        <v>7000</v>
      </c>
      <c r="U1435" s="46">
        <v>6200</v>
      </c>
      <c r="V1435" s="46">
        <v>3650</v>
      </c>
      <c r="W1435" s="46">
        <v>3300</v>
      </c>
      <c r="X1435" s="46">
        <v>2800</v>
      </c>
      <c r="Y1435" s="46">
        <v>2000</v>
      </c>
      <c r="Z1435" s="46">
        <v>2000</v>
      </c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87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>
        <f>DE1435/O1435</f>
        <v>0</v>
      </c>
      <c r="BK1435" s="46"/>
      <c r="BL1435" s="46"/>
      <c r="BM1435" s="46"/>
      <c r="BN1435" s="46">
        <v>3125</v>
      </c>
      <c r="BO1435" s="46">
        <v>3230</v>
      </c>
      <c r="BP1435" s="46">
        <v>3650</v>
      </c>
      <c r="BQ1435" s="46">
        <v>3650</v>
      </c>
      <c r="BR1435" s="46">
        <v>3650</v>
      </c>
      <c r="BS1435" s="46">
        <v>3650</v>
      </c>
      <c r="BT1435" s="46">
        <v>3650</v>
      </c>
      <c r="BU1435" s="46">
        <v>3650</v>
      </c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>
        <v>0</v>
      </c>
      <c r="DF1435" s="46"/>
      <c r="DG1435" s="46"/>
      <c r="DH1435" s="46"/>
      <c r="DI1435" s="46">
        <v>10000000</v>
      </c>
      <c r="DJ1435" s="46">
        <v>22610000</v>
      </c>
      <c r="DK1435" s="46">
        <v>22630000</v>
      </c>
      <c r="DL1435" s="46">
        <v>13322500</v>
      </c>
      <c r="DM1435" s="46">
        <v>12045000</v>
      </c>
      <c r="DN1435" s="46">
        <v>10220000</v>
      </c>
      <c r="DO1435" s="46">
        <v>7300000</v>
      </c>
      <c r="DP1435" s="46">
        <v>7300000</v>
      </c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>
        <v>0</v>
      </c>
      <c r="FA1435" s="59" t="s">
        <v>1704</v>
      </c>
      <c r="FB1435" s="59" t="s">
        <v>3315</v>
      </c>
      <c r="FC1435" s="59" t="s">
        <v>3114</v>
      </c>
    </row>
    <row r="1436" spans="1:159" s="49" customFormat="1" ht="25.5" customHeight="1" x14ac:dyDescent="0.25">
      <c r="A1436" s="59" t="s">
        <v>3359</v>
      </c>
      <c r="B1436" s="59" t="s">
        <v>55</v>
      </c>
      <c r="C1436" s="59" t="s">
        <v>1251</v>
      </c>
      <c r="D1436" s="59" t="s">
        <v>1252</v>
      </c>
      <c r="E1436" s="59" t="s">
        <v>1253</v>
      </c>
      <c r="F1436" s="59" t="s">
        <v>1252</v>
      </c>
      <c r="G1436" s="59" t="s">
        <v>1630</v>
      </c>
      <c r="H1436" s="59" t="s">
        <v>1339</v>
      </c>
      <c r="I1436" s="59">
        <v>100</v>
      </c>
      <c r="J1436" s="59" t="s">
        <v>3314</v>
      </c>
      <c r="K1436" s="59" t="s">
        <v>1637</v>
      </c>
      <c r="L1436" s="59" t="s">
        <v>1330</v>
      </c>
      <c r="M1436" s="59" t="s">
        <v>1505</v>
      </c>
      <c r="N1436" s="59" t="s">
        <v>1335</v>
      </c>
      <c r="O1436" s="46">
        <f>P1436+Q1436+R1436+S1436+T1436+U1436+V1436+W1436+X1436+Y1436+Z1436</f>
        <v>30500</v>
      </c>
      <c r="P1436" s="46"/>
      <c r="Q1436" s="46"/>
      <c r="R1436" s="46"/>
      <c r="S1436" s="46">
        <v>3200</v>
      </c>
      <c r="T1436" s="46">
        <v>7500</v>
      </c>
      <c r="U1436" s="46">
        <v>6050</v>
      </c>
      <c r="V1436" s="46">
        <v>3650</v>
      </c>
      <c r="W1436" s="46">
        <v>3300</v>
      </c>
      <c r="X1436" s="46">
        <v>2800</v>
      </c>
      <c r="Y1436" s="46">
        <v>2000</v>
      </c>
      <c r="Z1436" s="46">
        <v>2000</v>
      </c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87"/>
      <c r="BA1436" s="48"/>
      <c r="BB1436" s="48"/>
      <c r="BC1436" s="48"/>
      <c r="BD1436" s="48"/>
      <c r="BE1436" s="48"/>
      <c r="BF1436" s="48"/>
      <c r="BG1436" s="48"/>
      <c r="BH1436" s="48"/>
      <c r="BI1436" s="48"/>
      <c r="BJ1436" s="48">
        <f>DE1436/O1436</f>
        <v>0</v>
      </c>
      <c r="BK1436" s="46"/>
      <c r="BL1436" s="46"/>
      <c r="BM1436" s="46"/>
      <c r="BN1436" s="46">
        <v>3125</v>
      </c>
      <c r="BO1436" s="46">
        <v>3223</v>
      </c>
      <c r="BP1436" s="46">
        <v>3650</v>
      </c>
      <c r="BQ1436" s="46">
        <v>3650</v>
      </c>
      <c r="BR1436" s="46">
        <v>3650</v>
      </c>
      <c r="BS1436" s="46">
        <v>3650</v>
      </c>
      <c r="BT1436" s="46">
        <v>3650</v>
      </c>
      <c r="BU1436" s="46">
        <v>3650</v>
      </c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>
        <v>0</v>
      </c>
      <c r="DF1436" s="46"/>
      <c r="DG1436" s="46"/>
      <c r="DH1436" s="46"/>
      <c r="DI1436" s="46">
        <f t="shared" ref="DI1436:DP1436" si="1233">S1436*BN1436</f>
        <v>10000000</v>
      </c>
      <c r="DJ1436" s="46">
        <f t="shared" si="1233"/>
        <v>24172500</v>
      </c>
      <c r="DK1436" s="46">
        <f t="shared" si="1233"/>
        <v>22082500</v>
      </c>
      <c r="DL1436" s="46">
        <f t="shared" si="1233"/>
        <v>13322500</v>
      </c>
      <c r="DM1436" s="46">
        <f t="shared" si="1233"/>
        <v>12045000</v>
      </c>
      <c r="DN1436" s="46">
        <f t="shared" si="1233"/>
        <v>10220000</v>
      </c>
      <c r="DO1436" s="46">
        <f t="shared" si="1233"/>
        <v>7300000</v>
      </c>
      <c r="DP1436" s="46">
        <f t="shared" si="1233"/>
        <v>7300000</v>
      </c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>
        <f>DE1436*1.12</f>
        <v>0</v>
      </c>
      <c r="FA1436" s="59" t="s">
        <v>1704</v>
      </c>
      <c r="FB1436" s="59" t="s">
        <v>3315</v>
      </c>
      <c r="FC1436" s="59" t="s">
        <v>3357</v>
      </c>
    </row>
    <row r="1437" spans="1:159" s="49" customFormat="1" ht="25.5" customHeight="1" x14ac:dyDescent="0.25">
      <c r="A1437" s="59" t="s">
        <v>3419</v>
      </c>
      <c r="B1437" s="59" t="s">
        <v>55</v>
      </c>
      <c r="C1437" s="59" t="s">
        <v>1251</v>
      </c>
      <c r="D1437" s="59" t="s">
        <v>1252</v>
      </c>
      <c r="E1437" s="59" t="s">
        <v>1253</v>
      </c>
      <c r="F1437" s="59" t="s">
        <v>1252</v>
      </c>
      <c r="G1437" s="59" t="s">
        <v>1630</v>
      </c>
      <c r="H1437" s="59" t="s">
        <v>1339</v>
      </c>
      <c r="I1437" s="59">
        <v>100</v>
      </c>
      <c r="J1437" s="59" t="s">
        <v>3417</v>
      </c>
      <c r="K1437" s="59" t="s">
        <v>1637</v>
      </c>
      <c r="L1437" s="59" t="s">
        <v>1330</v>
      </c>
      <c r="M1437" s="59" t="s">
        <v>1505</v>
      </c>
      <c r="N1437" s="59" t="s">
        <v>1335</v>
      </c>
      <c r="O1437" s="46">
        <f>P1437+Q1437+R1437+S1437+T1437+U1437+V1437+W1437+X1437+Y1437+Z1437</f>
        <v>30900</v>
      </c>
      <c r="P1437" s="46"/>
      <c r="Q1437" s="46"/>
      <c r="R1437" s="46"/>
      <c r="S1437" s="46">
        <v>3200</v>
      </c>
      <c r="T1437" s="46">
        <v>7500</v>
      </c>
      <c r="U1437" s="46">
        <v>6050</v>
      </c>
      <c r="V1437" s="46">
        <v>3650</v>
      </c>
      <c r="W1437" s="46">
        <v>3300</v>
      </c>
      <c r="X1437" s="46">
        <v>3200</v>
      </c>
      <c r="Y1437" s="46">
        <v>2000</v>
      </c>
      <c r="Z1437" s="46">
        <v>2000</v>
      </c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87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>
        <f>DE1437/O1437</f>
        <v>3491.990291262136</v>
      </c>
      <c r="BK1437" s="46"/>
      <c r="BL1437" s="46"/>
      <c r="BM1437" s="46"/>
      <c r="BN1437" s="46">
        <v>3125</v>
      </c>
      <c r="BO1437" s="46">
        <v>3223</v>
      </c>
      <c r="BP1437" s="46">
        <v>3650</v>
      </c>
      <c r="BQ1437" s="46">
        <v>3650</v>
      </c>
      <c r="BR1437" s="46">
        <v>3650</v>
      </c>
      <c r="BS1437" s="46">
        <v>3650</v>
      </c>
      <c r="BT1437" s="46">
        <v>3650</v>
      </c>
      <c r="BU1437" s="46">
        <v>3650</v>
      </c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6"/>
      <c r="CW1437" s="46"/>
      <c r="CX1437" s="46"/>
      <c r="CY1437" s="46"/>
      <c r="CZ1437" s="46"/>
      <c r="DA1437" s="46"/>
      <c r="DB1437" s="46"/>
      <c r="DC1437" s="46"/>
      <c r="DD1437" s="46"/>
      <c r="DE1437" s="46">
        <f>DF1437+DG1437+DH1437+DI1437+DJ1437+DK1437+DL1437+DM1437+DN1437+DO1437+DP1437</f>
        <v>107902500</v>
      </c>
      <c r="DF1437" s="46"/>
      <c r="DG1437" s="46"/>
      <c r="DH1437" s="46"/>
      <c r="DI1437" s="46">
        <v>10000000</v>
      </c>
      <c r="DJ1437" s="46">
        <v>24172500</v>
      </c>
      <c r="DK1437" s="46">
        <v>22082500</v>
      </c>
      <c r="DL1437" s="46">
        <v>13322500</v>
      </c>
      <c r="DM1437" s="46">
        <v>12045000</v>
      </c>
      <c r="DN1437" s="46">
        <f>X1437*BS1437</f>
        <v>11680000</v>
      </c>
      <c r="DO1437" s="46">
        <v>7300000</v>
      </c>
      <c r="DP1437" s="46">
        <v>7300000</v>
      </c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>
        <f>DE1437*1.12</f>
        <v>120850800.00000001</v>
      </c>
      <c r="FA1437" s="59" t="s">
        <v>1704</v>
      </c>
      <c r="FB1437" s="59" t="s">
        <v>3315</v>
      </c>
      <c r="FC1437" s="59" t="s">
        <v>2028</v>
      </c>
    </row>
    <row r="1438" spans="1:159" s="49" customFormat="1" ht="25.5" customHeight="1" x14ac:dyDescent="0.25">
      <c r="A1438" s="59" t="s">
        <v>1263</v>
      </c>
      <c r="B1438" s="59" t="s">
        <v>55</v>
      </c>
      <c r="C1438" s="59" t="s">
        <v>1251</v>
      </c>
      <c r="D1438" s="59" t="s">
        <v>1252</v>
      </c>
      <c r="E1438" s="59" t="s">
        <v>1253</v>
      </c>
      <c r="F1438" s="59"/>
      <c r="G1438" s="59" t="s">
        <v>1630</v>
      </c>
      <c r="H1438" s="59" t="s">
        <v>1339</v>
      </c>
      <c r="I1438" s="59">
        <v>100</v>
      </c>
      <c r="J1438" s="59" t="s">
        <v>1631</v>
      </c>
      <c r="K1438" s="59" t="s">
        <v>1638</v>
      </c>
      <c r="L1438" s="59" t="s">
        <v>1330</v>
      </c>
      <c r="M1438" s="59" t="s">
        <v>1505</v>
      </c>
      <c r="N1438" s="59" t="s">
        <v>1335</v>
      </c>
      <c r="O1438" s="46">
        <v>2830</v>
      </c>
      <c r="P1438" s="46"/>
      <c r="Q1438" s="46"/>
      <c r="R1438" s="46"/>
      <c r="S1438" s="46"/>
      <c r="T1438" s="46"/>
      <c r="U1438" s="46"/>
      <c r="V1438" s="46"/>
      <c r="W1438" s="46">
        <v>880</v>
      </c>
      <c r="X1438" s="46">
        <v>650</v>
      </c>
      <c r="Y1438" s="46">
        <v>650</v>
      </c>
      <c r="Z1438" s="46">
        <v>650</v>
      </c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87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>
        <v>3650</v>
      </c>
      <c r="BK1438" s="46"/>
      <c r="BL1438" s="46"/>
      <c r="BM1438" s="46"/>
      <c r="BN1438" s="46"/>
      <c r="BO1438" s="46"/>
      <c r="BP1438" s="46"/>
      <c r="BQ1438" s="46"/>
      <c r="BR1438" s="46"/>
      <c r="BS1438" s="46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>
        <v>0</v>
      </c>
      <c r="DF1438" s="46">
        <v>0</v>
      </c>
      <c r="DG1438" s="46">
        <v>0</v>
      </c>
      <c r="DH1438" s="46"/>
      <c r="DI1438" s="46"/>
      <c r="DJ1438" s="46"/>
      <c r="DK1438" s="46"/>
      <c r="DL1438" s="46"/>
      <c r="DM1438" s="46"/>
      <c r="DN1438" s="46"/>
      <c r="DO1438" s="46"/>
      <c r="DP1438" s="46"/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>
        <v>0</v>
      </c>
      <c r="FA1438" s="59" t="s">
        <v>1704</v>
      </c>
      <c r="FB1438" s="59">
        <v>2016</v>
      </c>
      <c r="FC1438" s="59"/>
    </row>
    <row r="1439" spans="1:159" s="49" customFormat="1" ht="25.5" customHeight="1" x14ac:dyDescent="0.25">
      <c r="A1439" s="59" t="s">
        <v>1264</v>
      </c>
      <c r="B1439" s="59" t="s">
        <v>55</v>
      </c>
      <c r="C1439" s="59" t="s">
        <v>1251</v>
      </c>
      <c r="D1439" s="59" t="s">
        <v>1252</v>
      </c>
      <c r="E1439" s="59" t="s">
        <v>1253</v>
      </c>
      <c r="F1439" s="59"/>
      <c r="G1439" s="59" t="s">
        <v>1630</v>
      </c>
      <c r="H1439" s="59" t="s">
        <v>1339</v>
      </c>
      <c r="I1439" s="59">
        <v>100</v>
      </c>
      <c r="J1439" s="59" t="s">
        <v>1633</v>
      </c>
      <c r="K1439" s="59" t="s">
        <v>1638</v>
      </c>
      <c r="L1439" s="59" t="s">
        <v>1330</v>
      </c>
      <c r="M1439" s="59" t="s">
        <v>1505</v>
      </c>
      <c r="N1439" s="59" t="s">
        <v>1335</v>
      </c>
      <c r="O1439" s="46">
        <v>2830</v>
      </c>
      <c r="P1439" s="46"/>
      <c r="Q1439" s="46"/>
      <c r="R1439" s="46"/>
      <c r="S1439" s="46"/>
      <c r="T1439" s="46"/>
      <c r="U1439" s="46"/>
      <c r="V1439" s="46"/>
      <c r="W1439" s="46">
        <v>880</v>
      </c>
      <c r="X1439" s="46">
        <v>650</v>
      </c>
      <c r="Y1439" s="46">
        <v>650</v>
      </c>
      <c r="Z1439" s="46">
        <v>650</v>
      </c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87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>
        <v>3650</v>
      </c>
      <c r="BK1439" s="46"/>
      <c r="BL1439" s="46"/>
      <c r="BM1439" s="46"/>
      <c r="BN1439" s="46"/>
      <c r="BO1439" s="46"/>
      <c r="BP1439" s="46"/>
      <c r="BQ1439" s="46"/>
      <c r="BR1439" s="46">
        <v>3650</v>
      </c>
      <c r="BS1439" s="46">
        <v>3650</v>
      </c>
      <c r="BT1439" s="46">
        <v>3650</v>
      </c>
      <c r="BU1439" s="46">
        <v>3650</v>
      </c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>
        <v>0</v>
      </c>
      <c r="DF1439" s="46">
        <v>0</v>
      </c>
      <c r="DG1439" s="46">
        <v>0</v>
      </c>
      <c r="DH1439" s="46">
        <v>0</v>
      </c>
      <c r="DI1439" s="46">
        <v>0</v>
      </c>
      <c r="DJ1439" s="46">
        <v>0</v>
      </c>
      <c r="DK1439" s="46">
        <v>0</v>
      </c>
      <c r="DL1439" s="46">
        <v>0</v>
      </c>
      <c r="DM1439" s="46">
        <v>3212000</v>
      </c>
      <c r="DN1439" s="46">
        <v>2372500</v>
      </c>
      <c r="DO1439" s="46">
        <v>2372500</v>
      </c>
      <c r="DP1439" s="46">
        <v>2372500</v>
      </c>
      <c r="DQ1439" s="46">
        <v>0</v>
      </c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>
        <v>0</v>
      </c>
      <c r="FA1439" s="59" t="s">
        <v>1704</v>
      </c>
      <c r="FB1439" s="59" t="s">
        <v>1752</v>
      </c>
      <c r="FC1439" s="59" t="s">
        <v>1754</v>
      </c>
    </row>
    <row r="1440" spans="1:159" s="49" customFormat="1" ht="25.5" customHeight="1" x14ac:dyDescent="0.25">
      <c r="A1440" s="59" t="s">
        <v>3319</v>
      </c>
      <c r="B1440" s="59" t="s">
        <v>55</v>
      </c>
      <c r="C1440" s="59" t="s">
        <v>1251</v>
      </c>
      <c r="D1440" s="59" t="s">
        <v>1252</v>
      </c>
      <c r="E1440" s="59" t="s">
        <v>1253</v>
      </c>
      <c r="F1440" s="59" t="s">
        <v>1252</v>
      </c>
      <c r="G1440" s="59" t="s">
        <v>1630</v>
      </c>
      <c r="H1440" s="59" t="s">
        <v>1339</v>
      </c>
      <c r="I1440" s="59">
        <v>100</v>
      </c>
      <c r="J1440" s="59" t="s">
        <v>3314</v>
      </c>
      <c r="K1440" s="59" t="s">
        <v>1638</v>
      </c>
      <c r="L1440" s="59" t="s">
        <v>1330</v>
      </c>
      <c r="M1440" s="59" t="s">
        <v>1505</v>
      </c>
      <c r="N1440" s="59" t="s">
        <v>1335</v>
      </c>
      <c r="O1440" s="46">
        <f>P1440+Q1440+R1440+S1440+T1440+U1440+V1440+W1440+X1440+Y1440+Z1440+AA1440+AB1440+AC1440+AD1440+AE1440+AF1440+AG1440+AH1440+AI1440+AJ1440+AK1440+AL1440+AM1440+AN1440+AO1440+AP1440+AQ1440+AR1440</f>
        <v>2180</v>
      </c>
      <c r="P1440" s="46"/>
      <c r="Q1440" s="46"/>
      <c r="R1440" s="46"/>
      <c r="S1440" s="46"/>
      <c r="T1440" s="46"/>
      <c r="U1440" s="46"/>
      <c r="V1440" s="46"/>
      <c r="W1440" s="46">
        <v>880</v>
      </c>
      <c r="X1440" s="46">
        <v>0</v>
      </c>
      <c r="Y1440" s="46">
        <v>650</v>
      </c>
      <c r="Z1440" s="46">
        <v>650</v>
      </c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87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>
        <f>DE1440/O1440</f>
        <v>0</v>
      </c>
      <c r="BK1440" s="46"/>
      <c r="BL1440" s="46"/>
      <c r="BM1440" s="46"/>
      <c r="BN1440" s="46"/>
      <c r="BO1440" s="46"/>
      <c r="BP1440" s="46"/>
      <c r="BQ1440" s="46"/>
      <c r="BR1440" s="46">
        <v>3650</v>
      </c>
      <c r="BS1440" s="46">
        <v>3650</v>
      </c>
      <c r="BT1440" s="46">
        <v>3650</v>
      </c>
      <c r="BU1440" s="46">
        <v>3650</v>
      </c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>
        <v>0</v>
      </c>
      <c r="DF1440" s="46"/>
      <c r="DG1440" s="46"/>
      <c r="DH1440" s="46"/>
      <c r="DI1440" s="46"/>
      <c r="DJ1440" s="46"/>
      <c r="DK1440" s="46"/>
      <c r="DL1440" s="46"/>
      <c r="DM1440" s="46">
        <v>3212000</v>
      </c>
      <c r="DN1440" s="46">
        <v>0</v>
      </c>
      <c r="DO1440" s="46">
        <v>2372500</v>
      </c>
      <c r="DP1440" s="46">
        <v>2372500</v>
      </c>
      <c r="DQ1440" s="46"/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>
        <v>0</v>
      </c>
      <c r="FA1440" s="59" t="s">
        <v>1704</v>
      </c>
      <c r="FB1440" s="59" t="s">
        <v>3315</v>
      </c>
      <c r="FC1440" s="59" t="s">
        <v>2032</v>
      </c>
    </row>
    <row r="1441" spans="1:159" s="49" customFormat="1" ht="25.5" customHeight="1" x14ac:dyDescent="0.25">
      <c r="A1441" s="59" t="s">
        <v>3360</v>
      </c>
      <c r="B1441" s="59" t="s">
        <v>55</v>
      </c>
      <c r="C1441" s="59" t="s">
        <v>1251</v>
      </c>
      <c r="D1441" s="59" t="s">
        <v>1252</v>
      </c>
      <c r="E1441" s="59" t="s">
        <v>1253</v>
      </c>
      <c r="F1441" s="59" t="s">
        <v>1252</v>
      </c>
      <c r="G1441" s="59" t="s">
        <v>1630</v>
      </c>
      <c r="H1441" s="59" t="s">
        <v>1339</v>
      </c>
      <c r="I1441" s="59">
        <v>100</v>
      </c>
      <c r="J1441" s="59" t="s">
        <v>3314</v>
      </c>
      <c r="K1441" s="59" t="s">
        <v>1638</v>
      </c>
      <c r="L1441" s="59" t="s">
        <v>1330</v>
      </c>
      <c r="M1441" s="59" t="s">
        <v>1505</v>
      </c>
      <c r="N1441" s="59" t="s">
        <v>1335</v>
      </c>
      <c r="O1441" s="46">
        <f>P1441+Q1441+R1441+S1441+T1441+U1441+V1441+W1441+X1441+Y1441+Z1441</f>
        <v>4530</v>
      </c>
      <c r="P1441" s="46"/>
      <c r="Q1441" s="46"/>
      <c r="R1441" s="46"/>
      <c r="S1441" s="46"/>
      <c r="T1441" s="46"/>
      <c r="U1441" s="46"/>
      <c r="V1441" s="46">
        <v>2350</v>
      </c>
      <c r="W1441" s="46">
        <v>880</v>
      </c>
      <c r="X1441" s="46"/>
      <c r="Y1441" s="46">
        <v>650</v>
      </c>
      <c r="Z1441" s="46">
        <v>650</v>
      </c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87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>
        <f>DE1441/O1441</f>
        <v>3650</v>
      </c>
      <c r="BK1441" s="46"/>
      <c r="BL1441" s="46"/>
      <c r="BM1441" s="46"/>
      <c r="BN1441" s="46"/>
      <c r="BO1441" s="46"/>
      <c r="BP1441" s="46"/>
      <c r="BQ1441" s="46">
        <v>3650</v>
      </c>
      <c r="BR1441" s="46">
        <v>3650</v>
      </c>
      <c r="BS1441" s="46"/>
      <c r="BT1441" s="46">
        <v>3650</v>
      </c>
      <c r="BU1441" s="46">
        <v>3650</v>
      </c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>
        <f>DF1441+DG1441+DH1441+DI1441+DJ1441+DK1441+DL1441+DM1441+DN1441+DO1441+DP1441</f>
        <v>16534500</v>
      </c>
      <c r="DF1441" s="46"/>
      <c r="DG1441" s="46"/>
      <c r="DH1441" s="46"/>
      <c r="DI1441" s="46"/>
      <c r="DJ1441" s="46"/>
      <c r="DK1441" s="46"/>
      <c r="DL1441" s="46">
        <f>V1441*BR1441</f>
        <v>8577500</v>
      </c>
      <c r="DM1441" s="46">
        <f>W1441*BR1441</f>
        <v>3212000</v>
      </c>
      <c r="DN1441" s="46"/>
      <c r="DO1441" s="46">
        <f>Y1441*BT1441</f>
        <v>2372500</v>
      </c>
      <c r="DP1441" s="46">
        <f>Z1441*BU1441</f>
        <v>2372500</v>
      </c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>
        <f>DE1441*1.12</f>
        <v>18518640</v>
      </c>
      <c r="FA1441" s="59" t="s">
        <v>1704</v>
      </c>
      <c r="FB1441" s="59" t="s">
        <v>3315</v>
      </c>
      <c r="FC1441" s="59" t="s">
        <v>2401</v>
      </c>
    </row>
    <row r="1442" spans="1:159" s="49" customFormat="1" ht="25.5" customHeight="1" x14ac:dyDescent="0.25">
      <c r="A1442" s="59" t="s">
        <v>1265</v>
      </c>
      <c r="B1442" s="59" t="s">
        <v>55</v>
      </c>
      <c r="C1442" s="59" t="s">
        <v>1251</v>
      </c>
      <c r="D1442" s="59" t="s">
        <v>1252</v>
      </c>
      <c r="E1442" s="59" t="s">
        <v>1253</v>
      </c>
      <c r="F1442" s="59"/>
      <c r="G1442" s="59" t="s">
        <v>1630</v>
      </c>
      <c r="H1442" s="59" t="s">
        <v>1339</v>
      </c>
      <c r="I1442" s="59">
        <v>100</v>
      </c>
      <c r="J1442" s="59" t="s">
        <v>1631</v>
      </c>
      <c r="K1442" s="59" t="s">
        <v>1639</v>
      </c>
      <c r="L1442" s="59" t="s">
        <v>1330</v>
      </c>
      <c r="M1442" s="59" t="s">
        <v>1505</v>
      </c>
      <c r="N1442" s="59" t="s">
        <v>1335</v>
      </c>
      <c r="O1442" s="46">
        <v>35895</v>
      </c>
      <c r="P1442" s="46"/>
      <c r="Q1442" s="46"/>
      <c r="R1442" s="46"/>
      <c r="S1442" s="46">
        <v>3250</v>
      </c>
      <c r="T1442" s="46">
        <v>7950</v>
      </c>
      <c r="U1442" s="46">
        <v>6200</v>
      </c>
      <c r="V1442" s="46">
        <v>3480</v>
      </c>
      <c r="W1442" s="46">
        <v>5240</v>
      </c>
      <c r="X1442" s="46">
        <v>3125</v>
      </c>
      <c r="Y1442" s="46">
        <v>3325</v>
      </c>
      <c r="Z1442" s="46">
        <v>3325</v>
      </c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87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>
        <v>3521.2912661930632</v>
      </c>
      <c r="BK1442" s="46"/>
      <c r="BL1442" s="46"/>
      <c r="BM1442" s="46"/>
      <c r="BN1442" s="46"/>
      <c r="BO1442" s="46"/>
      <c r="BP1442" s="46"/>
      <c r="BQ1442" s="46"/>
      <c r="BR1442" s="46"/>
      <c r="BS1442" s="46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>
        <v>0</v>
      </c>
      <c r="DF1442" s="46">
        <v>0</v>
      </c>
      <c r="DG1442" s="46">
        <v>0</v>
      </c>
      <c r="DH1442" s="46"/>
      <c r="DI1442" s="46"/>
      <c r="DJ1442" s="46"/>
      <c r="DK1442" s="46"/>
      <c r="DL1442" s="46"/>
      <c r="DM1442" s="46"/>
      <c r="DN1442" s="46"/>
      <c r="DO1442" s="46"/>
      <c r="DP1442" s="46"/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>
        <v>0</v>
      </c>
      <c r="FA1442" s="59" t="s">
        <v>1704</v>
      </c>
      <c r="FB1442" s="59">
        <v>2016</v>
      </c>
      <c r="FC1442" s="59"/>
    </row>
    <row r="1443" spans="1:159" s="49" customFormat="1" ht="25.5" customHeight="1" x14ac:dyDescent="0.25">
      <c r="A1443" s="59" t="s">
        <v>1266</v>
      </c>
      <c r="B1443" s="59" t="s">
        <v>55</v>
      </c>
      <c r="C1443" s="59" t="s">
        <v>1251</v>
      </c>
      <c r="D1443" s="59" t="s">
        <v>1252</v>
      </c>
      <c r="E1443" s="59" t="s">
        <v>1253</v>
      </c>
      <c r="F1443" s="59"/>
      <c r="G1443" s="59" t="s">
        <v>1630</v>
      </c>
      <c r="H1443" s="59" t="s">
        <v>1339</v>
      </c>
      <c r="I1443" s="59">
        <v>100</v>
      </c>
      <c r="J1443" s="59" t="s">
        <v>1633</v>
      </c>
      <c r="K1443" s="59" t="s">
        <v>1639</v>
      </c>
      <c r="L1443" s="59" t="s">
        <v>1330</v>
      </c>
      <c r="M1443" s="59" t="s">
        <v>1505</v>
      </c>
      <c r="N1443" s="59" t="s">
        <v>1335</v>
      </c>
      <c r="O1443" s="46">
        <v>35895</v>
      </c>
      <c r="P1443" s="46"/>
      <c r="Q1443" s="46"/>
      <c r="R1443" s="46"/>
      <c r="S1443" s="46">
        <v>3250</v>
      </c>
      <c r="T1443" s="46">
        <v>7950</v>
      </c>
      <c r="U1443" s="46">
        <v>6200</v>
      </c>
      <c r="V1443" s="46">
        <v>3480</v>
      </c>
      <c r="W1443" s="46">
        <v>5240</v>
      </c>
      <c r="X1443" s="46">
        <v>3125</v>
      </c>
      <c r="Y1443" s="46">
        <v>3325</v>
      </c>
      <c r="Z1443" s="46">
        <v>3325</v>
      </c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87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>
        <v>3523.8425825323861</v>
      </c>
      <c r="BK1443" s="46"/>
      <c r="BL1443" s="46"/>
      <c r="BM1443" s="46"/>
      <c r="BN1443" s="46">
        <v>3523.8425825323861</v>
      </c>
      <c r="BO1443" s="46">
        <v>3523.8425825323861</v>
      </c>
      <c r="BP1443" s="46">
        <v>3523.8425825323861</v>
      </c>
      <c r="BQ1443" s="46">
        <v>3523.8425825323861</v>
      </c>
      <c r="BR1443" s="46">
        <v>3523.8425825323861</v>
      </c>
      <c r="BS1443" s="46">
        <v>3523.8425825323861</v>
      </c>
      <c r="BT1443" s="46">
        <v>3523.8425825323861</v>
      </c>
      <c r="BU1443" s="46">
        <v>3523.8425825323861</v>
      </c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>
        <v>0</v>
      </c>
      <c r="DF1443" s="46">
        <v>0</v>
      </c>
      <c r="DG1443" s="46">
        <v>0</v>
      </c>
      <c r="DH1443" s="46">
        <v>0</v>
      </c>
      <c r="DI1443" s="46">
        <v>11452488.393230256</v>
      </c>
      <c r="DJ1443" s="46">
        <v>28014548.531132471</v>
      </c>
      <c r="DK1443" s="46">
        <v>21847824.011700794</v>
      </c>
      <c r="DL1443" s="46">
        <v>12262972.187212704</v>
      </c>
      <c r="DM1443" s="46">
        <v>18464935.132469703</v>
      </c>
      <c r="DN1443" s="46">
        <v>11012008.070413707</v>
      </c>
      <c r="DO1443" s="46">
        <v>11716776.586920183</v>
      </c>
      <c r="DP1443" s="46">
        <v>11716776.586920183</v>
      </c>
      <c r="DQ1443" s="46">
        <v>0</v>
      </c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>
        <v>0</v>
      </c>
      <c r="FA1443" s="59" t="s">
        <v>1704</v>
      </c>
      <c r="FB1443" s="59" t="s">
        <v>1752</v>
      </c>
      <c r="FC1443" s="59" t="s">
        <v>1753</v>
      </c>
    </row>
    <row r="1444" spans="1:159" s="49" customFormat="1" ht="25.5" customHeight="1" x14ac:dyDescent="0.25">
      <c r="A1444" s="59" t="s">
        <v>3320</v>
      </c>
      <c r="B1444" s="59" t="s">
        <v>55</v>
      </c>
      <c r="C1444" s="59" t="s">
        <v>1251</v>
      </c>
      <c r="D1444" s="59" t="s">
        <v>1252</v>
      </c>
      <c r="E1444" s="59" t="s">
        <v>1253</v>
      </c>
      <c r="F1444" s="59" t="s">
        <v>1252</v>
      </c>
      <c r="G1444" s="59" t="s">
        <v>1630</v>
      </c>
      <c r="H1444" s="59" t="s">
        <v>1339</v>
      </c>
      <c r="I1444" s="59">
        <v>100</v>
      </c>
      <c r="J1444" s="59" t="s">
        <v>3314</v>
      </c>
      <c r="K1444" s="59" t="s">
        <v>1639</v>
      </c>
      <c r="L1444" s="59" t="s">
        <v>1330</v>
      </c>
      <c r="M1444" s="59" t="s">
        <v>1505</v>
      </c>
      <c r="N1444" s="59" t="s">
        <v>1335</v>
      </c>
      <c r="O1444" s="46">
        <f>P1444+Q1444+R1444+S1444+T1444+U1444+V1444+W1444+X1444+Y1444+Z1444+AA1444+AB1444+AC1444+AD1444+AE1444+AF1444+AG1444+AH1444+AI1444+AJ1444+AK1444+AL1444+AM1444+AN1444+AO1444+AP1444+AQ1444+AR1444</f>
        <v>37970</v>
      </c>
      <c r="P1444" s="46"/>
      <c r="Q1444" s="46"/>
      <c r="R1444" s="46"/>
      <c r="S1444" s="46">
        <v>3250</v>
      </c>
      <c r="T1444" s="46">
        <v>7950</v>
      </c>
      <c r="U1444" s="46">
        <v>6200</v>
      </c>
      <c r="V1444" s="46">
        <v>3480</v>
      </c>
      <c r="W1444" s="46">
        <v>5240</v>
      </c>
      <c r="X1444" s="46">
        <v>5200</v>
      </c>
      <c r="Y1444" s="46">
        <v>3325</v>
      </c>
      <c r="Z1444" s="46">
        <v>3325</v>
      </c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87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>
        <f>DE1444/O1444</f>
        <v>0</v>
      </c>
      <c r="BK1444" s="46"/>
      <c r="BL1444" s="46"/>
      <c r="BM1444" s="46"/>
      <c r="BN1444" s="46">
        <v>3125</v>
      </c>
      <c r="BO1444" s="46">
        <v>3283.49</v>
      </c>
      <c r="BP1444" s="46">
        <v>3650</v>
      </c>
      <c r="BQ1444" s="46">
        <v>3650</v>
      </c>
      <c r="BR1444" s="46">
        <v>3650</v>
      </c>
      <c r="BS1444" s="46">
        <v>3650</v>
      </c>
      <c r="BT1444" s="46">
        <v>3650</v>
      </c>
      <c r="BU1444" s="46">
        <v>3650</v>
      </c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>
        <v>0</v>
      </c>
      <c r="DF1444" s="46"/>
      <c r="DG1444" s="46"/>
      <c r="DH1444" s="46"/>
      <c r="DI1444" s="46">
        <v>10156250</v>
      </c>
      <c r="DJ1444" s="46">
        <v>26103745.5</v>
      </c>
      <c r="DK1444" s="46">
        <v>22630000</v>
      </c>
      <c r="DL1444" s="46">
        <v>12702000</v>
      </c>
      <c r="DM1444" s="46">
        <v>19126000</v>
      </c>
      <c r="DN1444" s="46">
        <v>18980000</v>
      </c>
      <c r="DO1444" s="46">
        <v>12136250</v>
      </c>
      <c r="DP1444" s="46">
        <v>12136250</v>
      </c>
      <c r="DQ1444" s="46"/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>
        <v>0</v>
      </c>
      <c r="FA1444" s="59" t="s">
        <v>1704</v>
      </c>
      <c r="FB1444" s="59" t="s">
        <v>3315</v>
      </c>
      <c r="FC1444" s="59" t="s">
        <v>3114</v>
      </c>
    </row>
    <row r="1445" spans="1:159" s="49" customFormat="1" ht="25.5" customHeight="1" x14ac:dyDescent="0.25">
      <c r="A1445" s="59" t="s">
        <v>3361</v>
      </c>
      <c r="B1445" s="59" t="s">
        <v>55</v>
      </c>
      <c r="C1445" s="59" t="s">
        <v>1251</v>
      </c>
      <c r="D1445" s="59" t="s">
        <v>1252</v>
      </c>
      <c r="E1445" s="59" t="s">
        <v>1253</v>
      </c>
      <c r="F1445" s="59" t="s">
        <v>1252</v>
      </c>
      <c r="G1445" s="59" t="s">
        <v>1630</v>
      </c>
      <c r="H1445" s="59" t="s">
        <v>1339</v>
      </c>
      <c r="I1445" s="59">
        <v>100</v>
      </c>
      <c r="J1445" s="59" t="s">
        <v>3314</v>
      </c>
      <c r="K1445" s="59" t="s">
        <v>1639</v>
      </c>
      <c r="L1445" s="59" t="s">
        <v>1330</v>
      </c>
      <c r="M1445" s="59" t="s">
        <v>1505</v>
      </c>
      <c r="N1445" s="59" t="s">
        <v>1335</v>
      </c>
      <c r="O1445" s="46">
        <f>P1445+Q1445+R1445+S1445+T1445+U1445+V1445+W1445+X1445+Y1445+Z1445</f>
        <v>41590</v>
      </c>
      <c r="P1445" s="46"/>
      <c r="Q1445" s="46"/>
      <c r="R1445" s="46"/>
      <c r="S1445" s="46">
        <v>3250</v>
      </c>
      <c r="T1445" s="46">
        <v>8450</v>
      </c>
      <c r="U1445" s="46">
        <v>9320</v>
      </c>
      <c r="V1445" s="46">
        <v>3480</v>
      </c>
      <c r="W1445" s="46">
        <v>5240</v>
      </c>
      <c r="X1445" s="46">
        <v>5200</v>
      </c>
      <c r="Y1445" s="46">
        <v>3325</v>
      </c>
      <c r="Z1445" s="46">
        <v>3325</v>
      </c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87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>
        <f>DE1445/O1445</f>
        <v>0</v>
      </c>
      <c r="BK1445" s="46"/>
      <c r="BL1445" s="46"/>
      <c r="BM1445" s="46"/>
      <c r="BN1445" s="46">
        <v>3125</v>
      </c>
      <c r="BO1445" s="46">
        <v>3274.1124260355032</v>
      </c>
      <c r="BP1445" s="46">
        <v>3650</v>
      </c>
      <c r="BQ1445" s="46">
        <v>3650</v>
      </c>
      <c r="BR1445" s="46">
        <v>3650</v>
      </c>
      <c r="BS1445" s="46">
        <v>3650</v>
      </c>
      <c r="BT1445" s="46">
        <v>3650</v>
      </c>
      <c r="BU1445" s="46">
        <v>3650</v>
      </c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>
        <v>0</v>
      </c>
      <c r="DF1445" s="46"/>
      <c r="DG1445" s="46"/>
      <c r="DH1445" s="46"/>
      <c r="DI1445" s="46">
        <f t="shared" ref="DI1445:DP1445" si="1234">S1445*BN1445</f>
        <v>10156250</v>
      </c>
      <c r="DJ1445" s="46">
        <f t="shared" si="1234"/>
        <v>27666250</v>
      </c>
      <c r="DK1445" s="46">
        <f t="shared" si="1234"/>
        <v>34018000</v>
      </c>
      <c r="DL1445" s="46">
        <f t="shared" si="1234"/>
        <v>12702000</v>
      </c>
      <c r="DM1445" s="46">
        <f t="shared" si="1234"/>
        <v>19126000</v>
      </c>
      <c r="DN1445" s="46">
        <f t="shared" si="1234"/>
        <v>18980000</v>
      </c>
      <c r="DO1445" s="46">
        <f t="shared" si="1234"/>
        <v>12136250</v>
      </c>
      <c r="DP1445" s="46">
        <f t="shared" si="1234"/>
        <v>12136250</v>
      </c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>
        <f>DE1445*1.12</f>
        <v>0</v>
      </c>
      <c r="FA1445" s="59" t="s">
        <v>1704</v>
      </c>
      <c r="FB1445" s="59" t="s">
        <v>3315</v>
      </c>
      <c r="FC1445" s="59" t="s">
        <v>3357</v>
      </c>
    </row>
    <row r="1446" spans="1:159" s="49" customFormat="1" ht="25.5" customHeight="1" x14ac:dyDescent="0.25">
      <c r="A1446" s="59" t="s">
        <v>3420</v>
      </c>
      <c r="B1446" s="59" t="s">
        <v>55</v>
      </c>
      <c r="C1446" s="59" t="s">
        <v>1251</v>
      </c>
      <c r="D1446" s="59" t="s">
        <v>1252</v>
      </c>
      <c r="E1446" s="59" t="s">
        <v>1253</v>
      </c>
      <c r="F1446" s="59" t="s">
        <v>1252</v>
      </c>
      <c r="G1446" s="59" t="s">
        <v>1630</v>
      </c>
      <c r="H1446" s="59" t="s">
        <v>1339</v>
      </c>
      <c r="I1446" s="59">
        <v>100</v>
      </c>
      <c r="J1446" s="59" t="s">
        <v>3417</v>
      </c>
      <c r="K1446" s="59" t="s">
        <v>1639</v>
      </c>
      <c r="L1446" s="59" t="s">
        <v>1330</v>
      </c>
      <c r="M1446" s="59" t="s">
        <v>1505</v>
      </c>
      <c r="N1446" s="59" t="s">
        <v>1335</v>
      </c>
      <c r="O1446" s="46">
        <f>P1446+Q1446+R1446+S1446+T1446+U1446+V1446+W1446+X1446+Y1446+Z1446</f>
        <v>42590</v>
      </c>
      <c r="P1446" s="46"/>
      <c r="Q1446" s="46"/>
      <c r="R1446" s="46"/>
      <c r="S1446" s="46">
        <v>3250</v>
      </c>
      <c r="T1446" s="46">
        <v>8450</v>
      </c>
      <c r="U1446" s="46">
        <v>9320</v>
      </c>
      <c r="V1446" s="46">
        <v>3480</v>
      </c>
      <c r="W1446" s="46">
        <v>5240</v>
      </c>
      <c r="X1446" s="46">
        <v>6200</v>
      </c>
      <c r="Y1446" s="46">
        <v>3325</v>
      </c>
      <c r="Z1446" s="46">
        <v>3325</v>
      </c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87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>
        <f>DE1446/O1446</f>
        <v>3535.3604132425453</v>
      </c>
      <c r="BK1446" s="46"/>
      <c r="BL1446" s="46"/>
      <c r="BM1446" s="46"/>
      <c r="BN1446" s="46">
        <v>3125</v>
      </c>
      <c r="BO1446" s="46">
        <v>3274.1124260355032</v>
      </c>
      <c r="BP1446" s="46">
        <v>3650</v>
      </c>
      <c r="BQ1446" s="46">
        <v>3650</v>
      </c>
      <c r="BR1446" s="46">
        <v>3650</v>
      </c>
      <c r="BS1446" s="46">
        <v>3650</v>
      </c>
      <c r="BT1446" s="46">
        <v>3650</v>
      </c>
      <c r="BU1446" s="46">
        <v>3650</v>
      </c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>
        <f>DF1446+DG1446+DH1446+DI1446+DJ1446+DK1446+DL1446+DM1446+DN1446+DO1446+DP1446</f>
        <v>150571000</v>
      </c>
      <c r="DF1446" s="46"/>
      <c r="DG1446" s="46"/>
      <c r="DH1446" s="46"/>
      <c r="DI1446" s="46">
        <v>10156250</v>
      </c>
      <c r="DJ1446" s="46">
        <v>27666250</v>
      </c>
      <c r="DK1446" s="46">
        <v>34018000</v>
      </c>
      <c r="DL1446" s="46">
        <v>12702000</v>
      </c>
      <c r="DM1446" s="46">
        <v>19126000</v>
      </c>
      <c r="DN1446" s="46">
        <f>X1446*BS1446</f>
        <v>22630000</v>
      </c>
      <c r="DO1446" s="46">
        <v>12136250</v>
      </c>
      <c r="DP1446" s="46">
        <v>12136250</v>
      </c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>
        <f>DE1446*1.12</f>
        <v>168639520.00000003</v>
      </c>
      <c r="FA1446" s="59" t="s">
        <v>1704</v>
      </c>
      <c r="FB1446" s="59" t="s">
        <v>3315</v>
      </c>
      <c r="FC1446" s="59" t="s">
        <v>2028</v>
      </c>
    </row>
    <row r="1447" spans="1:159" s="49" customFormat="1" ht="25.5" customHeight="1" x14ac:dyDescent="0.25">
      <c r="A1447" s="59" t="s">
        <v>1267</v>
      </c>
      <c r="B1447" s="59" t="s">
        <v>55</v>
      </c>
      <c r="C1447" s="59" t="s">
        <v>1251</v>
      </c>
      <c r="D1447" s="59" t="s">
        <v>1252</v>
      </c>
      <c r="E1447" s="59" t="s">
        <v>1253</v>
      </c>
      <c r="F1447" s="59"/>
      <c r="G1447" s="59" t="s">
        <v>1630</v>
      </c>
      <c r="H1447" s="59" t="s">
        <v>1339</v>
      </c>
      <c r="I1447" s="59">
        <v>100</v>
      </c>
      <c r="J1447" s="59" t="s">
        <v>1631</v>
      </c>
      <c r="K1447" s="59" t="s">
        <v>1640</v>
      </c>
      <c r="L1447" s="59" t="s">
        <v>1330</v>
      </c>
      <c r="M1447" s="59" t="s">
        <v>1505</v>
      </c>
      <c r="N1447" s="59" t="s">
        <v>1335</v>
      </c>
      <c r="O1447" s="46">
        <v>41307</v>
      </c>
      <c r="P1447" s="46"/>
      <c r="Q1447" s="46"/>
      <c r="R1447" s="46"/>
      <c r="S1447" s="46">
        <v>4400</v>
      </c>
      <c r="T1447" s="46">
        <v>8900</v>
      </c>
      <c r="U1447" s="46">
        <v>8000</v>
      </c>
      <c r="V1447" s="46">
        <v>5820</v>
      </c>
      <c r="W1447" s="46">
        <v>5331</v>
      </c>
      <c r="X1447" s="46">
        <v>2850</v>
      </c>
      <c r="Y1447" s="46">
        <v>3003</v>
      </c>
      <c r="Z1447" s="46">
        <v>3003</v>
      </c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87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>
        <v>3511.4641586171833</v>
      </c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>
        <v>0</v>
      </c>
      <c r="DF1447" s="46">
        <v>0</v>
      </c>
      <c r="DG1447" s="46">
        <v>0</v>
      </c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>
        <v>0</v>
      </c>
      <c r="FA1447" s="59" t="s">
        <v>1704</v>
      </c>
      <c r="FB1447" s="59">
        <v>2016</v>
      </c>
      <c r="FC1447" s="59"/>
    </row>
    <row r="1448" spans="1:159" s="49" customFormat="1" ht="25.5" customHeight="1" x14ac:dyDescent="0.25">
      <c r="A1448" s="59" t="s">
        <v>1268</v>
      </c>
      <c r="B1448" s="59" t="s">
        <v>55</v>
      </c>
      <c r="C1448" s="59" t="s">
        <v>1251</v>
      </c>
      <c r="D1448" s="59" t="s">
        <v>1252</v>
      </c>
      <c r="E1448" s="59" t="s">
        <v>1253</v>
      </c>
      <c r="F1448" s="59"/>
      <c r="G1448" s="59" t="s">
        <v>1630</v>
      </c>
      <c r="H1448" s="59" t="s">
        <v>1339</v>
      </c>
      <c r="I1448" s="59">
        <v>100</v>
      </c>
      <c r="J1448" s="59" t="s">
        <v>1633</v>
      </c>
      <c r="K1448" s="59" t="s">
        <v>1640</v>
      </c>
      <c r="L1448" s="59" t="s">
        <v>1330</v>
      </c>
      <c r="M1448" s="59" t="s">
        <v>1505</v>
      </c>
      <c r="N1448" s="59" t="s">
        <v>1335</v>
      </c>
      <c r="O1448" s="46">
        <v>41307</v>
      </c>
      <c r="P1448" s="46"/>
      <c r="Q1448" s="46"/>
      <c r="R1448" s="46"/>
      <c r="S1448" s="46">
        <v>4400</v>
      </c>
      <c r="T1448" s="46">
        <v>8900</v>
      </c>
      <c r="U1448" s="46">
        <v>8000</v>
      </c>
      <c r="V1448" s="46">
        <v>5820</v>
      </c>
      <c r="W1448" s="46">
        <v>5331</v>
      </c>
      <c r="X1448" s="46">
        <v>2850</v>
      </c>
      <c r="Y1448" s="46">
        <v>3003</v>
      </c>
      <c r="Z1448" s="46">
        <v>3003</v>
      </c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87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>
        <v>3517.5911830924542</v>
      </c>
      <c r="BK1448" s="46"/>
      <c r="BL1448" s="46"/>
      <c r="BM1448" s="46"/>
      <c r="BN1448" s="46">
        <v>3517.5911830924542</v>
      </c>
      <c r="BO1448" s="46">
        <v>3517.5911830924542</v>
      </c>
      <c r="BP1448" s="46">
        <v>3517.5911830924542</v>
      </c>
      <c r="BQ1448" s="46">
        <v>3517.5911830924542</v>
      </c>
      <c r="BR1448" s="46">
        <v>3517.5911830924542</v>
      </c>
      <c r="BS1448" s="46">
        <v>3517.5911830924542</v>
      </c>
      <c r="BT1448" s="46">
        <v>3517.5911830924542</v>
      </c>
      <c r="BU1448" s="46">
        <v>3517.5911830924542</v>
      </c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>
        <v>0</v>
      </c>
      <c r="DF1448" s="46">
        <v>0</v>
      </c>
      <c r="DG1448" s="46">
        <v>0</v>
      </c>
      <c r="DH1448" s="46">
        <v>0</v>
      </c>
      <c r="DI1448" s="46">
        <v>15477401.205606798</v>
      </c>
      <c r="DJ1448" s="46">
        <v>31306561.529522844</v>
      </c>
      <c r="DK1448" s="46">
        <v>28140729.464739636</v>
      </c>
      <c r="DL1448" s="46">
        <v>20472380.685598083</v>
      </c>
      <c r="DM1448" s="46">
        <v>18752278.597065873</v>
      </c>
      <c r="DN1448" s="46">
        <v>10025134.871813495</v>
      </c>
      <c r="DO1448" s="46">
        <v>10563326.322826641</v>
      </c>
      <c r="DP1448" s="46">
        <v>10563326.322826641</v>
      </c>
      <c r="DQ1448" s="46">
        <v>0</v>
      </c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>
        <v>0</v>
      </c>
      <c r="FA1448" s="59" t="s">
        <v>1704</v>
      </c>
      <c r="FB1448" s="59" t="s">
        <v>1752</v>
      </c>
      <c r="FC1448" s="59" t="s">
        <v>1753</v>
      </c>
    </row>
    <row r="1449" spans="1:159" s="49" customFormat="1" ht="25.5" customHeight="1" x14ac:dyDescent="0.25">
      <c r="A1449" s="59" t="s">
        <v>3321</v>
      </c>
      <c r="B1449" s="59" t="s">
        <v>55</v>
      </c>
      <c r="C1449" s="59" t="s">
        <v>1251</v>
      </c>
      <c r="D1449" s="59" t="s">
        <v>1252</v>
      </c>
      <c r="E1449" s="59" t="s">
        <v>1253</v>
      </c>
      <c r="F1449" s="59" t="s">
        <v>1252</v>
      </c>
      <c r="G1449" s="59" t="s">
        <v>1630</v>
      </c>
      <c r="H1449" s="59" t="s">
        <v>1339</v>
      </c>
      <c r="I1449" s="59">
        <v>100</v>
      </c>
      <c r="J1449" s="59" t="s">
        <v>3314</v>
      </c>
      <c r="K1449" s="59" t="s">
        <v>1640</v>
      </c>
      <c r="L1449" s="59" t="s">
        <v>1330</v>
      </c>
      <c r="M1449" s="59" t="s">
        <v>1505</v>
      </c>
      <c r="N1449" s="59" t="s">
        <v>1335</v>
      </c>
      <c r="O1449" s="46">
        <f>P1449+Q1449+R1449+S1449+T1449+U1449+V1449+W1449+X1449+Y1449+Z1449+AA1449+AB1449+AC1449+AD1449+AE1449+AF1449+AG1449+AH1449+AI1449+AJ1449+AK1449+AL1449+AM1449+AN1449+AO1449+AP1449+AQ1449+AR1449</f>
        <v>43957</v>
      </c>
      <c r="P1449" s="46"/>
      <c r="Q1449" s="46"/>
      <c r="R1449" s="46"/>
      <c r="S1449" s="46">
        <v>4400</v>
      </c>
      <c r="T1449" s="46">
        <v>8900</v>
      </c>
      <c r="U1449" s="46">
        <v>8000</v>
      </c>
      <c r="V1449" s="46">
        <v>5820</v>
      </c>
      <c r="W1449" s="46">
        <v>5331</v>
      </c>
      <c r="X1449" s="46">
        <v>5500</v>
      </c>
      <c r="Y1449" s="46">
        <v>3003</v>
      </c>
      <c r="Z1449" s="46">
        <v>3003</v>
      </c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87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>
        <f>DE1449/O1449</f>
        <v>0</v>
      </c>
      <c r="BK1449" s="46"/>
      <c r="BL1449" s="46"/>
      <c r="BM1449" s="46"/>
      <c r="BN1449" s="46">
        <v>3125</v>
      </c>
      <c r="BO1449" s="46">
        <v>3266.57</v>
      </c>
      <c r="BP1449" s="46">
        <v>3650</v>
      </c>
      <c r="BQ1449" s="46">
        <v>3650</v>
      </c>
      <c r="BR1449" s="46">
        <v>3650</v>
      </c>
      <c r="BS1449" s="46">
        <v>3650</v>
      </c>
      <c r="BT1449" s="46">
        <v>3650</v>
      </c>
      <c r="BU1449" s="46">
        <v>3650</v>
      </c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>
        <v>0</v>
      </c>
      <c r="DF1449" s="46"/>
      <c r="DG1449" s="46"/>
      <c r="DH1449" s="46"/>
      <c r="DI1449" s="46">
        <v>13750000</v>
      </c>
      <c r="DJ1449" s="46">
        <v>29072473</v>
      </c>
      <c r="DK1449" s="46">
        <v>29200000</v>
      </c>
      <c r="DL1449" s="46">
        <v>21243000</v>
      </c>
      <c r="DM1449" s="46">
        <v>19458150</v>
      </c>
      <c r="DN1449" s="46">
        <v>20075000</v>
      </c>
      <c r="DO1449" s="46">
        <v>10960950</v>
      </c>
      <c r="DP1449" s="46">
        <v>10960950</v>
      </c>
      <c r="DQ1449" s="46"/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>
        <v>0</v>
      </c>
      <c r="FA1449" s="59" t="s">
        <v>1704</v>
      </c>
      <c r="FB1449" s="59" t="s">
        <v>3315</v>
      </c>
      <c r="FC1449" s="59" t="s">
        <v>3114</v>
      </c>
    </row>
    <row r="1450" spans="1:159" s="49" customFormat="1" ht="25.5" customHeight="1" x14ac:dyDescent="0.25">
      <c r="A1450" s="59" t="s">
        <v>3362</v>
      </c>
      <c r="B1450" s="59" t="s">
        <v>55</v>
      </c>
      <c r="C1450" s="59" t="s">
        <v>1251</v>
      </c>
      <c r="D1450" s="59" t="s">
        <v>1252</v>
      </c>
      <c r="E1450" s="59" t="s">
        <v>1253</v>
      </c>
      <c r="F1450" s="59" t="s">
        <v>1252</v>
      </c>
      <c r="G1450" s="59" t="s">
        <v>1630</v>
      </c>
      <c r="H1450" s="59" t="s">
        <v>1339</v>
      </c>
      <c r="I1450" s="59">
        <v>100</v>
      </c>
      <c r="J1450" s="59" t="s">
        <v>3314</v>
      </c>
      <c r="K1450" s="59" t="s">
        <v>1640</v>
      </c>
      <c r="L1450" s="59" t="s">
        <v>1330</v>
      </c>
      <c r="M1450" s="59" t="s">
        <v>1505</v>
      </c>
      <c r="N1450" s="59" t="s">
        <v>1335</v>
      </c>
      <c r="O1450" s="46">
        <f>P1450+Q1450+R1450+S1450+T1450+U1450+V1450+W1450+X1450+Y1450+Z1450</f>
        <v>54357</v>
      </c>
      <c r="P1450" s="46"/>
      <c r="Q1450" s="46"/>
      <c r="R1450" s="46"/>
      <c r="S1450" s="46">
        <v>4400</v>
      </c>
      <c r="T1450" s="46">
        <v>9400</v>
      </c>
      <c r="U1450" s="46">
        <v>9500</v>
      </c>
      <c r="V1450" s="46">
        <v>14220</v>
      </c>
      <c r="W1450" s="46">
        <v>5331</v>
      </c>
      <c r="X1450" s="46">
        <v>5500</v>
      </c>
      <c r="Y1450" s="46">
        <v>3003</v>
      </c>
      <c r="Z1450" s="46">
        <v>3003</v>
      </c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87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>
        <f>DE1450/O1450</f>
        <v>0</v>
      </c>
      <c r="BK1450" s="46"/>
      <c r="BL1450" s="46"/>
      <c r="BM1450" s="46"/>
      <c r="BN1450" s="46">
        <v>3125</v>
      </c>
      <c r="BO1450" s="46">
        <v>3259.0425531914893</v>
      </c>
      <c r="BP1450" s="46">
        <v>3650</v>
      </c>
      <c r="BQ1450" s="46">
        <v>3650</v>
      </c>
      <c r="BR1450" s="46">
        <v>3650</v>
      </c>
      <c r="BS1450" s="46">
        <v>3650</v>
      </c>
      <c r="BT1450" s="46">
        <v>3650</v>
      </c>
      <c r="BU1450" s="46">
        <v>3650</v>
      </c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>
        <v>0</v>
      </c>
      <c r="DF1450" s="46"/>
      <c r="DG1450" s="46"/>
      <c r="DH1450" s="46"/>
      <c r="DI1450" s="46">
        <f t="shared" ref="DI1450:DP1450" si="1235">S1450*BN1450</f>
        <v>13750000</v>
      </c>
      <c r="DJ1450" s="46">
        <f t="shared" si="1235"/>
        <v>30635000</v>
      </c>
      <c r="DK1450" s="46">
        <f t="shared" si="1235"/>
        <v>34675000</v>
      </c>
      <c r="DL1450" s="46">
        <f t="shared" si="1235"/>
        <v>51903000</v>
      </c>
      <c r="DM1450" s="46">
        <f t="shared" si="1235"/>
        <v>19458150</v>
      </c>
      <c r="DN1450" s="46">
        <f t="shared" si="1235"/>
        <v>20075000</v>
      </c>
      <c r="DO1450" s="46">
        <f t="shared" si="1235"/>
        <v>10960950</v>
      </c>
      <c r="DP1450" s="46">
        <f t="shared" si="1235"/>
        <v>10960950</v>
      </c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>
        <f>DE1450*1.12</f>
        <v>0</v>
      </c>
      <c r="FA1450" s="59" t="s">
        <v>1704</v>
      </c>
      <c r="FB1450" s="59" t="s">
        <v>3315</v>
      </c>
      <c r="FC1450" s="59" t="s">
        <v>3357</v>
      </c>
    </row>
    <row r="1451" spans="1:159" s="49" customFormat="1" ht="25.5" customHeight="1" x14ac:dyDescent="0.25">
      <c r="A1451" s="59" t="s">
        <v>3421</v>
      </c>
      <c r="B1451" s="59" t="s">
        <v>55</v>
      </c>
      <c r="C1451" s="59" t="s">
        <v>1251</v>
      </c>
      <c r="D1451" s="59" t="s">
        <v>1252</v>
      </c>
      <c r="E1451" s="59" t="s">
        <v>1253</v>
      </c>
      <c r="F1451" s="59" t="s">
        <v>1252</v>
      </c>
      <c r="G1451" s="59" t="s">
        <v>1630</v>
      </c>
      <c r="H1451" s="59" t="s">
        <v>1339</v>
      </c>
      <c r="I1451" s="59">
        <v>100</v>
      </c>
      <c r="J1451" s="59" t="s">
        <v>3417</v>
      </c>
      <c r="K1451" s="59" t="s">
        <v>1640</v>
      </c>
      <c r="L1451" s="59" t="s">
        <v>1330</v>
      </c>
      <c r="M1451" s="59" t="s">
        <v>1505</v>
      </c>
      <c r="N1451" s="59" t="s">
        <v>1335</v>
      </c>
      <c r="O1451" s="46">
        <f>P1451+Q1451+R1451+S1451+T1451+U1451+V1451+W1451+X1451+Y1451+Z1451</f>
        <v>55157</v>
      </c>
      <c r="P1451" s="46"/>
      <c r="Q1451" s="46"/>
      <c r="R1451" s="46"/>
      <c r="S1451" s="46">
        <v>4400</v>
      </c>
      <c r="T1451" s="46">
        <v>9400</v>
      </c>
      <c r="U1451" s="46">
        <v>9500</v>
      </c>
      <c r="V1451" s="46">
        <v>14220</v>
      </c>
      <c r="W1451" s="46">
        <v>5331</v>
      </c>
      <c r="X1451" s="46">
        <v>6300</v>
      </c>
      <c r="Y1451" s="46">
        <v>3003</v>
      </c>
      <c r="Z1451" s="46">
        <v>3003</v>
      </c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87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>
        <f>DE1451/O1451</f>
        <v>3541.4915604547018</v>
      </c>
      <c r="BK1451" s="46"/>
      <c r="BL1451" s="46"/>
      <c r="BM1451" s="46"/>
      <c r="BN1451" s="46">
        <v>3125</v>
      </c>
      <c r="BO1451" s="46">
        <v>3259.0425531914893</v>
      </c>
      <c r="BP1451" s="46">
        <v>3650</v>
      </c>
      <c r="BQ1451" s="46">
        <v>3650</v>
      </c>
      <c r="BR1451" s="46">
        <v>3650</v>
      </c>
      <c r="BS1451" s="46">
        <v>3650</v>
      </c>
      <c r="BT1451" s="46">
        <v>3650</v>
      </c>
      <c r="BU1451" s="46">
        <v>3650</v>
      </c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>
        <f>DF1451+DG1451+DH1451+DI1451+DJ1451+DK1451+DL1451+DM1451+DN1451+DO1451+DP1451</f>
        <v>195338050</v>
      </c>
      <c r="DF1451" s="46"/>
      <c r="DG1451" s="46"/>
      <c r="DH1451" s="46"/>
      <c r="DI1451" s="46">
        <v>13750000</v>
      </c>
      <c r="DJ1451" s="46">
        <v>30635000</v>
      </c>
      <c r="DK1451" s="46">
        <v>34675000</v>
      </c>
      <c r="DL1451" s="46">
        <v>51903000</v>
      </c>
      <c r="DM1451" s="46">
        <v>19458150</v>
      </c>
      <c r="DN1451" s="46">
        <f>X1451*BS1451</f>
        <v>22995000</v>
      </c>
      <c r="DO1451" s="46">
        <v>10960950</v>
      </c>
      <c r="DP1451" s="46">
        <v>10960950</v>
      </c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>
        <f>DE1451*1.12</f>
        <v>218778616.00000003</v>
      </c>
      <c r="FA1451" s="59" t="s">
        <v>1704</v>
      </c>
      <c r="FB1451" s="59" t="s">
        <v>3315</v>
      </c>
      <c r="FC1451" s="59" t="s">
        <v>2028</v>
      </c>
    </row>
    <row r="1452" spans="1:159" s="49" customFormat="1" ht="25.5" customHeight="1" x14ac:dyDescent="0.25">
      <c r="A1452" s="59" t="s">
        <v>1269</v>
      </c>
      <c r="B1452" s="59" t="s">
        <v>55</v>
      </c>
      <c r="C1452" s="59" t="s">
        <v>1251</v>
      </c>
      <c r="D1452" s="59" t="s">
        <v>1252</v>
      </c>
      <c r="E1452" s="59" t="s">
        <v>1253</v>
      </c>
      <c r="F1452" s="59"/>
      <c r="G1452" s="59" t="s">
        <v>1630</v>
      </c>
      <c r="H1452" s="59" t="s">
        <v>1339</v>
      </c>
      <c r="I1452" s="59">
        <v>100</v>
      </c>
      <c r="J1452" s="59" t="s">
        <v>1631</v>
      </c>
      <c r="K1452" s="59" t="s">
        <v>1641</v>
      </c>
      <c r="L1452" s="59" t="s">
        <v>1330</v>
      </c>
      <c r="M1452" s="59" t="s">
        <v>1505</v>
      </c>
      <c r="N1452" s="59" t="s">
        <v>1335</v>
      </c>
      <c r="O1452" s="46">
        <v>750</v>
      </c>
      <c r="P1452" s="46"/>
      <c r="Q1452" s="46"/>
      <c r="R1452" s="46"/>
      <c r="S1452" s="46"/>
      <c r="T1452" s="46"/>
      <c r="U1452" s="46"/>
      <c r="V1452" s="46"/>
      <c r="W1452" s="46">
        <v>150</v>
      </c>
      <c r="X1452" s="46">
        <v>200</v>
      </c>
      <c r="Y1452" s="46">
        <v>200</v>
      </c>
      <c r="Z1452" s="46">
        <v>200</v>
      </c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87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>
        <v>3650</v>
      </c>
      <c r="BK1452" s="46"/>
      <c r="BL1452" s="46"/>
      <c r="BM1452" s="46"/>
      <c r="BN1452" s="46"/>
      <c r="BO1452" s="46"/>
      <c r="BP1452" s="46"/>
      <c r="BQ1452" s="46"/>
      <c r="BR1452" s="46"/>
      <c r="BS1452" s="46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>
        <v>0</v>
      </c>
      <c r="DF1452" s="46">
        <v>0</v>
      </c>
      <c r="DG1452" s="46">
        <v>0</v>
      </c>
      <c r="DH1452" s="46"/>
      <c r="DI1452" s="46"/>
      <c r="DJ1452" s="46"/>
      <c r="DK1452" s="46"/>
      <c r="DL1452" s="46"/>
      <c r="DM1452" s="46"/>
      <c r="DN1452" s="46"/>
      <c r="DO1452" s="46"/>
      <c r="DP1452" s="46"/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>
        <v>0</v>
      </c>
      <c r="FA1452" s="59" t="s">
        <v>1704</v>
      </c>
      <c r="FB1452" s="59">
        <v>2016</v>
      </c>
      <c r="FC1452" s="59"/>
    </row>
    <row r="1453" spans="1:159" s="49" customFormat="1" ht="25.5" customHeight="1" x14ac:dyDescent="0.25">
      <c r="A1453" s="59" t="s">
        <v>1270</v>
      </c>
      <c r="B1453" s="59" t="s">
        <v>55</v>
      </c>
      <c r="C1453" s="59" t="s">
        <v>1251</v>
      </c>
      <c r="D1453" s="59" t="s">
        <v>1252</v>
      </c>
      <c r="E1453" s="59" t="s">
        <v>1253</v>
      </c>
      <c r="F1453" s="59"/>
      <c r="G1453" s="59" t="s">
        <v>1630</v>
      </c>
      <c r="H1453" s="59" t="s">
        <v>1339</v>
      </c>
      <c r="I1453" s="59">
        <v>100</v>
      </c>
      <c r="J1453" s="59" t="s">
        <v>1633</v>
      </c>
      <c r="K1453" s="59" t="s">
        <v>1641</v>
      </c>
      <c r="L1453" s="59" t="s">
        <v>1330</v>
      </c>
      <c r="M1453" s="59" t="s">
        <v>1505</v>
      </c>
      <c r="N1453" s="59" t="s">
        <v>1335</v>
      </c>
      <c r="O1453" s="46">
        <v>750</v>
      </c>
      <c r="P1453" s="46"/>
      <c r="Q1453" s="46"/>
      <c r="R1453" s="46"/>
      <c r="S1453" s="46"/>
      <c r="T1453" s="46"/>
      <c r="U1453" s="46"/>
      <c r="V1453" s="46"/>
      <c r="W1453" s="46">
        <v>150</v>
      </c>
      <c r="X1453" s="46">
        <v>200</v>
      </c>
      <c r="Y1453" s="46">
        <v>200</v>
      </c>
      <c r="Z1453" s="46">
        <v>200</v>
      </c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87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>
        <v>3650</v>
      </c>
      <c r="BK1453" s="46"/>
      <c r="BL1453" s="46"/>
      <c r="BM1453" s="46"/>
      <c r="BN1453" s="46"/>
      <c r="BO1453" s="46"/>
      <c r="BP1453" s="46"/>
      <c r="BQ1453" s="46"/>
      <c r="BR1453" s="46">
        <v>3650</v>
      </c>
      <c r="BS1453" s="46">
        <v>3650</v>
      </c>
      <c r="BT1453" s="46">
        <v>3650</v>
      </c>
      <c r="BU1453" s="46">
        <v>3650</v>
      </c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>
        <v>0</v>
      </c>
      <c r="DF1453" s="46">
        <v>0</v>
      </c>
      <c r="DG1453" s="46">
        <v>0</v>
      </c>
      <c r="DH1453" s="46">
        <v>0</v>
      </c>
      <c r="DI1453" s="46">
        <v>0</v>
      </c>
      <c r="DJ1453" s="46">
        <v>0</v>
      </c>
      <c r="DK1453" s="46">
        <v>0</v>
      </c>
      <c r="DL1453" s="46">
        <v>0</v>
      </c>
      <c r="DM1453" s="46">
        <v>547500</v>
      </c>
      <c r="DN1453" s="46">
        <v>730000</v>
      </c>
      <c r="DO1453" s="46">
        <v>730000</v>
      </c>
      <c r="DP1453" s="46">
        <v>730000</v>
      </c>
      <c r="DQ1453" s="46">
        <v>0</v>
      </c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>
        <v>0</v>
      </c>
      <c r="FA1453" s="59" t="s">
        <v>1704</v>
      </c>
      <c r="FB1453" s="59" t="s">
        <v>1752</v>
      </c>
      <c r="FC1453" s="59" t="s">
        <v>1754</v>
      </c>
    </row>
    <row r="1454" spans="1:159" s="49" customFormat="1" ht="25.5" customHeight="1" x14ac:dyDescent="0.25">
      <c r="A1454" s="59" t="s">
        <v>3322</v>
      </c>
      <c r="B1454" s="59" t="s">
        <v>55</v>
      </c>
      <c r="C1454" s="59" t="s">
        <v>1251</v>
      </c>
      <c r="D1454" s="59" t="s">
        <v>1252</v>
      </c>
      <c r="E1454" s="59" t="s">
        <v>1253</v>
      </c>
      <c r="F1454" s="59" t="s">
        <v>1252</v>
      </c>
      <c r="G1454" s="59" t="s">
        <v>1630</v>
      </c>
      <c r="H1454" s="59" t="s">
        <v>1339</v>
      </c>
      <c r="I1454" s="59">
        <v>100</v>
      </c>
      <c r="J1454" s="59" t="s">
        <v>3314</v>
      </c>
      <c r="K1454" s="59" t="s">
        <v>1641</v>
      </c>
      <c r="L1454" s="59" t="s">
        <v>1330</v>
      </c>
      <c r="M1454" s="59" t="s">
        <v>1505</v>
      </c>
      <c r="N1454" s="59" t="s">
        <v>1335</v>
      </c>
      <c r="O1454" s="46">
        <f>P1454+Q1454+R1454+S1454+T1454+U1454+V1454+W1454+X1454+Y1454+Z1454+AA1454+AB1454+AC1454+AD1454+AE1454+AF1454+AG1454+AH1454+AI1454+AJ1454+AK1454+AL1454+AM1454+AN1454+AO1454+AP1454+AQ1454+AR1454</f>
        <v>550</v>
      </c>
      <c r="P1454" s="46"/>
      <c r="Q1454" s="46"/>
      <c r="R1454" s="46"/>
      <c r="S1454" s="46"/>
      <c r="T1454" s="46"/>
      <c r="U1454" s="46"/>
      <c r="V1454" s="46"/>
      <c r="W1454" s="46">
        <v>150</v>
      </c>
      <c r="X1454" s="46">
        <v>0</v>
      </c>
      <c r="Y1454" s="46">
        <v>200</v>
      </c>
      <c r="Z1454" s="46">
        <v>200</v>
      </c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87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>
        <f>DE1454/O1454</f>
        <v>3650</v>
      </c>
      <c r="BK1454" s="46"/>
      <c r="BL1454" s="46"/>
      <c r="BM1454" s="46"/>
      <c r="BN1454" s="46"/>
      <c r="BO1454" s="46"/>
      <c r="BP1454" s="46"/>
      <c r="BQ1454" s="46"/>
      <c r="BR1454" s="46">
        <v>3650</v>
      </c>
      <c r="BS1454" s="46">
        <v>3650</v>
      </c>
      <c r="BT1454" s="46">
        <v>3650</v>
      </c>
      <c r="BU1454" s="46">
        <v>3650</v>
      </c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>
        <v>2007500</v>
      </c>
      <c r="DF1454" s="46"/>
      <c r="DG1454" s="46"/>
      <c r="DH1454" s="46"/>
      <c r="DI1454" s="46"/>
      <c r="DJ1454" s="46"/>
      <c r="DK1454" s="46"/>
      <c r="DL1454" s="46"/>
      <c r="DM1454" s="46">
        <v>547500</v>
      </c>
      <c r="DN1454" s="46">
        <v>0</v>
      </c>
      <c r="DO1454" s="46">
        <v>730000</v>
      </c>
      <c r="DP1454" s="46">
        <v>730000</v>
      </c>
      <c r="DQ1454" s="46"/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>
        <v>2248400</v>
      </c>
      <c r="FA1454" s="59" t="s">
        <v>1704</v>
      </c>
      <c r="FB1454" s="59" t="s">
        <v>3315</v>
      </c>
      <c r="FC1454" s="59" t="s">
        <v>2032</v>
      </c>
    </row>
    <row r="1455" spans="1:159" s="49" customFormat="1" ht="25.5" customHeight="1" x14ac:dyDescent="0.25">
      <c r="A1455" s="59" t="s">
        <v>1271</v>
      </c>
      <c r="B1455" s="59" t="s">
        <v>55</v>
      </c>
      <c r="C1455" s="59" t="s">
        <v>1251</v>
      </c>
      <c r="D1455" s="59" t="s">
        <v>1252</v>
      </c>
      <c r="E1455" s="59" t="s">
        <v>1253</v>
      </c>
      <c r="F1455" s="59"/>
      <c r="G1455" s="59" t="s">
        <v>1630</v>
      </c>
      <c r="H1455" s="59" t="s">
        <v>1339</v>
      </c>
      <c r="I1455" s="59">
        <v>100</v>
      </c>
      <c r="J1455" s="59" t="s">
        <v>1631</v>
      </c>
      <c r="K1455" s="59" t="s">
        <v>1642</v>
      </c>
      <c r="L1455" s="59" t="s">
        <v>1330</v>
      </c>
      <c r="M1455" s="59" t="s">
        <v>1505</v>
      </c>
      <c r="N1455" s="59" t="s">
        <v>1335</v>
      </c>
      <c r="O1455" s="46">
        <v>830</v>
      </c>
      <c r="P1455" s="46"/>
      <c r="Q1455" s="46"/>
      <c r="R1455" s="46"/>
      <c r="S1455" s="46"/>
      <c r="T1455" s="46"/>
      <c r="U1455" s="46"/>
      <c r="V1455" s="46"/>
      <c r="W1455" s="46">
        <v>290</v>
      </c>
      <c r="X1455" s="46">
        <v>180</v>
      </c>
      <c r="Y1455" s="46">
        <v>180</v>
      </c>
      <c r="Z1455" s="46">
        <v>180</v>
      </c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87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>
        <v>3650</v>
      </c>
      <c r="BK1455" s="46"/>
      <c r="BL1455" s="46"/>
      <c r="BM1455" s="46"/>
      <c r="BN1455" s="46"/>
      <c r="BO1455" s="46"/>
      <c r="BP1455" s="46"/>
      <c r="BQ1455" s="46"/>
      <c r="BR1455" s="46"/>
      <c r="BS1455" s="46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>
        <v>0</v>
      </c>
      <c r="DF1455" s="46">
        <v>0</v>
      </c>
      <c r="DG1455" s="46">
        <v>0</v>
      </c>
      <c r="DH1455" s="46"/>
      <c r="DI1455" s="46"/>
      <c r="DJ1455" s="46"/>
      <c r="DK1455" s="46"/>
      <c r="DL1455" s="46"/>
      <c r="DM1455" s="46"/>
      <c r="DN1455" s="46"/>
      <c r="DO1455" s="46"/>
      <c r="DP1455" s="46"/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>
        <v>0</v>
      </c>
      <c r="FA1455" s="59" t="s">
        <v>1704</v>
      </c>
      <c r="FB1455" s="59">
        <v>2016</v>
      </c>
      <c r="FC1455" s="59"/>
    </row>
    <row r="1456" spans="1:159" s="49" customFormat="1" ht="25.5" customHeight="1" x14ac:dyDescent="0.25">
      <c r="A1456" s="59" t="s">
        <v>1272</v>
      </c>
      <c r="B1456" s="59" t="s">
        <v>55</v>
      </c>
      <c r="C1456" s="59" t="s">
        <v>1251</v>
      </c>
      <c r="D1456" s="59" t="s">
        <v>1252</v>
      </c>
      <c r="E1456" s="59" t="s">
        <v>1253</v>
      </c>
      <c r="F1456" s="59"/>
      <c r="G1456" s="59" t="s">
        <v>1630</v>
      </c>
      <c r="H1456" s="59" t="s">
        <v>1339</v>
      </c>
      <c r="I1456" s="59">
        <v>100</v>
      </c>
      <c r="J1456" s="59" t="s">
        <v>1633</v>
      </c>
      <c r="K1456" s="59" t="s">
        <v>1642</v>
      </c>
      <c r="L1456" s="59" t="s">
        <v>1330</v>
      </c>
      <c r="M1456" s="59" t="s">
        <v>1505</v>
      </c>
      <c r="N1456" s="59" t="s">
        <v>1335</v>
      </c>
      <c r="O1456" s="46">
        <v>830</v>
      </c>
      <c r="P1456" s="46"/>
      <c r="Q1456" s="46"/>
      <c r="R1456" s="46"/>
      <c r="S1456" s="46"/>
      <c r="T1456" s="46"/>
      <c r="U1456" s="46"/>
      <c r="V1456" s="46"/>
      <c r="W1456" s="46">
        <v>290</v>
      </c>
      <c r="X1456" s="46">
        <v>180</v>
      </c>
      <c r="Y1456" s="46">
        <v>180</v>
      </c>
      <c r="Z1456" s="46">
        <v>180</v>
      </c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87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>
        <v>3650</v>
      </c>
      <c r="BK1456" s="46"/>
      <c r="BL1456" s="46"/>
      <c r="BM1456" s="46"/>
      <c r="BN1456" s="46"/>
      <c r="BO1456" s="46"/>
      <c r="BP1456" s="46"/>
      <c r="BQ1456" s="46"/>
      <c r="BR1456" s="46">
        <v>3650</v>
      </c>
      <c r="BS1456" s="46">
        <v>3650</v>
      </c>
      <c r="BT1456" s="46">
        <v>3650</v>
      </c>
      <c r="BU1456" s="46">
        <v>3650</v>
      </c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>
        <v>0</v>
      </c>
      <c r="DF1456" s="46">
        <v>0</v>
      </c>
      <c r="DG1456" s="46">
        <v>0</v>
      </c>
      <c r="DH1456" s="46">
        <v>0</v>
      </c>
      <c r="DI1456" s="46">
        <v>0</v>
      </c>
      <c r="DJ1456" s="46">
        <v>0</v>
      </c>
      <c r="DK1456" s="46">
        <v>0</v>
      </c>
      <c r="DL1456" s="46">
        <v>0</v>
      </c>
      <c r="DM1456" s="46">
        <v>1058500</v>
      </c>
      <c r="DN1456" s="46">
        <v>657000</v>
      </c>
      <c r="DO1456" s="46">
        <v>657000</v>
      </c>
      <c r="DP1456" s="46">
        <v>657000</v>
      </c>
      <c r="DQ1456" s="46">
        <v>0</v>
      </c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>
        <v>0</v>
      </c>
      <c r="FA1456" s="59" t="s">
        <v>1704</v>
      </c>
      <c r="FB1456" s="59" t="s">
        <v>1752</v>
      </c>
      <c r="FC1456" s="59" t="s">
        <v>1754</v>
      </c>
    </row>
    <row r="1457" spans="1:159" s="49" customFormat="1" ht="25.5" customHeight="1" x14ac:dyDescent="0.25">
      <c r="A1457" s="59" t="s">
        <v>3323</v>
      </c>
      <c r="B1457" s="59" t="s">
        <v>55</v>
      </c>
      <c r="C1457" s="59" t="s">
        <v>1251</v>
      </c>
      <c r="D1457" s="59" t="s">
        <v>1252</v>
      </c>
      <c r="E1457" s="59" t="s">
        <v>1253</v>
      </c>
      <c r="F1457" s="59" t="s">
        <v>1252</v>
      </c>
      <c r="G1457" s="59" t="s">
        <v>1630</v>
      </c>
      <c r="H1457" s="59" t="s">
        <v>1339</v>
      </c>
      <c r="I1457" s="59">
        <v>100</v>
      </c>
      <c r="J1457" s="59" t="s">
        <v>3314</v>
      </c>
      <c r="K1457" s="59" t="s">
        <v>1642</v>
      </c>
      <c r="L1457" s="59" t="s">
        <v>1330</v>
      </c>
      <c r="M1457" s="59" t="s">
        <v>1505</v>
      </c>
      <c r="N1457" s="59" t="s">
        <v>1335</v>
      </c>
      <c r="O1457" s="46">
        <f>P1457+Q1457+R1457+S1457+T1457+U1457+V1457+W1457+X1457+Y1457+Z1457+AA1457+AB1457+AC1457+AD1457+AE1457+AF1457+AG1457+AH1457+AI1457+AJ1457+AK1457+AL1457+AM1457+AN1457+AO1457+AP1457+AQ1457+AR1457</f>
        <v>850</v>
      </c>
      <c r="P1457" s="46"/>
      <c r="Q1457" s="46"/>
      <c r="R1457" s="46"/>
      <c r="S1457" s="46"/>
      <c r="T1457" s="46"/>
      <c r="U1457" s="46"/>
      <c r="V1457" s="46"/>
      <c r="W1457" s="46">
        <v>290</v>
      </c>
      <c r="X1457" s="46">
        <v>200</v>
      </c>
      <c r="Y1457" s="46">
        <v>180</v>
      </c>
      <c r="Z1457" s="46">
        <v>180</v>
      </c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87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>
        <f>DE1457/O1457</f>
        <v>0</v>
      </c>
      <c r="BK1457" s="46"/>
      <c r="BL1457" s="46"/>
      <c r="BM1457" s="46"/>
      <c r="BN1457" s="46"/>
      <c r="BO1457" s="46"/>
      <c r="BP1457" s="46"/>
      <c r="BQ1457" s="46"/>
      <c r="BR1457" s="46">
        <v>3650</v>
      </c>
      <c r="BS1457" s="46">
        <v>3650</v>
      </c>
      <c r="BT1457" s="46">
        <v>3650</v>
      </c>
      <c r="BU1457" s="46">
        <v>3650</v>
      </c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>
        <v>0</v>
      </c>
      <c r="DF1457" s="46"/>
      <c r="DG1457" s="46"/>
      <c r="DH1457" s="46"/>
      <c r="DI1457" s="46"/>
      <c r="DJ1457" s="46"/>
      <c r="DK1457" s="46"/>
      <c r="DL1457" s="46"/>
      <c r="DM1457" s="46">
        <v>1058500</v>
      </c>
      <c r="DN1457" s="46">
        <v>730000</v>
      </c>
      <c r="DO1457" s="46">
        <v>657000</v>
      </c>
      <c r="DP1457" s="46">
        <v>657000</v>
      </c>
      <c r="DQ1457" s="46"/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>
        <v>0</v>
      </c>
      <c r="FA1457" s="59" t="s">
        <v>1704</v>
      </c>
      <c r="FB1457" s="59" t="s">
        <v>3315</v>
      </c>
      <c r="FC1457" s="59" t="s">
        <v>2032</v>
      </c>
    </row>
    <row r="1458" spans="1:159" s="49" customFormat="1" ht="25.5" customHeight="1" x14ac:dyDescent="0.25">
      <c r="A1458" s="59" t="s">
        <v>3422</v>
      </c>
      <c r="B1458" s="59" t="s">
        <v>55</v>
      </c>
      <c r="C1458" s="59" t="s">
        <v>1251</v>
      </c>
      <c r="D1458" s="59" t="s">
        <v>1252</v>
      </c>
      <c r="E1458" s="59" t="s">
        <v>1253</v>
      </c>
      <c r="F1458" s="59" t="s">
        <v>1252</v>
      </c>
      <c r="G1458" s="59" t="s">
        <v>1630</v>
      </c>
      <c r="H1458" s="59" t="s">
        <v>1339</v>
      </c>
      <c r="I1458" s="59">
        <v>100</v>
      </c>
      <c r="J1458" s="59" t="s">
        <v>3417</v>
      </c>
      <c r="K1458" s="59" t="s">
        <v>1642</v>
      </c>
      <c r="L1458" s="59" t="s">
        <v>1330</v>
      </c>
      <c r="M1458" s="59" t="s">
        <v>1505</v>
      </c>
      <c r="N1458" s="59" t="s">
        <v>1335</v>
      </c>
      <c r="O1458" s="46">
        <f>P1458+Q1458+R1458+S1458+T1458+U1458+V1458+W1458+X1458+Y1458+Z1458+AA1458+AB1458+AC1458+AD1458+AE1458+AF1458+AG1458+AH1458+AI1458+AJ1458+AK1458+AL1458+AM1458+AN1458+AO1458+AP1458+AQ1458+AR1458</f>
        <v>1050</v>
      </c>
      <c r="P1458" s="46"/>
      <c r="Q1458" s="46"/>
      <c r="R1458" s="46"/>
      <c r="S1458" s="46"/>
      <c r="T1458" s="46"/>
      <c r="U1458" s="46"/>
      <c r="V1458" s="46"/>
      <c r="W1458" s="46">
        <v>290</v>
      </c>
      <c r="X1458" s="46">
        <v>400</v>
      </c>
      <c r="Y1458" s="46">
        <v>180</v>
      </c>
      <c r="Z1458" s="46">
        <v>180</v>
      </c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87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>
        <f>DE1458/O1458</f>
        <v>3650</v>
      </c>
      <c r="BK1458" s="46"/>
      <c r="BL1458" s="46"/>
      <c r="BM1458" s="46"/>
      <c r="BN1458" s="46"/>
      <c r="BO1458" s="46"/>
      <c r="BP1458" s="46"/>
      <c r="BQ1458" s="46"/>
      <c r="BR1458" s="46">
        <v>3650</v>
      </c>
      <c r="BS1458" s="46">
        <v>3650</v>
      </c>
      <c r="BT1458" s="46">
        <v>3650</v>
      </c>
      <c r="BU1458" s="46">
        <v>3650</v>
      </c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>
        <f>DF1458+DG1458+DH1458+DI1458+DJ1458+DK1458+DL1458+DM1458+DN1458+DO1458+DP1458</f>
        <v>3832500</v>
      </c>
      <c r="DF1458" s="46"/>
      <c r="DG1458" s="46"/>
      <c r="DH1458" s="46"/>
      <c r="DI1458" s="46"/>
      <c r="DJ1458" s="46"/>
      <c r="DK1458" s="46"/>
      <c r="DL1458" s="46"/>
      <c r="DM1458" s="46">
        <v>1058500</v>
      </c>
      <c r="DN1458" s="46">
        <f>X1458*BS1458</f>
        <v>1460000</v>
      </c>
      <c r="DO1458" s="46">
        <v>657000</v>
      </c>
      <c r="DP1458" s="46">
        <v>657000</v>
      </c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>
        <f>DE1458*1.12</f>
        <v>4292400</v>
      </c>
      <c r="FA1458" s="59" t="s">
        <v>1704</v>
      </c>
      <c r="FB1458" s="59" t="s">
        <v>3315</v>
      </c>
      <c r="FC1458" s="59" t="s">
        <v>2028</v>
      </c>
    </row>
    <row r="1459" spans="1:159" s="49" customFormat="1" ht="25.5" customHeight="1" x14ac:dyDescent="0.25">
      <c r="A1459" s="59" t="s">
        <v>1273</v>
      </c>
      <c r="B1459" s="59" t="s">
        <v>55</v>
      </c>
      <c r="C1459" s="59" t="s">
        <v>1251</v>
      </c>
      <c r="D1459" s="59" t="s">
        <v>1252</v>
      </c>
      <c r="E1459" s="59" t="s">
        <v>1253</v>
      </c>
      <c r="F1459" s="59"/>
      <c r="G1459" s="59" t="s">
        <v>1630</v>
      </c>
      <c r="H1459" s="59" t="s">
        <v>1339</v>
      </c>
      <c r="I1459" s="59">
        <v>100</v>
      </c>
      <c r="J1459" s="59" t="s">
        <v>1631</v>
      </c>
      <c r="K1459" s="59" t="s">
        <v>1643</v>
      </c>
      <c r="L1459" s="59" t="s">
        <v>1330</v>
      </c>
      <c r="M1459" s="59" t="s">
        <v>1505</v>
      </c>
      <c r="N1459" s="59" t="s">
        <v>1335</v>
      </c>
      <c r="O1459" s="46">
        <v>540</v>
      </c>
      <c r="P1459" s="46"/>
      <c r="Q1459" s="46"/>
      <c r="R1459" s="46"/>
      <c r="S1459" s="46"/>
      <c r="T1459" s="46"/>
      <c r="U1459" s="46"/>
      <c r="V1459" s="46"/>
      <c r="W1459" s="46">
        <v>180</v>
      </c>
      <c r="X1459" s="46">
        <v>120</v>
      </c>
      <c r="Y1459" s="46">
        <v>120</v>
      </c>
      <c r="Z1459" s="46">
        <v>120</v>
      </c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87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>
        <v>3650</v>
      </c>
      <c r="BK1459" s="46"/>
      <c r="BL1459" s="46"/>
      <c r="BM1459" s="46"/>
      <c r="BN1459" s="46"/>
      <c r="BO1459" s="46"/>
      <c r="BP1459" s="46"/>
      <c r="BQ1459" s="46"/>
      <c r="BR1459" s="46"/>
      <c r="BS1459" s="46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>
        <v>0</v>
      </c>
      <c r="DF1459" s="46">
        <v>0</v>
      </c>
      <c r="DG1459" s="46">
        <v>0</v>
      </c>
      <c r="DH1459" s="46"/>
      <c r="DI1459" s="46"/>
      <c r="DJ1459" s="46"/>
      <c r="DK1459" s="46"/>
      <c r="DL1459" s="46"/>
      <c r="DM1459" s="46"/>
      <c r="DN1459" s="46"/>
      <c r="DO1459" s="46"/>
      <c r="DP1459" s="46"/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>
        <v>0</v>
      </c>
      <c r="FA1459" s="59" t="s">
        <v>1704</v>
      </c>
      <c r="FB1459" s="59">
        <v>2016</v>
      </c>
      <c r="FC1459" s="59"/>
    </row>
    <row r="1460" spans="1:159" s="49" customFormat="1" ht="25.5" customHeight="1" x14ac:dyDescent="0.25">
      <c r="A1460" s="59" t="s">
        <v>1274</v>
      </c>
      <c r="B1460" s="59" t="s">
        <v>55</v>
      </c>
      <c r="C1460" s="59" t="s">
        <v>1251</v>
      </c>
      <c r="D1460" s="59" t="s">
        <v>1252</v>
      </c>
      <c r="E1460" s="59" t="s">
        <v>1253</v>
      </c>
      <c r="F1460" s="59"/>
      <c r="G1460" s="59" t="s">
        <v>1630</v>
      </c>
      <c r="H1460" s="59" t="s">
        <v>1339</v>
      </c>
      <c r="I1460" s="59">
        <v>100</v>
      </c>
      <c r="J1460" s="59" t="s">
        <v>1633</v>
      </c>
      <c r="K1460" s="59" t="s">
        <v>1643</v>
      </c>
      <c r="L1460" s="59" t="s">
        <v>1330</v>
      </c>
      <c r="M1460" s="59" t="s">
        <v>1505</v>
      </c>
      <c r="N1460" s="59" t="s">
        <v>1335</v>
      </c>
      <c r="O1460" s="46">
        <v>540</v>
      </c>
      <c r="P1460" s="46"/>
      <c r="Q1460" s="46"/>
      <c r="R1460" s="46"/>
      <c r="S1460" s="46"/>
      <c r="T1460" s="46"/>
      <c r="U1460" s="46"/>
      <c r="V1460" s="46"/>
      <c r="W1460" s="46">
        <v>180</v>
      </c>
      <c r="X1460" s="46">
        <v>120</v>
      </c>
      <c r="Y1460" s="46">
        <v>120</v>
      </c>
      <c r="Z1460" s="46">
        <v>120</v>
      </c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87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>
        <v>3650</v>
      </c>
      <c r="BK1460" s="46"/>
      <c r="BL1460" s="46"/>
      <c r="BM1460" s="46"/>
      <c r="BN1460" s="46"/>
      <c r="BO1460" s="46"/>
      <c r="BP1460" s="46"/>
      <c r="BQ1460" s="46"/>
      <c r="BR1460" s="46">
        <v>3650</v>
      </c>
      <c r="BS1460" s="46">
        <v>3650</v>
      </c>
      <c r="BT1460" s="46">
        <v>3650</v>
      </c>
      <c r="BU1460" s="46">
        <v>3650</v>
      </c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>
        <v>0</v>
      </c>
      <c r="DF1460" s="46">
        <v>0</v>
      </c>
      <c r="DG1460" s="46">
        <v>0</v>
      </c>
      <c r="DH1460" s="46">
        <v>0</v>
      </c>
      <c r="DI1460" s="46">
        <v>0</v>
      </c>
      <c r="DJ1460" s="46">
        <v>0</v>
      </c>
      <c r="DK1460" s="46">
        <v>0</v>
      </c>
      <c r="DL1460" s="46">
        <v>0</v>
      </c>
      <c r="DM1460" s="46">
        <v>657000</v>
      </c>
      <c r="DN1460" s="46">
        <v>438000</v>
      </c>
      <c r="DO1460" s="46">
        <v>438000</v>
      </c>
      <c r="DP1460" s="46">
        <v>438000</v>
      </c>
      <c r="DQ1460" s="46">
        <v>0</v>
      </c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>
        <v>0</v>
      </c>
      <c r="FA1460" s="59" t="s">
        <v>1704</v>
      </c>
      <c r="FB1460" s="59" t="s">
        <v>1752</v>
      </c>
      <c r="FC1460" s="59" t="s">
        <v>1754</v>
      </c>
    </row>
    <row r="1461" spans="1:159" s="49" customFormat="1" ht="25.5" customHeight="1" x14ac:dyDescent="0.25">
      <c r="A1461" s="61" t="s">
        <v>3324</v>
      </c>
      <c r="B1461" s="61" t="s">
        <v>55</v>
      </c>
      <c r="C1461" s="61" t="s">
        <v>1251</v>
      </c>
      <c r="D1461" s="61" t="s">
        <v>1252</v>
      </c>
      <c r="E1461" s="61" t="s">
        <v>1253</v>
      </c>
      <c r="F1461" s="61" t="s">
        <v>1252</v>
      </c>
      <c r="G1461" s="61" t="s">
        <v>1630</v>
      </c>
      <c r="H1461" s="61" t="s">
        <v>1339</v>
      </c>
      <c r="I1461" s="62">
        <v>100</v>
      </c>
      <c r="J1461" s="62" t="s">
        <v>3314</v>
      </c>
      <c r="K1461" s="62" t="s">
        <v>1643</v>
      </c>
      <c r="L1461" s="61" t="s">
        <v>1330</v>
      </c>
      <c r="M1461" s="61" t="s">
        <v>1505</v>
      </c>
      <c r="N1461" s="62" t="s">
        <v>1335</v>
      </c>
      <c r="O1461" s="48">
        <f>P1461+Q1461+R1461+S1461+T1461+U1461+V1461+W1461+X1461+Y1461+Z1461+AA1461+AB1461+AC1461+AD1461+AE1461+AF1461+AG1461+AH1461+AI1461+AJ1461+AK1461+AL1461+AM1461+AN1461+AO1461+AP1461+AQ1461+AR1461</f>
        <v>420</v>
      </c>
      <c r="P1461" s="48"/>
      <c r="Q1461" s="48"/>
      <c r="R1461" s="48"/>
      <c r="S1461" s="48"/>
      <c r="T1461" s="48"/>
      <c r="U1461" s="48"/>
      <c r="V1461" s="48"/>
      <c r="W1461" s="48">
        <v>180</v>
      </c>
      <c r="X1461" s="72">
        <v>0</v>
      </c>
      <c r="Y1461" s="72">
        <v>120</v>
      </c>
      <c r="Z1461" s="72">
        <v>120</v>
      </c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88"/>
      <c r="BA1461" s="48"/>
      <c r="BB1461" s="48"/>
      <c r="BC1461" s="48"/>
      <c r="BD1461" s="48"/>
      <c r="BE1461" s="48"/>
      <c r="BF1461" s="48"/>
      <c r="BG1461" s="48"/>
      <c r="BH1461" s="48"/>
      <c r="BI1461" s="48"/>
      <c r="BJ1461" s="48">
        <f>DE1461/O1461</f>
        <v>3650</v>
      </c>
      <c r="BK1461" s="48"/>
      <c r="BL1461" s="48"/>
      <c r="BM1461" s="48"/>
      <c r="BN1461" s="48"/>
      <c r="BO1461" s="48"/>
      <c r="BP1461" s="48"/>
      <c r="BQ1461" s="48"/>
      <c r="BR1461" s="48">
        <v>3650</v>
      </c>
      <c r="BS1461" s="48">
        <v>3650</v>
      </c>
      <c r="BT1461" s="73">
        <v>3650</v>
      </c>
      <c r="BU1461" s="73">
        <v>3650</v>
      </c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>
        <v>1533000</v>
      </c>
      <c r="DF1461" s="48"/>
      <c r="DG1461" s="48"/>
      <c r="DH1461" s="48"/>
      <c r="DI1461" s="48"/>
      <c r="DJ1461" s="48"/>
      <c r="DK1461" s="48"/>
      <c r="DL1461" s="48"/>
      <c r="DM1461" s="48">
        <v>657000</v>
      </c>
      <c r="DN1461" s="48">
        <v>0</v>
      </c>
      <c r="DO1461" s="48">
        <v>438000</v>
      </c>
      <c r="DP1461" s="48">
        <v>438000</v>
      </c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>
        <v>1716960.0000000002</v>
      </c>
      <c r="FA1461" s="61" t="s">
        <v>1704</v>
      </c>
      <c r="FB1461" s="61" t="s">
        <v>3315</v>
      </c>
      <c r="FC1461" s="61" t="s">
        <v>2032</v>
      </c>
    </row>
    <row r="1462" spans="1:159" s="49" customFormat="1" ht="25.5" customHeight="1" x14ac:dyDescent="0.25">
      <c r="A1462" s="59" t="s">
        <v>1275</v>
      </c>
      <c r="B1462" s="59" t="s">
        <v>55</v>
      </c>
      <c r="C1462" s="59" t="s">
        <v>1251</v>
      </c>
      <c r="D1462" s="59" t="s">
        <v>1252</v>
      </c>
      <c r="E1462" s="59" t="s">
        <v>1253</v>
      </c>
      <c r="F1462" s="59"/>
      <c r="G1462" s="59" t="s">
        <v>1630</v>
      </c>
      <c r="H1462" s="59" t="s">
        <v>1339</v>
      </c>
      <c r="I1462" s="59">
        <v>100</v>
      </c>
      <c r="J1462" s="59" t="s">
        <v>1631</v>
      </c>
      <c r="K1462" s="59" t="s">
        <v>1644</v>
      </c>
      <c r="L1462" s="59" t="s">
        <v>1330</v>
      </c>
      <c r="M1462" s="59" t="s">
        <v>1505</v>
      </c>
      <c r="N1462" s="59" t="s">
        <v>1335</v>
      </c>
      <c r="O1462" s="46">
        <v>7197</v>
      </c>
      <c r="P1462" s="46"/>
      <c r="Q1462" s="46"/>
      <c r="R1462" s="46"/>
      <c r="S1462" s="46">
        <v>1900</v>
      </c>
      <c r="T1462" s="46">
        <v>2707</v>
      </c>
      <c r="U1462" s="46">
        <v>1600</v>
      </c>
      <c r="V1462" s="46">
        <v>400</v>
      </c>
      <c r="W1462" s="46">
        <v>140</v>
      </c>
      <c r="X1462" s="46">
        <v>150</v>
      </c>
      <c r="Y1462" s="46">
        <v>150</v>
      </c>
      <c r="Z1462" s="46">
        <v>150</v>
      </c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87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>
        <v>2511.5951090732251</v>
      </c>
      <c r="BK1462" s="46"/>
      <c r="BL1462" s="46"/>
      <c r="BM1462" s="46"/>
      <c r="BN1462" s="46"/>
      <c r="BO1462" s="46"/>
      <c r="BP1462" s="46"/>
      <c r="BQ1462" s="46"/>
      <c r="BR1462" s="46"/>
      <c r="BS1462" s="46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  <c r="CN1462" s="46"/>
      <c r="CO1462" s="46"/>
      <c r="CP1462" s="46"/>
      <c r="CQ1462" s="46"/>
      <c r="CR1462" s="46"/>
      <c r="CS1462" s="46"/>
      <c r="CT1462" s="46"/>
      <c r="CU1462" s="46"/>
      <c r="CV1462" s="46"/>
      <c r="CW1462" s="46"/>
      <c r="CX1462" s="46"/>
      <c r="CY1462" s="46"/>
      <c r="CZ1462" s="46"/>
      <c r="DA1462" s="46"/>
      <c r="DB1462" s="46"/>
      <c r="DC1462" s="46"/>
      <c r="DD1462" s="46"/>
      <c r="DE1462" s="46">
        <v>0</v>
      </c>
      <c r="DF1462" s="46">
        <v>0</v>
      </c>
      <c r="DG1462" s="46">
        <v>0</v>
      </c>
      <c r="DH1462" s="46"/>
      <c r="DI1462" s="46"/>
      <c r="DJ1462" s="46"/>
      <c r="DK1462" s="46"/>
      <c r="DL1462" s="46"/>
      <c r="DM1462" s="46"/>
      <c r="DN1462" s="46"/>
      <c r="DO1462" s="46"/>
      <c r="DP1462" s="46"/>
      <c r="DQ1462" s="46"/>
      <c r="DR1462" s="46"/>
      <c r="DS1462" s="46"/>
      <c r="DT1462" s="46"/>
      <c r="DU1462" s="46"/>
      <c r="DV1462" s="46"/>
      <c r="DW1462" s="46"/>
      <c r="DX1462" s="46"/>
      <c r="DY1462" s="46"/>
      <c r="DZ1462" s="46"/>
      <c r="EA1462" s="46"/>
      <c r="EB1462" s="46"/>
      <c r="EC1462" s="46"/>
      <c r="ED1462" s="46"/>
      <c r="EE1462" s="46"/>
      <c r="EF1462" s="46"/>
      <c r="EG1462" s="46"/>
      <c r="EH1462" s="46"/>
      <c r="EI1462" s="46"/>
      <c r="EJ1462" s="46"/>
      <c r="EK1462" s="46"/>
      <c r="EL1462" s="46"/>
      <c r="EM1462" s="46"/>
      <c r="EN1462" s="46"/>
      <c r="EO1462" s="46"/>
      <c r="EP1462" s="46"/>
      <c r="EQ1462" s="46"/>
      <c r="ER1462" s="46"/>
      <c r="ES1462" s="46"/>
      <c r="ET1462" s="46"/>
      <c r="EU1462" s="46"/>
      <c r="EV1462" s="46"/>
      <c r="EW1462" s="46"/>
      <c r="EX1462" s="46"/>
      <c r="EY1462" s="46"/>
      <c r="EZ1462" s="46">
        <v>0</v>
      </c>
      <c r="FA1462" s="59" t="s">
        <v>1704</v>
      </c>
      <c r="FB1462" s="59">
        <v>2016</v>
      </c>
      <c r="FC1462" s="59"/>
    </row>
    <row r="1463" spans="1:159" s="49" customFormat="1" ht="25.5" customHeight="1" x14ac:dyDescent="0.25">
      <c r="A1463" s="59" t="s">
        <v>1276</v>
      </c>
      <c r="B1463" s="59" t="s">
        <v>55</v>
      </c>
      <c r="C1463" s="59" t="s">
        <v>1251</v>
      </c>
      <c r="D1463" s="59" t="s">
        <v>1252</v>
      </c>
      <c r="E1463" s="59" t="s">
        <v>1253</v>
      </c>
      <c r="F1463" s="59"/>
      <c r="G1463" s="59" t="s">
        <v>1630</v>
      </c>
      <c r="H1463" s="59" t="s">
        <v>1339</v>
      </c>
      <c r="I1463" s="59">
        <v>100</v>
      </c>
      <c r="J1463" s="59" t="s">
        <v>1633</v>
      </c>
      <c r="K1463" s="59" t="s">
        <v>1644</v>
      </c>
      <c r="L1463" s="59" t="s">
        <v>1330</v>
      </c>
      <c r="M1463" s="59" t="s">
        <v>1505</v>
      </c>
      <c r="N1463" s="59" t="s">
        <v>1335</v>
      </c>
      <c r="O1463" s="46">
        <v>7197</v>
      </c>
      <c r="P1463" s="46"/>
      <c r="Q1463" s="46"/>
      <c r="R1463" s="46"/>
      <c r="S1463" s="46">
        <v>1900</v>
      </c>
      <c r="T1463" s="46">
        <v>2707</v>
      </c>
      <c r="U1463" s="46">
        <v>1600</v>
      </c>
      <c r="V1463" s="46">
        <v>400</v>
      </c>
      <c r="W1463" s="46">
        <v>140</v>
      </c>
      <c r="X1463" s="46">
        <v>150</v>
      </c>
      <c r="Y1463" s="46">
        <v>150</v>
      </c>
      <c r="Z1463" s="46">
        <v>150</v>
      </c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87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>
        <v>3377.878570237599</v>
      </c>
      <c r="BK1463" s="46"/>
      <c r="BL1463" s="46"/>
      <c r="BM1463" s="46"/>
      <c r="BN1463" s="46">
        <v>3377.878570237599</v>
      </c>
      <c r="BO1463" s="46">
        <v>3377.878570237599</v>
      </c>
      <c r="BP1463" s="46">
        <v>3377.878570237599</v>
      </c>
      <c r="BQ1463" s="46">
        <v>3377.878570237599</v>
      </c>
      <c r="BR1463" s="46">
        <v>3377.878570237599</v>
      </c>
      <c r="BS1463" s="46">
        <v>3377.878570237599</v>
      </c>
      <c r="BT1463" s="46">
        <v>3377.878570237599</v>
      </c>
      <c r="BU1463" s="46">
        <v>3377.878570237599</v>
      </c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>
        <v>0</v>
      </c>
      <c r="DF1463" s="46">
        <v>0</v>
      </c>
      <c r="DG1463" s="46">
        <v>0</v>
      </c>
      <c r="DH1463" s="46">
        <v>0</v>
      </c>
      <c r="DI1463" s="46">
        <v>6417969.283451438</v>
      </c>
      <c r="DJ1463" s="46">
        <v>9143917.2896331809</v>
      </c>
      <c r="DK1463" s="46">
        <v>5404605.7123801587</v>
      </c>
      <c r="DL1463" s="46">
        <v>1351151.4280950397</v>
      </c>
      <c r="DM1463" s="46">
        <v>472902.99983326386</v>
      </c>
      <c r="DN1463" s="46">
        <v>506681.78553563985</v>
      </c>
      <c r="DO1463" s="46">
        <v>506681.78553563985</v>
      </c>
      <c r="DP1463" s="46">
        <v>506681.78553563985</v>
      </c>
      <c r="DQ1463" s="46">
        <v>0</v>
      </c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>
        <v>0</v>
      </c>
      <c r="FA1463" s="59" t="s">
        <v>1704</v>
      </c>
      <c r="FB1463" s="59" t="s">
        <v>1752</v>
      </c>
      <c r="FC1463" s="59" t="s">
        <v>1753</v>
      </c>
    </row>
    <row r="1464" spans="1:159" s="49" customFormat="1" ht="25.5" customHeight="1" x14ac:dyDescent="0.25">
      <c r="A1464" s="61" t="s">
        <v>3325</v>
      </c>
      <c r="B1464" s="61" t="s">
        <v>55</v>
      </c>
      <c r="C1464" s="61" t="s">
        <v>1251</v>
      </c>
      <c r="D1464" s="61" t="s">
        <v>1252</v>
      </c>
      <c r="E1464" s="61" t="s">
        <v>1253</v>
      </c>
      <c r="F1464" s="61" t="s">
        <v>1252</v>
      </c>
      <c r="G1464" s="61" t="s">
        <v>1630</v>
      </c>
      <c r="H1464" s="61" t="s">
        <v>1339</v>
      </c>
      <c r="I1464" s="62">
        <v>100</v>
      </c>
      <c r="J1464" s="62" t="s">
        <v>3314</v>
      </c>
      <c r="K1464" s="62" t="s">
        <v>1644</v>
      </c>
      <c r="L1464" s="61" t="s">
        <v>1330</v>
      </c>
      <c r="M1464" s="61" t="s">
        <v>1505</v>
      </c>
      <c r="N1464" s="62" t="s">
        <v>1335</v>
      </c>
      <c r="O1464" s="48">
        <f>P1464+Q1464+R1464+S1464+T1464+U1464+V1464+W1464+X1464+Y1464+Z1464+AA1464+AB1464+AC1464+AD1464+AE1464+AF1464+AG1464+AH1464+AI1464+AJ1464+AK1464+AL1464+AM1464+AN1464+AO1464+AP1464+AQ1464+AR1464</f>
        <v>7047</v>
      </c>
      <c r="P1464" s="48"/>
      <c r="Q1464" s="48"/>
      <c r="R1464" s="48"/>
      <c r="S1464" s="48">
        <v>1900</v>
      </c>
      <c r="T1464" s="48">
        <v>2707</v>
      </c>
      <c r="U1464" s="48">
        <v>1600</v>
      </c>
      <c r="V1464" s="48">
        <v>400</v>
      </c>
      <c r="W1464" s="48">
        <v>140</v>
      </c>
      <c r="X1464" s="72">
        <v>0</v>
      </c>
      <c r="Y1464" s="72">
        <v>150</v>
      </c>
      <c r="Z1464" s="72">
        <v>150</v>
      </c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88"/>
      <c r="BA1464" s="48"/>
      <c r="BB1464" s="48"/>
      <c r="BC1464" s="48"/>
      <c r="BD1464" s="48"/>
      <c r="BE1464" s="48"/>
      <c r="BF1464" s="48"/>
      <c r="BG1464" s="48"/>
      <c r="BH1464" s="48"/>
      <c r="BI1464" s="48"/>
      <c r="BJ1464" s="48">
        <f>DE1464/O1464</f>
        <v>0</v>
      </c>
      <c r="BK1464" s="48"/>
      <c r="BL1464" s="48"/>
      <c r="BM1464" s="48"/>
      <c r="BN1464" s="48">
        <v>3125</v>
      </c>
      <c r="BO1464" s="48">
        <v>3650</v>
      </c>
      <c r="BP1464" s="48">
        <v>3650</v>
      </c>
      <c r="BQ1464" s="48">
        <v>3650</v>
      </c>
      <c r="BR1464" s="48">
        <v>3650</v>
      </c>
      <c r="BS1464" s="48">
        <v>3650</v>
      </c>
      <c r="BT1464" s="73">
        <v>3650</v>
      </c>
      <c r="BU1464" s="73">
        <v>3650</v>
      </c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>
        <v>0</v>
      </c>
      <c r="DF1464" s="48"/>
      <c r="DG1464" s="48"/>
      <c r="DH1464" s="48"/>
      <c r="DI1464" s="48">
        <v>5937500</v>
      </c>
      <c r="DJ1464" s="48">
        <v>9880550</v>
      </c>
      <c r="DK1464" s="48">
        <v>5840000</v>
      </c>
      <c r="DL1464" s="48">
        <v>1460000</v>
      </c>
      <c r="DM1464" s="48">
        <v>511000</v>
      </c>
      <c r="DN1464" s="48">
        <v>0</v>
      </c>
      <c r="DO1464" s="48">
        <v>547500</v>
      </c>
      <c r="DP1464" s="48">
        <v>547500</v>
      </c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>
        <v>0</v>
      </c>
      <c r="FA1464" s="61" t="s">
        <v>1704</v>
      </c>
      <c r="FB1464" s="61" t="s">
        <v>3315</v>
      </c>
      <c r="FC1464" s="61" t="s">
        <v>3114</v>
      </c>
    </row>
    <row r="1465" spans="1:159" s="49" customFormat="1" ht="25.5" customHeight="1" x14ac:dyDescent="0.25">
      <c r="A1465" s="61" t="s">
        <v>3363</v>
      </c>
      <c r="B1465" s="61" t="s">
        <v>55</v>
      </c>
      <c r="C1465" s="61" t="s">
        <v>1251</v>
      </c>
      <c r="D1465" s="61" t="s">
        <v>1252</v>
      </c>
      <c r="E1465" s="61" t="s">
        <v>1253</v>
      </c>
      <c r="F1465" s="61" t="s">
        <v>1252</v>
      </c>
      <c r="G1465" s="61" t="s">
        <v>1630</v>
      </c>
      <c r="H1465" s="61" t="s">
        <v>1339</v>
      </c>
      <c r="I1465" s="62">
        <v>100</v>
      </c>
      <c r="J1465" s="62" t="s">
        <v>3314</v>
      </c>
      <c r="K1465" s="62" t="s">
        <v>1644</v>
      </c>
      <c r="L1465" s="61" t="s">
        <v>1330</v>
      </c>
      <c r="M1465" s="61" t="s">
        <v>1505</v>
      </c>
      <c r="N1465" s="62" t="s">
        <v>1335</v>
      </c>
      <c r="O1465" s="48">
        <f>P1465+Q1465+R1465+S1465+T1465+U1465+V1465+W1465+X1465+Y1465+Z1465</f>
        <v>6297</v>
      </c>
      <c r="P1465" s="48"/>
      <c r="Q1465" s="48"/>
      <c r="R1465" s="48"/>
      <c r="S1465" s="48">
        <v>1900</v>
      </c>
      <c r="T1465" s="48">
        <v>2507</v>
      </c>
      <c r="U1465" s="48">
        <v>1050</v>
      </c>
      <c r="V1465" s="48">
        <v>400</v>
      </c>
      <c r="W1465" s="48">
        <v>140</v>
      </c>
      <c r="X1465" s="72"/>
      <c r="Y1465" s="72">
        <v>150</v>
      </c>
      <c r="Z1465" s="72">
        <v>150</v>
      </c>
      <c r="AA1465" s="46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8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>
        <f>DE1465/O1465</f>
        <v>3308.1705574082898</v>
      </c>
      <c r="BK1465" s="48"/>
      <c r="BL1465" s="48"/>
      <c r="BM1465" s="48"/>
      <c r="BN1465" s="48">
        <v>3125</v>
      </c>
      <c r="BO1465" s="48">
        <v>3189.2899880335062</v>
      </c>
      <c r="BP1465" s="48">
        <v>3650</v>
      </c>
      <c r="BQ1465" s="48">
        <v>3650</v>
      </c>
      <c r="BR1465" s="48">
        <v>3650</v>
      </c>
      <c r="BS1465" s="48"/>
      <c r="BT1465" s="73">
        <v>3650</v>
      </c>
      <c r="BU1465" s="73">
        <v>3650</v>
      </c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>
        <f>DF1465+DG1465+DH1465+DI1465+DJ1465+DK1465+DL1465+DM1465+DN1465+DO1465+DP1465</f>
        <v>20831550</v>
      </c>
      <c r="DF1465" s="48"/>
      <c r="DG1465" s="48"/>
      <c r="DH1465" s="48"/>
      <c r="DI1465" s="48">
        <f>S1465*BN1465</f>
        <v>5937500</v>
      </c>
      <c r="DJ1465" s="48">
        <f>T1465*BO1465</f>
        <v>7995550</v>
      </c>
      <c r="DK1465" s="48">
        <f>U1465*BP1465</f>
        <v>3832500</v>
      </c>
      <c r="DL1465" s="48">
        <f>V1465*BQ1465</f>
        <v>1460000</v>
      </c>
      <c r="DM1465" s="48">
        <f>W1465*BR1465</f>
        <v>511000</v>
      </c>
      <c r="DN1465" s="48"/>
      <c r="DO1465" s="48">
        <f>Y1465*BT1465</f>
        <v>547500</v>
      </c>
      <c r="DP1465" s="48">
        <f>Z1465*BU1465</f>
        <v>547500</v>
      </c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>
        <f>DE1465*1.12</f>
        <v>23331336.000000004</v>
      </c>
      <c r="FA1465" s="61" t="s">
        <v>1704</v>
      </c>
      <c r="FB1465" s="61" t="s">
        <v>3315</v>
      </c>
      <c r="FC1465" s="61" t="s">
        <v>3357</v>
      </c>
    </row>
    <row r="1466" spans="1:159" s="49" customFormat="1" ht="25.5" customHeight="1" x14ac:dyDescent="0.25">
      <c r="A1466" s="59" t="s">
        <v>1277</v>
      </c>
      <c r="B1466" s="59" t="s">
        <v>55</v>
      </c>
      <c r="C1466" s="59" t="s">
        <v>1251</v>
      </c>
      <c r="D1466" s="59" t="s">
        <v>1252</v>
      </c>
      <c r="E1466" s="59" t="s">
        <v>1253</v>
      </c>
      <c r="F1466" s="59"/>
      <c r="G1466" s="59" t="s">
        <v>1630</v>
      </c>
      <c r="H1466" s="59" t="s">
        <v>1339</v>
      </c>
      <c r="I1466" s="59">
        <v>100</v>
      </c>
      <c r="J1466" s="59" t="s">
        <v>1631</v>
      </c>
      <c r="K1466" s="59" t="s">
        <v>1645</v>
      </c>
      <c r="L1466" s="59" t="s">
        <v>1330</v>
      </c>
      <c r="M1466" s="59" t="s">
        <v>1505</v>
      </c>
      <c r="N1466" s="59" t="s">
        <v>1335</v>
      </c>
      <c r="O1466" s="46">
        <v>1100</v>
      </c>
      <c r="P1466" s="46"/>
      <c r="Q1466" s="46"/>
      <c r="R1466" s="46"/>
      <c r="S1466" s="46"/>
      <c r="T1466" s="46"/>
      <c r="U1466" s="46"/>
      <c r="V1466" s="46"/>
      <c r="W1466" s="46">
        <v>350</v>
      </c>
      <c r="X1466" s="46">
        <v>250</v>
      </c>
      <c r="Y1466" s="46">
        <v>250</v>
      </c>
      <c r="Z1466" s="46">
        <v>250</v>
      </c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87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>
        <v>3650</v>
      </c>
      <c r="BK1466" s="46"/>
      <c r="BL1466" s="46"/>
      <c r="BM1466" s="46"/>
      <c r="BN1466" s="46"/>
      <c r="BO1466" s="46"/>
      <c r="BP1466" s="46"/>
      <c r="BQ1466" s="46"/>
      <c r="BR1466" s="46"/>
      <c r="BS1466" s="46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  <c r="CN1466" s="46"/>
      <c r="CO1466" s="46"/>
      <c r="CP1466" s="46"/>
      <c r="CQ1466" s="46"/>
      <c r="CR1466" s="46"/>
      <c r="CS1466" s="46"/>
      <c r="CT1466" s="46"/>
      <c r="CU1466" s="46"/>
      <c r="CV1466" s="46"/>
      <c r="CW1466" s="46"/>
      <c r="CX1466" s="46"/>
      <c r="CY1466" s="46"/>
      <c r="CZ1466" s="46"/>
      <c r="DA1466" s="46"/>
      <c r="DB1466" s="46"/>
      <c r="DC1466" s="46"/>
      <c r="DD1466" s="46"/>
      <c r="DE1466" s="46">
        <v>0</v>
      </c>
      <c r="DF1466" s="46">
        <v>0</v>
      </c>
      <c r="DG1466" s="46">
        <v>0</v>
      </c>
      <c r="DH1466" s="46"/>
      <c r="DI1466" s="46"/>
      <c r="DJ1466" s="46"/>
      <c r="DK1466" s="46"/>
      <c r="DL1466" s="46"/>
      <c r="DM1466" s="46"/>
      <c r="DN1466" s="46"/>
      <c r="DO1466" s="46"/>
      <c r="DP1466" s="46"/>
      <c r="DQ1466" s="46"/>
      <c r="DR1466" s="46"/>
      <c r="DS1466" s="46"/>
      <c r="DT1466" s="46"/>
      <c r="DU1466" s="46"/>
      <c r="DV1466" s="46"/>
      <c r="DW1466" s="46"/>
      <c r="DX1466" s="46"/>
      <c r="DY1466" s="46"/>
      <c r="DZ1466" s="46"/>
      <c r="EA1466" s="46"/>
      <c r="EB1466" s="46"/>
      <c r="EC1466" s="46"/>
      <c r="ED1466" s="46"/>
      <c r="EE1466" s="46"/>
      <c r="EF1466" s="46"/>
      <c r="EG1466" s="46"/>
      <c r="EH1466" s="46"/>
      <c r="EI1466" s="46"/>
      <c r="EJ1466" s="46"/>
      <c r="EK1466" s="46"/>
      <c r="EL1466" s="46"/>
      <c r="EM1466" s="46"/>
      <c r="EN1466" s="46"/>
      <c r="EO1466" s="46"/>
      <c r="EP1466" s="46"/>
      <c r="EQ1466" s="46"/>
      <c r="ER1466" s="46"/>
      <c r="ES1466" s="46"/>
      <c r="ET1466" s="46"/>
      <c r="EU1466" s="46"/>
      <c r="EV1466" s="46"/>
      <c r="EW1466" s="46"/>
      <c r="EX1466" s="46"/>
      <c r="EY1466" s="46"/>
      <c r="EZ1466" s="46">
        <v>0</v>
      </c>
      <c r="FA1466" s="59" t="s">
        <v>1704</v>
      </c>
      <c r="FB1466" s="59">
        <v>2016</v>
      </c>
      <c r="FC1466" s="59"/>
    </row>
    <row r="1467" spans="1:159" s="49" customFormat="1" ht="25.5" customHeight="1" x14ac:dyDescent="0.25">
      <c r="A1467" s="59" t="s">
        <v>1278</v>
      </c>
      <c r="B1467" s="59" t="s">
        <v>55</v>
      </c>
      <c r="C1467" s="59" t="s">
        <v>1251</v>
      </c>
      <c r="D1467" s="59" t="s">
        <v>1252</v>
      </c>
      <c r="E1467" s="59" t="s">
        <v>1253</v>
      </c>
      <c r="F1467" s="59"/>
      <c r="G1467" s="59" t="s">
        <v>1630</v>
      </c>
      <c r="H1467" s="59" t="s">
        <v>1339</v>
      </c>
      <c r="I1467" s="59">
        <v>100</v>
      </c>
      <c r="J1467" s="59" t="s">
        <v>1633</v>
      </c>
      <c r="K1467" s="59" t="s">
        <v>1645</v>
      </c>
      <c r="L1467" s="59" t="s">
        <v>1330</v>
      </c>
      <c r="M1467" s="59" t="s">
        <v>1505</v>
      </c>
      <c r="N1467" s="59" t="s">
        <v>1335</v>
      </c>
      <c r="O1467" s="46">
        <v>1100</v>
      </c>
      <c r="P1467" s="46"/>
      <c r="Q1467" s="46"/>
      <c r="R1467" s="46"/>
      <c r="S1467" s="46"/>
      <c r="T1467" s="46"/>
      <c r="U1467" s="46"/>
      <c r="V1467" s="46"/>
      <c r="W1467" s="46">
        <v>350</v>
      </c>
      <c r="X1467" s="46">
        <v>250</v>
      </c>
      <c r="Y1467" s="46">
        <v>250</v>
      </c>
      <c r="Z1467" s="46">
        <v>250</v>
      </c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87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>
        <v>3650</v>
      </c>
      <c r="BK1467" s="46"/>
      <c r="BL1467" s="46"/>
      <c r="BM1467" s="46"/>
      <c r="BN1467" s="46"/>
      <c r="BO1467" s="46"/>
      <c r="BP1467" s="46"/>
      <c r="BQ1467" s="46"/>
      <c r="BR1467" s="46">
        <v>3650</v>
      </c>
      <c r="BS1467" s="46">
        <v>3650</v>
      </c>
      <c r="BT1467" s="46">
        <v>3650</v>
      </c>
      <c r="BU1467" s="46">
        <v>3650</v>
      </c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>
        <v>0</v>
      </c>
      <c r="DF1467" s="46">
        <v>0</v>
      </c>
      <c r="DG1467" s="46">
        <v>0</v>
      </c>
      <c r="DH1467" s="46">
        <v>0</v>
      </c>
      <c r="DI1467" s="46">
        <v>0</v>
      </c>
      <c r="DJ1467" s="46">
        <v>0</v>
      </c>
      <c r="DK1467" s="46">
        <v>0</v>
      </c>
      <c r="DL1467" s="46">
        <v>0</v>
      </c>
      <c r="DM1467" s="46">
        <v>1277500</v>
      </c>
      <c r="DN1467" s="46">
        <v>912500</v>
      </c>
      <c r="DO1467" s="46">
        <v>912500</v>
      </c>
      <c r="DP1467" s="46">
        <v>912500</v>
      </c>
      <c r="DQ1467" s="46">
        <v>0</v>
      </c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>
        <v>0</v>
      </c>
      <c r="FA1467" s="59" t="s">
        <v>1704</v>
      </c>
      <c r="FB1467" s="59" t="s">
        <v>1752</v>
      </c>
      <c r="FC1467" s="59" t="s">
        <v>1754</v>
      </c>
    </row>
    <row r="1468" spans="1:159" s="49" customFormat="1" ht="25.5" customHeight="1" x14ac:dyDescent="0.25">
      <c r="A1468" s="61" t="s">
        <v>3326</v>
      </c>
      <c r="B1468" s="61" t="s">
        <v>55</v>
      </c>
      <c r="C1468" s="61" t="s">
        <v>1251</v>
      </c>
      <c r="D1468" s="61" t="s">
        <v>1252</v>
      </c>
      <c r="E1468" s="61" t="s">
        <v>1253</v>
      </c>
      <c r="F1468" s="61" t="s">
        <v>1252</v>
      </c>
      <c r="G1468" s="61" t="s">
        <v>1630</v>
      </c>
      <c r="H1468" s="61" t="s">
        <v>1339</v>
      </c>
      <c r="I1468" s="62">
        <v>100</v>
      </c>
      <c r="J1468" s="62" t="s">
        <v>3314</v>
      </c>
      <c r="K1468" s="62" t="s">
        <v>1645</v>
      </c>
      <c r="L1468" s="61" t="s">
        <v>1330</v>
      </c>
      <c r="M1468" s="61" t="s">
        <v>1505</v>
      </c>
      <c r="N1468" s="62" t="s">
        <v>1335</v>
      </c>
      <c r="O1468" s="48">
        <f>P1468+Q1468+R1468+S1468+T1468+U1468+V1468+W1468+X1468+Y1468+Z1468+AA1468+AB1468+AC1468+AD1468+AE1468+AF1468+AG1468+AH1468+AI1468+AJ1468+AK1468+AL1468+AM1468+AN1468+AO1468+AP1468+AQ1468+AR1468</f>
        <v>850</v>
      </c>
      <c r="P1468" s="48"/>
      <c r="Q1468" s="48"/>
      <c r="R1468" s="48"/>
      <c r="S1468" s="48"/>
      <c r="T1468" s="48"/>
      <c r="U1468" s="48"/>
      <c r="V1468" s="48"/>
      <c r="W1468" s="48">
        <v>350</v>
      </c>
      <c r="X1468" s="72">
        <v>0</v>
      </c>
      <c r="Y1468" s="72">
        <v>250</v>
      </c>
      <c r="Z1468" s="72">
        <v>250</v>
      </c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88"/>
      <c r="BA1468" s="48"/>
      <c r="BB1468" s="48"/>
      <c r="BC1468" s="48"/>
      <c r="BD1468" s="48"/>
      <c r="BE1468" s="48"/>
      <c r="BF1468" s="48"/>
      <c r="BG1468" s="48"/>
      <c r="BH1468" s="48"/>
      <c r="BI1468" s="48"/>
      <c r="BJ1468" s="48">
        <f>DE1468/O1468</f>
        <v>0</v>
      </c>
      <c r="BK1468" s="48"/>
      <c r="BL1468" s="48"/>
      <c r="BM1468" s="48"/>
      <c r="BN1468" s="48"/>
      <c r="BO1468" s="48"/>
      <c r="BP1468" s="48"/>
      <c r="BQ1468" s="48"/>
      <c r="BR1468" s="48">
        <v>3650</v>
      </c>
      <c r="BS1468" s="48">
        <v>3650</v>
      </c>
      <c r="BT1468" s="73">
        <v>3650</v>
      </c>
      <c r="BU1468" s="73">
        <v>3650</v>
      </c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>
        <v>0</v>
      </c>
      <c r="DF1468" s="48"/>
      <c r="DG1468" s="48"/>
      <c r="DH1468" s="48"/>
      <c r="DI1468" s="48"/>
      <c r="DJ1468" s="48"/>
      <c r="DK1468" s="48"/>
      <c r="DL1468" s="48"/>
      <c r="DM1468" s="48">
        <v>1277500</v>
      </c>
      <c r="DN1468" s="48">
        <v>0</v>
      </c>
      <c r="DO1468" s="48">
        <v>912500</v>
      </c>
      <c r="DP1468" s="48">
        <v>912500</v>
      </c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>
        <v>0</v>
      </c>
      <c r="FA1468" s="61" t="s">
        <v>1704</v>
      </c>
      <c r="FB1468" s="61" t="s">
        <v>3315</v>
      </c>
      <c r="FC1468" s="61" t="s">
        <v>2032</v>
      </c>
    </row>
    <row r="1469" spans="1:159" s="49" customFormat="1" ht="25.5" customHeight="1" x14ac:dyDescent="0.25">
      <c r="A1469" s="61" t="s">
        <v>3364</v>
      </c>
      <c r="B1469" s="61" t="s">
        <v>55</v>
      </c>
      <c r="C1469" s="61" t="s">
        <v>1251</v>
      </c>
      <c r="D1469" s="61" t="s">
        <v>1252</v>
      </c>
      <c r="E1469" s="61" t="s">
        <v>1253</v>
      </c>
      <c r="F1469" s="61" t="s">
        <v>1252</v>
      </c>
      <c r="G1469" s="61" t="s">
        <v>1630</v>
      </c>
      <c r="H1469" s="61" t="s">
        <v>1339</v>
      </c>
      <c r="I1469" s="62">
        <v>100</v>
      </c>
      <c r="J1469" s="62" t="s">
        <v>3314</v>
      </c>
      <c r="K1469" s="62" t="s">
        <v>1645</v>
      </c>
      <c r="L1469" s="61" t="s">
        <v>1330</v>
      </c>
      <c r="M1469" s="61" t="s">
        <v>1505</v>
      </c>
      <c r="N1469" s="62" t="s">
        <v>1335</v>
      </c>
      <c r="O1469" s="48">
        <f>P1469+Q1469+R1469+S1469+T1469+U1469+V1469+W1469+X1469+Y1469+Z1469</f>
        <v>1450</v>
      </c>
      <c r="P1469" s="48"/>
      <c r="Q1469" s="48"/>
      <c r="R1469" s="48"/>
      <c r="S1469" s="48"/>
      <c r="T1469" s="48"/>
      <c r="U1469" s="48"/>
      <c r="V1469" s="48">
        <v>600</v>
      </c>
      <c r="W1469" s="48">
        <v>350</v>
      </c>
      <c r="X1469" s="72"/>
      <c r="Y1469" s="72">
        <v>250</v>
      </c>
      <c r="Z1469" s="72">
        <v>250</v>
      </c>
      <c r="AA1469" s="46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8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>
        <f>DE1469/O1469</f>
        <v>3650</v>
      </c>
      <c r="BK1469" s="48"/>
      <c r="BL1469" s="48"/>
      <c r="BM1469" s="48"/>
      <c r="BN1469" s="48"/>
      <c r="BO1469" s="48"/>
      <c r="BP1469" s="48"/>
      <c r="BQ1469" s="48">
        <v>3650</v>
      </c>
      <c r="BR1469" s="48">
        <v>3650</v>
      </c>
      <c r="BS1469" s="48"/>
      <c r="BT1469" s="73">
        <v>3650</v>
      </c>
      <c r="BU1469" s="73">
        <v>3650</v>
      </c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>
        <f>DF1469+DG1469+DH1469+DI1469+DJ1469+DK1469+DL1469+DM1469+DN1469+DO1469+DP1469</f>
        <v>5292500</v>
      </c>
      <c r="DF1469" s="48"/>
      <c r="DG1469" s="48"/>
      <c r="DH1469" s="48"/>
      <c r="DI1469" s="48"/>
      <c r="DJ1469" s="48"/>
      <c r="DK1469" s="48"/>
      <c r="DL1469" s="48">
        <f>V1469*BR1469</f>
        <v>2190000</v>
      </c>
      <c r="DM1469" s="48">
        <f>W1469*BR1469</f>
        <v>1277500</v>
      </c>
      <c r="DN1469" s="48"/>
      <c r="DO1469" s="48">
        <f>Y1469*BT1469</f>
        <v>912500</v>
      </c>
      <c r="DP1469" s="48">
        <f>Z1469*BU1469</f>
        <v>912500</v>
      </c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>
        <f>DE1469*1.12</f>
        <v>5927600.0000000009</v>
      </c>
      <c r="FA1469" s="61" t="s">
        <v>1704</v>
      </c>
      <c r="FB1469" s="61" t="s">
        <v>3315</v>
      </c>
      <c r="FC1469" s="61" t="s">
        <v>2401</v>
      </c>
    </row>
    <row r="1470" spans="1:159" s="49" customFormat="1" ht="25.5" customHeight="1" x14ac:dyDescent="0.25">
      <c r="A1470" s="59" t="s">
        <v>1279</v>
      </c>
      <c r="B1470" s="59" t="s">
        <v>55</v>
      </c>
      <c r="C1470" s="59" t="s">
        <v>1251</v>
      </c>
      <c r="D1470" s="59" t="s">
        <v>1252</v>
      </c>
      <c r="E1470" s="59" t="s">
        <v>1253</v>
      </c>
      <c r="F1470" s="59"/>
      <c r="G1470" s="59" t="s">
        <v>1630</v>
      </c>
      <c r="H1470" s="59" t="s">
        <v>1339</v>
      </c>
      <c r="I1470" s="59">
        <v>100</v>
      </c>
      <c r="J1470" s="59" t="s">
        <v>1631</v>
      </c>
      <c r="K1470" s="59" t="s">
        <v>1646</v>
      </c>
      <c r="L1470" s="59" t="s">
        <v>1330</v>
      </c>
      <c r="M1470" s="59" t="s">
        <v>1505</v>
      </c>
      <c r="N1470" s="59" t="s">
        <v>1335</v>
      </c>
      <c r="O1470" s="46">
        <v>11470</v>
      </c>
      <c r="P1470" s="46"/>
      <c r="Q1470" s="46"/>
      <c r="R1470" s="46"/>
      <c r="S1470" s="46">
        <v>1250</v>
      </c>
      <c r="T1470" s="46">
        <v>3200</v>
      </c>
      <c r="U1470" s="46">
        <v>2800</v>
      </c>
      <c r="V1470" s="46">
        <v>2000</v>
      </c>
      <c r="W1470" s="46">
        <v>420</v>
      </c>
      <c r="X1470" s="46">
        <v>600</v>
      </c>
      <c r="Y1470" s="46">
        <v>600</v>
      </c>
      <c r="Z1470" s="46">
        <v>600</v>
      </c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87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>
        <v>3501.2423714036618</v>
      </c>
      <c r="BK1470" s="46"/>
      <c r="BL1470" s="46"/>
      <c r="BM1470" s="46"/>
      <c r="BN1470" s="46"/>
      <c r="BO1470" s="46"/>
      <c r="BP1470" s="46"/>
      <c r="BQ1470" s="46"/>
      <c r="BR1470" s="46"/>
      <c r="BS1470" s="46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  <c r="CN1470" s="46"/>
      <c r="CO1470" s="46"/>
      <c r="CP1470" s="46"/>
      <c r="CQ1470" s="46"/>
      <c r="CR1470" s="46"/>
      <c r="CS1470" s="46"/>
      <c r="CT1470" s="46"/>
      <c r="CU1470" s="46"/>
      <c r="CV1470" s="46"/>
      <c r="CW1470" s="46"/>
      <c r="CX1470" s="46"/>
      <c r="CY1470" s="46"/>
      <c r="CZ1470" s="46"/>
      <c r="DA1470" s="46"/>
      <c r="DB1470" s="46"/>
      <c r="DC1470" s="46"/>
      <c r="DD1470" s="46"/>
      <c r="DE1470" s="46">
        <v>0</v>
      </c>
      <c r="DF1470" s="46">
        <v>0</v>
      </c>
      <c r="DG1470" s="46">
        <v>0</v>
      </c>
      <c r="DH1470" s="46"/>
      <c r="DI1470" s="46"/>
      <c r="DJ1470" s="46"/>
      <c r="DK1470" s="46"/>
      <c r="DL1470" s="46"/>
      <c r="DM1470" s="46"/>
      <c r="DN1470" s="46"/>
      <c r="DO1470" s="46"/>
      <c r="DP1470" s="46"/>
      <c r="DQ1470" s="46"/>
      <c r="DR1470" s="46"/>
      <c r="DS1470" s="46"/>
      <c r="DT1470" s="46"/>
      <c r="DU1470" s="46"/>
      <c r="DV1470" s="46"/>
      <c r="DW1470" s="46"/>
      <c r="DX1470" s="46"/>
      <c r="DY1470" s="46"/>
      <c r="DZ1470" s="46"/>
      <c r="EA1470" s="46"/>
      <c r="EB1470" s="46"/>
      <c r="EC1470" s="46"/>
      <c r="ED1470" s="46"/>
      <c r="EE1470" s="46"/>
      <c r="EF1470" s="46"/>
      <c r="EG1470" s="46"/>
      <c r="EH1470" s="46"/>
      <c r="EI1470" s="46"/>
      <c r="EJ1470" s="46"/>
      <c r="EK1470" s="46"/>
      <c r="EL1470" s="46"/>
      <c r="EM1470" s="46"/>
      <c r="EN1470" s="46"/>
      <c r="EO1470" s="46"/>
      <c r="EP1470" s="46"/>
      <c r="EQ1470" s="46"/>
      <c r="ER1470" s="46"/>
      <c r="ES1470" s="46"/>
      <c r="ET1470" s="46"/>
      <c r="EU1470" s="46"/>
      <c r="EV1470" s="46"/>
      <c r="EW1470" s="46"/>
      <c r="EX1470" s="46"/>
      <c r="EY1470" s="46"/>
      <c r="EZ1470" s="46">
        <v>0</v>
      </c>
      <c r="FA1470" s="59" t="s">
        <v>1704</v>
      </c>
      <c r="FB1470" s="59">
        <v>2016</v>
      </c>
      <c r="FC1470" s="59"/>
    </row>
    <row r="1471" spans="1:159" s="49" customFormat="1" ht="25.5" customHeight="1" x14ac:dyDescent="0.25">
      <c r="A1471" s="59" t="s">
        <v>1280</v>
      </c>
      <c r="B1471" s="59" t="s">
        <v>55</v>
      </c>
      <c r="C1471" s="59" t="s">
        <v>1251</v>
      </c>
      <c r="D1471" s="59" t="s">
        <v>1252</v>
      </c>
      <c r="E1471" s="59" t="s">
        <v>1253</v>
      </c>
      <c r="F1471" s="59"/>
      <c r="G1471" s="59" t="s">
        <v>1630</v>
      </c>
      <c r="H1471" s="59" t="s">
        <v>1339</v>
      </c>
      <c r="I1471" s="59">
        <v>100</v>
      </c>
      <c r="J1471" s="59" t="s">
        <v>1633</v>
      </c>
      <c r="K1471" s="59" t="s">
        <v>1646</v>
      </c>
      <c r="L1471" s="59" t="s">
        <v>1330</v>
      </c>
      <c r="M1471" s="59" t="s">
        <v>1505</v>
      </c>
      <c r="N1471" s="59" t="s">
        <v>1335</v>
      </c>
      <c r="O1471" s="46">
        <v>11470</v>
      </c>
      <c r="P1471" s="46"/>
      <c r="Q1471" s="46"/>
      <c r="R1471" s="46"/>
      <c r="S1471" s="46">
        <v>1250</v>
      </c>
      <c r="T1471" s="46">
        <v>3200</v>
      </c>
      <c r="U1471" s="46">
        <v>2800</v>
      </c>
      <c r="V1471" s="46">
        <v>2000</v>
      </c>
      <c r="W1471" s="46">
        <v>420</v>
      </c>
      <c r="X1471" s="46">
        <v>600</v>
      </c>
      <c r="Y1471" s="46">
        <v>600</v>
      </c>
      <c r="Z1471" s="46">
        <v>600</v>
      </c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87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>
        <v>3493.7473408892765</v>
      </c>
      <c r="BK1471" s="46"/>
      <c r="BL1471" s="46"/>
      <c r="BM1471" s="46"/>
      <c r="BN1471" s="46">
        <v>3493.7473408892765</v>
      </c>
      <c r="BO1471" s="46">
        <v>3493.7473408892765</v>
      </c>
      <c r="BP1471" s="46">
        <v>3493.7473408892765</v>
      </c>
      <c r="BQ1471" s="46">
        <v>3493.7473408892765</v>
      </c>
      <c r="BR1471" s="46">
        <v>3493.7473408892765</v>
      </c>
      <c r="BS1471" s="46">
        <v>3493.7473408892765</v>
      </c>
      <c r="BT1471" s="46">
        <v>3493.7473408892765</v>
      </c>
      <c r="BU1471" s="46">
        <v>3493.7473408892765</v>
      </c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>
        <v>0</v>
      </c>
      <c r="DF1471" s="46">
        <v>0</v>
      </c>
      <c r="DG1471" s="46">
        <v>0</v>
      </c>
      <c r="DH1471" s="46">
        <v>0</v>
      </c>
      <c r="DI1471" s="46">
        <v>4367184.1761115957</v>
      </c>
      <c r="DJ1471" s="46">
        <v>11179991.490845684</v>
      </c>
      <c r="DK1471" s="46">
        <v>9782492.5544899739</v>
      </c>
      <c r="DL1471" s="46">
        <v>6987494.6817785529</v>
      </c>
      <c r="DM1471" s="46">
        <v>1467373.8831734962</v>
      </c>
      <c r="DN1471" s="46">
        <v>2096248.404533566</v>
      </c>
      <c r="DO1471" s="46">
        <v>2096248.404533566</v>
      </c>
      <c r="DP1471" s="46">
        <v>2096248.404533566</v>
      </c>
      <c r="DQ1471" s="46">
        <v>0</v>
      </c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>
        <v>0</v>
      </c>
      <c r="FA1471" s="59" t="s">
        <v>1704</v>
      </c>
      <c r="FB1471" s="59" t="s">
        <v>1752</v>
      </c>
      <c r="FC1471" s="59" t="s">
        <v>1753</v>
      </c>
    </row>
    <row r="1472" spans="1:159" s="49" customFormat="1" ht="25.5" customHeight="1" x14ac:dyDescent="0.25">
      <c r="A1472" s="61" t="s">
        <v>3327</v>
      </c>
      <c r="B1472" s="61" t="s">
        <v>55</v>
      </c>
      <c r="C1472" s="61" t="s">
        <v>1251</v>
      </c>
      <c r="D1472" s="61" t="s">
        <v>1252</v>
      </c>
      <c r="E1472" s="61" t="s">
        <v>1253</v>
      </c>
      <c r="F1472" s="61" t="s">
        <v>1252</v>
      </c>
      <c r="G1472" s="61" t="s">
        <v>1630</v>
      </c>
      <c r="H1472" s="61" t="s">
        <v>1339</v>
      </c>
      <c r="I1472" s="62">
        <v>100</v>
      </c>
      <c r="J1472" s="62" t="s">
        <v>3314</v>
      </c>
      <c r="K1472" s="62" t="s">
        <v>1646</v>
      </c>
      <c r="L1472" s="61" t="s">
        <v>1330</v>
      </c>
      <c r="M1472" s="61" t="s">
        <v>1505</v>
      </c>
      <c r="N1472" s="62" t="s">
        <v>1335</v>
      </c>
      <c r="O1472" s="48">
        <f>P1472+Q1472+R1472+S1472+T1472+U1472+V1472+W1472+X1472+Y1472+Z1472+AA1472+AB1472+AC1472+AD1472+AE1472+AF1472+AG1472+AH1472+AI1472+AJ1472+AK1472+AL1472+AM1472+AN1472+AO1472+AP1472+AQ1472+AR1472</f>
        <v>10870</v>
      </c>
      <c r="P1472" s="48"/>
      <c r="Q1472" s="48"/>
      <c r="R1472" s="48"/>
      <c r="S1472" s="48">
        <v>1250</v>
      </c>
      <c r="T1472" s="48">
        <v>3200</v>
      </c>
      <c r="U1472" s="48">
        <v>2800</v>
      </c>
      <c r="V1472" s="48">
        <v>2000</v>
      </c>
      <c r="W1472" s="48">
        <v>420</v>
      </c>
      <c r="X1472" s="72">
        <v>0</v>
      </c>
      <c r="Y1472" s="72">
        <v>600</v>
      </c>
      <c r="Z1472" s="72">
        <v>600</v>
      </c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8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>
        <f>DE1472/O1472</f>
        <v>0</v>
      </c>
      <c r="BK1472" s="48"/>
      <c r="BL1472" s="48"/>
      <c r="BM1472" s="48"/>
      <c r="BN1472" s="48">
        <v>3125</v>
      </c>
      <c r="BO1472" s="48">
        <v>3321.87</v>
      </c>
      <c r="BP1472" s="48">
        <v>3650</v>
      </c>
      <c r="BQ1472" s="48">
        <v>3650</v>
      </c>
      <c r="BR1472" s="48">
        <v>3650</v>
      </c>
      <c r="BS1472" s="48">
        <v>3650</v>
      </c>
      <c r="BT1472" s="73">
        <v>3650</v>
      </c>
      <c r="BU1472" s="73">
        <v>3650</v>
      </c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>
        <v>0</v>
      </c>
      <c r="DF1472" s="48"/>
      <c r="DG1472" s="48"/>
      <c r="DH1472" s="48"/>
      <c r="DI1472" s="48">
        <v>3906250</v>
      </c>
      <c r="DJ1472" s="48">
        <v>10629984</v>
      </c>
      <c r="DK1472" s="48">
        <v>10220000</v>
      </c>
      <c r="DL1472" s="48">
        <v>7300000</v>
      </c>
      <c r="DM1472" s="48">
        <v>1533000</v>
      </c>
      <c r="DN1472" s="48">
        <v>0</v>
      </c>
      <c r="DO1472" s="48">
        <v>2190000</v>
      </c>
      <c r="DP1472" s="48">
        <v>2190000</v>
      </c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>
        <v>0</v>
      </c>
      <c r="FA1472" s="61" t="s">
        <v>1704</v>
      </c>
      <c r="FB1472" s="61" t="s">
        <v>3315</v>
      </c>
      <c r="FC1472" s="61" t="s">
        <v>3114</v>
      </c>
    </row>
    <row r="1473" spans="1:159" s="49" customFormat="1" ht="25.5" customHeight="1" x14ac:dyDescent="0.25">
      <c r="A1473" s="61" t="s">
        <v>3365</v>
      </c>
      <c r="B1473" s="61" t="s">
        <v>55</v>
      </c>
      <c r="C1473" s="61" t="s">
        <v>1251</v>
      </c>
      <c r="D1473" s="61" t="s">
        <v>1252</v>
      </c>
      <c r="E1473" s="61" t="s">
        <v>1253</v>
      </c>
      <c r="F1473" s="61" t="s">
        <v>1252</v>
      </c>
      <c r="G1473" s="61" t="s">
        <v>1630</v>
      </c>
      <c r="H1473" s="61" t="s">
        <v>1339</v>
      </c>
      <c r="I1473" s="62">
        <v>100</v>
      </c>
      <c r="J1473" s="62" t="s">
        <v>3314</v>
      </c>
      <c r="K1473" s="62" t="s">
        <v>1646</v>
      </c>
      <c r="L1473" s="61" t="s">
        <v>1330</v>
      </c>
      <c r="M1473" s="61" t="s">
        <v>1505</v>
      </c>
      <c r="N1473" s="62" t="s">
        <v>1335</v>
      </c>
      <c r="O1473" s="48">
        <f>P1473+Q1473+R1473+S1473+T1473+U1473+V1473+W1473+X1473+Y1473+Z1473</f>
        <v>11820</v>
      </c>
      <c r="P1473" s="48"/>
      <c r="Q1473" s="48"/>
      <c r="R1473" s="48"/>
      <c r="S1473" s="48">
        <v>1250</v>
      </c>
      <c r="T1473" s="48">
        <v>3500</v>
      </c>
      <c r="U1473" s="48">
        <v>3450</v>
      </c>
      <c r="V1473" s="48">
        <v>2000</v>
      </c>
      <c r="W1473" s="48">
        <v>420</v>
      </c>
      <c r="X1473" s="72"/>
      <c r="Y1473" s="72">
        <v>600</v>
      </c>
      <c r="Z1473" s="72">
        <v>600</v>
      </c>
      <c r="AA1473" s="46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8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>
        <f>DE1473/O1473</f>
        <v>3492.3223350253807</v>
      </c>
      <c r="BK1473" s="48"/>
      <c r="BL1473" s="48"/>
      <c r="BM1473" s="48"/>
      <c r="BN1473" s="48">
        <v>3125</v>
      </c>
      <c r="BO1473" s="48">
        <v>3305</v>
      </c>
      <c r="BP1473" s="48">
        <v>3650</v>
      </c>
      <c r="BQ1473" s="48">
        <v>3650</v>
      </c>
      <c r="BR1473" s="48">
        <v>3650</v>
      </c>
      <c r="BS1473" s="48"/>
      <c r="BT1473" s="73">
        <v>3650</v>
      </c>
      <c r="BU1473" s="73">
        <v>3650</v>
      </c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>
        <f>DF1473+DG1473+DH1473+DI1473+DJ1473+DK1473+DL1473+DM1473+DN1473+DO1473+DP1473</f>
        <v>41279250</v>
      </c>
      <c r="DF1473" s="48"/>
      <c r="DG1473" s="48"/>
      <c r="DH1473" s="48"/>
      <c r="DI1473" s="48">
        <f t="shared" ref="DI1473:DP1473" si="1236">S1473*BN1473</f>
        <v>3906250</v>
      </c>
      <c r="DJ1473" s="48">
        <f t="shared" si="1236"/>
        <v>11567500</v>
      </c>
      <c r="DK1473" s="48">
        <f t="shared" si="1236"/>
        <v>12592500</v>
      </c>
      <c r="DL1473" s="48">
        <f t="shared" si="1236"/>
        <v>7300000</v>
      </c>
      <c r="DM1473" s="48">
        <f t="shared" si="1236"/>
        <v>1533000</v>
      </c>
      <c r="DN1473" s="48">
        <f t="shared" si="1236"/>
        <v>0</v>
      </c>
      <c r="DO1473" s="48">
        <f t="shared" si="1236"/>
        <v>2190000</v>
      </c>
      <c r="DP1473" s="48">
        <f t="shared" si="1236"/>
        <v>2190000</v>
      </c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>
        <f>DE1473*1.12</f>
        <v>46232760.000000007</v>
      </c>
      <c r="FA1473" s="61" t="s">
        <v>1704</v>
      </c>
      <c r="FB1473" s="61" t="s">
        <v>3315</v>
      </c>
      <c r="FC1473" s="61" t="s">
        <v>3357</v>
      </c>
    </row>
    <row r="1474" spans="1:159" s="49" customFormat="1" ht="25.5" customHeight="1" x14ac:dyDescent="0.25">
      <c r="A1474" s="59" t="s">
        <v>1281</v>
      </c>
      <c r="B1474" s="59" t="s">
        <v>55</v>
      </c>
      <c r="C1474" s="59" t="s">
        <v>1251</v>
      </c>
      <c r="D1474" s="59" t="s">
        <v>1252</v>
      </c>
      <c r="E1474" s="59" t="s">
        <v>1253</v>
      </c>
      <c r="F1474" s="59"/>
      <c r="G1474" s="59" t="s">
        <v>1630</v>
      </c>
      <c r="H1474" s="59" t="s">
        <v>1339</v>
      </c>
      <c r="I1474" s="59">
        <v>100</v>
      </c>
      <c r="J1474" s="59" t="s">
        <v>1631</v>
      </c>
      <c r="K1474" s="59" t="s">
        <v>1647</v>
      </c>
      <c r="L1474" s="59" t="s">
        <v>1330</v>
      </c>
      <c r="M1474" s="59" t="s">
        <v>1505</v>
      </c>
      <c r="N1474" s="59" t="s">
        <v>1335</v>
      </c>
      <c r="O1474" s="46">
        <v>10594</v>
      </c>
      <c r="P1474" s="46"/>
      <c r="Q1474" s="46"/>
      <c r="R1474" s="46"/>
      <c r="S1474" s="46">
        <v>1900</v>
      </c>
      <c r="T1474" s="46">
        <v>2300</v>
      </c>
      <c r="U1474" s="46">
        <v>900</v>
      </c>
      <c r="V1474" s="46">
        <v>1200</v>
      </c>
      <c r="W1474" s="46">
        <v>1600</v>
      </c>
      <c r="X1474" s="46">
        <v>898</v>
      </c>
      <c r="Y1474" s="46">
        <v>898</v>
      </c>
      <c r="Z1474" s="46">
        <v>898</v>
      </c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87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>
        <v>3481.5084009816878</v>
      </c>
      <c r="BK1474" s="46"/>
      <c r="BL1474" s="46"/>
      <c r="BM1474" s="46"/>
      <c r="BN1474" s="46"/>
      <c r="BO1474" s="46"/>
      <c r="BP1474" s="46"/>
      <c r="BQ1474" s="46"/>
      <c r="BR1474" s="46"/>
      <c r="BS1474" s="46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  <c r="CN1474" s="46"/>
      <c r="CO1474" s="46"/>
      <c r="CP1474" s="46"/>
      <c r="CQ1474" s="46"/>
      <c r="CR1474" s="46"/>
      <c r="CS1474" s="46"/>
      <c r="CT1474" s="46"/>
      <c r="CU1474" s="46"/>
      <c r="CV1474" s="46"/>
      <c r="CW1474" s="46"/>
      <c r="CX1474" s="46"/>
      <c r="CY1474" s="46"/>
      <c r="CZ1474" s="46"/>
      <c r="DA1474" s="46"/>
      <c r="DB1474" s="46"/>
      <c r="DC1474" s="46"/>
      <c r="DD1474" s="46"/>
      <c r="DE1474" s="46">
        <v>0</v>
      </c>
      <c r="DF1474" s="46">
        <v>0</v>
      </c>
      <c r="DG1474" s="46">
        <v>0</v>
      </c>
      <c r="DH1474" s="46"/>
      <c r="DI1474" s="46"/>
      <c r="DJ1474" s="46"/>
      <c r="DK1474" s="46"/>
      <c r="DL1474" s="46"/>
      <c r="DM1474" s="46"/>
      <c r="DN1474" s="46"/>
      <c r="DO1474" s="46"/>
      <c r="DP1474" s="46"/>
      <c r="DQ1474" s="46"/>
      <c r="DR1474" s="46"/>
      <c r="DS1474" s="46"/>
      <c r="DT1474" s="46"/>
      <c r="DU1474" s="46"/>
      <c r="DV1474" s="46"/>
      <c r="DW1474" s="46"/>
      <c r="DX1474" s="46"/>
      <c r="DY1474" s="46"/>
      <c r="DZ1474" s="46"/>
      <c r="EA1474" s="46"/>
      <c r="EB1474" s="46"/>
      <c r="EC1474" s="46"/>
      <c r="ED1474" s="46"/>
      <c r="EE1474" s="46"/>
      <c r="EF1474" s="46"/>
      <c r="EG1474" s="46"/>
      <c r="EH1474" s="46"/>
      <c r="EI1474" s="46"/>
      <c r="EJ1474" s="46"/>
      <c r="EK1474" s="46"/>
      <c r="EL1474" s="46"/>
      <c r="EM1474" s="46"/>
      <c r="EN1474" s="46"/>
      <c r="EO1474" s="46"/>
      <c r="EP1474" s="46"/>
      <c r="EQ1474" s="46"/>
      <c r="ER1474" s="46"/>
      <c r="ES1474" s="46"/>
      <c r="ET1474" s="46"/>
      <c r="EU1474" s="46"/>
      <c r="EV1474" s="46"/>
      <c r="EW1474" s="46"/>
      <c r="EX1474" s="46"/>
      <c r="EY1474" s="46"/>
      <c r="EZ1474" s="46">
        <v>0</v>
      </c>
      <c r="FA1474" s="59" t="s">
        <v>1704</v>
      </c>
      <c r="FB1474" s="59">
        <v>2016</v>
      </c>
      <c r="FC1474" s="59"/>
    </row>
    <row r="1475" spans="1:159" s="49" customFormat="1" ht="25.5" customHeight="1" x14ac:dyDescent="0.25">
      <c r="A1475" s="59" t="s">
        <v>1282</v>
      </c>
      <c r="B1475" s="59" t="s">
        <v>55</v>
      </c>
      <c r="C1475" s="59" t="s">
        <v>1251</v>
      </c>
      <c r="D1475" s="59" t="s">
        <v>1252</v>
      </c>
      <c r="E1475" s="59" t="s">
        <v>1253</v>
      </c>
      <c r="F1475" s="59"/>
      <c r="G1475" s="59" t="s">
        <v>1630</v>
      </c>
      <c r="H1475" s="59" t="s">
        <v>1339</v>
      </c>
      <c r="I1475" s="59">
        <v>100</v>
      </c>
      <c r="J1475" s="59" t="s">
        <v>1633</v>
      </c>
      <c r="K1475" s="59" t="s">
        <v>1647</v>
      </c>
      <c r="L1475" s="59" t="s">
        <v>1330</v>
      </c>
      <c r="M1475" s="59" t="s">
        <v>1505</v>
      </c>
      <c r="N1475" s="59" t="s">
        <v>1335</v>
      </c>
      <c r="O1475" s="46">
        <v>10594</v>
      </c>
      <c r="P1475" s="46"/>
      <c r="Q1475" s="46"/>
      <c r="R1475" s="46"/>
      <c r="S1475" s="46">
        <v>1900</v>
      </c>
      <c r="T1475" s="46">
        <v>2300</v>
      </c>
      <c r="U1475" s="46">
        <v>900</v>
      </c>
      <c r="V1475" s="46">
        <v>1200</v>
      </c>
      <c r="W1475" s="46">
        <v>1600</v>
      </c>
      <c r="X1475" s="46">
        <v>898</v>
      </c>
      <c r="Y1475" s="46">
        <v>898</v>
      </c>
      <c r="Z1475" s="46">
        <v>898</v>
      </c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87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>
        <v>3478.7731734944309</v>
      </c>
      <c r="BK1475" s="46"/>
      <c r="BL1475" s="46"/>
      <c r="BM1475" s="46"/>
      <c r="BN1475" s="46">
        <v>3478.7731734944309</v>
      </c>
      <c r="BO1475" s="46">
        <v>3478.7731734944309</v>
      </c>
      <c r="BP1475" s="46">
        <v>3478.7731734944309</v>
      </c>
      <c r="BQ1475" s="46">
        <v>3478.7731734944309</v>
      </c>
      <c r="BR1475" s="46">
        <v>3478.7731734944309</v>
      </c>
      <c r="BS1475" s="46">
        <v>3478.7731734944309</v>
      </c>
      <c r="BT1475" s="46">
        <v>3478.7731734944309</v>
      </c>
      <c r="BU1475" s="46">
        <v>3478.7731734944309</v>
      </c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>
        <v>0</v>
      </c>
      <c r="DF1475" s="46">
        <v>0</v>
      </c>
      <c r="DG1475" s="46">
        <v>0</v>
      </c>
      <c r="DH1475" s="46">
        <v>0</v>
      </c>
      <c r="DI1475" s="46">
        <v>6609669.0296394192</v>
      </c>
      <c r="DJ1475" s="46">
        <v>8001178.2990371911</v>
      </c>
      <c r="DK1475" s="46">
        <v>3130895.856144988</v>
      </c>
      <c r="DL1475" s="46">
        <v>4174527.8081933171</v>
      </c>
      <c r="DM1475" s="46">
        <v>5566037.0775910895</v>
      </c>
      <c r="DN1475" s="46">
        <v>3123938.309797999</v>
      </c>
      <c r="DO1475" s="46">
        <v>3123938.309797999</v>
      </c>
      <c r="DP1475" s="46">
        <v>3123938.309797999</v>
      </c>
      <c r="DQ1475" s="46">
        <v>0</v>
      </c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>
        <v>0</v>
      </c>
      <c r="FA1475" s="59" t="s">
        <v>1704</v>
      </c>
      <c r="FB1475" s="59" t="s">
        <v>1752</v>
      </c>
      <c r="FC1475" s="59" t="s">
        <v>1753</v>
      </c>
    </row>
    <row r="1476" spans="1:159" s="49" customFormat="1" ht="25.5" customHeight="1" x14ac:dyDescent="0.25">
      <c r="A1476" s="61" t="s">
        <v>3328</v>
      </c>
      <c r="B1476" s="61" t="s">
        <v>55</v>
      </c>
      <c r="C1476" s="61" t="s">
        <v>1251</v>
      </c>
      <c r="D1476" s="61" t="s">
        <v>1252</v>
      </c>
      <c r="E1476" s="61" t="s">
        <v>1253</v>
      </c>
      <c r="F1476" s="61" t="s">
        <v>1252</v>
      </c>
      <c r="G1476" s="61" t="s">
        <v>1630</v>
      </c>
      <c r="H1476" s="61" t="s">
        <v>1339</v>
      </c>
      <c r="I1476" s="62">
        <v>100</v>
      </c>
      <c r="J1476" s="62" t="s">
        <v>3314</v>
      </c>
      <c r="K1476" s="62" t="s">
        <v>1647</v>
      </c>
      <c r="L1476" s="61" t="s">
        <v>1330</v>
      </c>
      <c r="M1476" s="61" t="s">
        <v>1505</v>
      </c>
      <c r="N1476" s="62" t="s">
        <v>1335</v>
      </c>
      <c r="O1476" s="48">
        <f>P1476+Q1476+R1476+S1476+T1476+U1476+V1476+W1476+X1476+Y1476+Z1476+AA1476+AB1476+AC1476+AD1476+AE1476+AF1476+AG1476+AH1476+AI1476+AJ1476+AK1476+AL1476+AM1476+AN1476+AO1476+AP1476+AQ1476+AR1476</f>
        <v>11096</v>
      </c>
      <c r="P1476" s="48"/>
      <c r="Q1476" s="48"/>
      <c r="R1476" s="48"/>
      <c r="S1476" s="48">
        <v>1900</v>
      </c>
      <c r="T1476" s="48">
        <v>2300</v>
      </c>
      <c r="U1476" s="48">
        <v>900</v>
      </c>
      <c r="V1476" s="48">
        <v>1200</v>
      </c>
      <c r="W1476" s="48">
        <v>1600</v>
      </c>
      <c r="X1476" s="72">
        <v>1400</v>
      </c>
      <c r="Y1476" s="72">
        <v>898</v>
      </c>
      <c r="Z1476" s="72">
        <v>898</v>
      </c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8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>
        <f>DE1476/O1476</f>
        <v>0</v>
      </c>
      <c r="BK1476" s="48"/>
      <c r="BL1476" s="48"/>
      <c r="BM1476" s="48"/>
      <c r="BN1476" s="48">
        <v>3125</v>
      </c>
      <c r="BO1476" s="48">
        <v>3307.6</v>
      </c>
      <c r="BP1476" s="48">
        <v>3650</v>
      </c>
      <c r="BQ1476" s="48">
        <v>3650</v>
      </c>
      <c r="BR1476" s="48">
        <v>3650</v>
      </c>
      <c r="BS1476" s="48">
        <v>3650</v>
      </c>
      <c r="BT1476" s="73">
        <v>3650</v>
      </c>
      <c r="BU1476" s="73">
        <v>3650</v>
      </c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>
        <v>0</v>
      </c>
      <c r="DF1476" s="48"/>
      <c r="DG1476" s="48"/>
      <c r="DH1476" s="48"/>
      <c r="DI1476" s="48">
        <v>5937500</v>
      </c>
      <c r="DJ1476" s="48">
        <v>7607480</v>
      </c>
      <c r="DK1476" s="48">
        <v>3285000</v>
      </c>
      <c r="DL1476" s="48">
        <v>4380000</v>
      </c>
      <c r="DM1476" s="48">
        <v>5840000</v>
      </c>
      <c r="DN1476" s="48">
        <v>5110000</v>
      </c>
      <c r="DO1476" s="48">
        <v>3277700</v>
      </c>
      <c r="DP1476" s="48">
        <v>3277700</v>
      </c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>
        <v>0</v>
      </c>
      <c r="FA1476" s="61" t="s">
        <v>1704</v>
      </c>
      <c r="FB1476" s="61" t="s">
        <v>3315</v>
      </c>
      <c r="FC1476" s="61" t="s">
        <v>3114</v>
      </c>
    </row>
    <row r="1477" spans="1:159" s="49" customFormat="1" ht="25.5" customHeight="1" x14ac:dyDescent="0.25">
      <c r="A1477" s="61" t="s">
        <v>3366</v>
      </c>
      <c r="B1477" s="61" t="s">
        <v>55</v>
      </c>
      <c r="C1477" s="61" t="s">
        <v>1251</v>
      </c>
      <c r="D1477" s="61" t="s">
        <v>1252</v>
      </c>
      <c r="E1477" s="61" t="s">
        <v>1253</v>
      </c>
      <c r="F1477" s="61" t="s">
        <v>1252</v>
      </c>
      <c r="G1477" s="61" t="s">
        <v>1630</v>
      </c>
      <c r="H1477" s="61" t="s">
        <v>1339</v>
      </c>
      <c r="I1477" s="62">
        <v>100</v>
      </c>
      <c r="J1477" s="62" t="s">
        <v>3314</v>
      </c>
      <c r="K1477" s="62" t="s">
        <v>1647</v>
      </c>
      <c r="L1477" s="61" t="s">
        <v>1330</v>
      </c>
      <c r="M1477" s="61" t="s">
        <v>1505</v>
      </c>
      <c r="N1477" s="62" t="s">
        <v>1335</v>
      </c>
      <c r="O1477" s="48">
        <f>P1477+Q1477+R1477+S1477+T1477+U1477+V1477+W1477+X1477+Y1477+Z1477</f>
        <v>10964</v>
      </c>
      <c r="P1477" s="48"/>
      <c r="Q1477" s="48"/>
      <c r="R1477" s="48"/>
      <c r="S1477" s="48">
        <v>1900</v>
      </c>
      <c r="T1477" s="48">
        <v>2300</v>
      </c>
      <c r="U1477" s="48">
        <v>768</v>
      </c>
      <c r="V1477" s="48">
        <v>1200</v>
      </c>
      <c r="W1477" s="48">
        <v>1600</v>
      </c>
      <c r="X1477" s="72">
        <v>1400</v>
      </c>
      <c r="Y1477" s="72">
        <v>898</v>
      </c>
      <c r="Z1477" s="72">
        <v>898</v>
      </c>
      <c r="AA1477" s="46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8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>
        <f>DE1477/O1477</f>
        <v>0</v>
      </c>
      <c r="BK1477" s="48"/>
      <c r="BL1477" s="48"/>
      <c r="BM1477" s="48"/>
      <c r="BN1477" s="48">
        <v>3125</v>
      </c>
      <c r="BO1477" s="48">
        <v>3307.608695652174</v>
      </c>
      <c r="BP1477" s="48">
        <v>3650</v>
      </c>
      <c r="BQ1477" s="48">
        <v>3650</v>
      </c>
      <c r="BR1477" s="48">
        <v>3650</v>
      </c>
      <c r="BS1477" s="48">
        <v>3650</v>
      </c>
      <c r="BT1477" s="73">
        <v>3650</v>
      </c>
      <c r="BU1477" s="73">
        <v>3650</v>
      </c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>
        <v>0</v>
      </c>
      <c r="DF1477" s="48"/>
      <c r="DG1477" s="48"/>
      <c r="DH1477" s="48"/>
      <c r="DI1477" s="48">
        <f t="shared" ref="DI1477:DP1478" si="1237">S1477*BN1477</f>
        <v>5937500</v>
      </c>
      <c r="DJ1477" s="48">
        <f t="shared" si="1237"/>
        <v>7607500</v>
      </c>
      <c r="DK1477" s="48">
        <f t="shared" si="1237"/>
        <v>2803200</v>
      </c>
      <c r="DL1477" s="48">
        <f t="shared" si="1237"/>
        <v>4380000</v>
      </c>
      <c r="DM1477" s="48">
        <f t="shared" si="1237"/>
        <v>5840000</v>
      </c>
      <c r="DN1477" s="48">
        <f t="shared" si="1237"/>
        <v>5110000</v>
      </c>
      <c r="DO1477" s="48">
        <f t="shared" si="1237"/>
        <v>3277700</v>
      </c>
      <c r="DP1477" s="48">
        <f t="shared" si="1237"/>
        <v>3277700</v>
      </c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>
        <f>DE1477*1.12</f>
        <v>0</v>
      </c>
      <c r="FA1477" s="61" t="s">
        <v>1704</v>
      </c>
      <c r="FB1477" s="61" t="s">
        <v>3315</v>
      </c>
      <c r="FC1477" s="61" t="s">
        <v>3357</v>
      </c>
    </row>
    <row r="1478" spans="1:159" s="49" customFormat="1" ht="25.5" customHeight="1" x14ac:dyDescent="0.25">
      <c r="A1478" s="61" t="s">
        <v>3423</v>
      </c>
      <c r="B1478" s="61" t="s">
        <v>55</v>
      </c>
      <c r="C1478" s="61" t="s">
        <v>1251</v>
      </c>
      <c r="D1478" s="61" t="s">
        <v>1252</v>
      </c>
      <c r="E1478" s="61" t="s">
        <v>1253</v>
      </c>
      <c r="F1478" s="61" t="s">
        <v>1252</v>
      </c>
      <c r="G1478" s="61" t="s">
        <v>1630</v>
      </c>
      <c r="H1478" s="61" t="s">
        <v>1339</v>
      </c>
      <c r="I1478" s="62">
        <v>100</v>
      </c>
      <c r="J1478" s="62" t="s">
        <v>3417</v>
      </c>
      <c r="K1478" s="62" t="s">
        <v>1647</v>
      </c>
      <c r="L1478" s="61" t="s">
        <v>1330</v>
      </c>
      <c r="M1478" s="61" t="s">
        <v>1505</v>
      </c>
      <c r="N1478" s="62" t="s">
        <v>1335</v>
      </c>
      <c r="O1478" s="48">
        <f>P1478+Q1478+R1478+S1478+T1478+U1478+V1478+W1478+X1478+Y1478+Z1478</f>
        <v>11364</v>
      </c>
      <c r="P1478" s="48"/>
      <c r="Q1478" s="48"/>
      <c r="R1478" s="48"/>
      <c r="S1478" s="48">
        <v>1900</v>
      </c>
      <c r="T1478" s="48">
        <v>2300</v>
      </c>
      <c r="U1478" s="48">
        <v>768</v>
      </c>
      <c r="V1478" s="48">
        <v>1200</v>
      </c>
      <c r="W1478" s="48">
        <v>1600</v>
      </c>
      <c r="X1478" s="72">
        <v>1800</v>
      </c>
      <c r="Y1478" s="72">
        <v>898</v>
      </c>
      <c r="Z1478" s="72">
        <v>898</v>
      </c>
      <c r="AA1478" s="46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8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>
        <f>DE1478/O1478</f>
        <v>3492.9250263991553</v>
      </c>
      <c r="BK1478" s="48"/>
      <c r="BL1478" s="48"/>
      <c r="BM1478" s="48"/>
      <c r="BN1478" s="48">
        <v>3125</v>
      </c>
      <c r="BO1478" s="48">
        <v>3307.608695652174</v>
      </c>
      <c r="BP1478" s="48">
        <v>3650</v>
      </c>
      <c r="BQ1478" s="48">
        <v>3650</v>
      </c>
      <c r="BR1478" s="48">
        <v>3650</v>
      </c>
      <c r="BS1478" s="48">
        <v>3650</v>
      </c>
      <c r="BT1478" s="73">
        <v>3650</v>
      </c>
      <c r="BU1478" s="73">
        <v>3650</v>
      </c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>
        <f>DF1478+DG1478+DH1478+DI1478+DJ1478+DK1478+DL1478+DM1478+DN1478+DO1478+DP1478</f>
        <v>39693600</v>
      </c>
      <c r="DF1478" s="48"/>
      <c r="DG1478" s="48"/>
      <c r="DH1478" s="48"/>
      <c r="DI1478" s="48">
        <f t="shared" si="1237"/>
        <v>5937500</v>
      </c>
      <c r="DJ1478" s="48">
        <f t="shared" si="1237"/>
        <v>7607500</v>
      </c>
      <c r="DK1478" s="48">
        <f t="shared" si="1237"/>
        <v>2803200</v>
      </c>
      <c r="DL1478" s="48">
        <f t="shared" si="1237"/>
        <v>4380000</v>
      </c>
      <c r="DM1478" s="48">
        <f t="shared" si="1237"/>
        <v>5840000</v>
      </c>
      <c r="DN1478" s="48">
        <f t="shared" si="1237"/>
        <v>6570000</v>
      </c>
      <c r="DO1478" s="48">
        <f t="shared" si="1237"/>
        <v>3277700</v>
      </c>
      <c r="DP1478" s="48">
        <f t="shared" si="1237"/>
        <v>3277700</v>
      </c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>
        <f>DE1478*1.12</f>
        <v>44456832.000000007</v>
      </c>
      <c r="FA1478" s="61" t="s">
        <v>1704</v>
      </c>
      <c r="FB1478" s="61" t="s">
        <v>3315</v>
      </c>
      <c r="FC1478" s="61" t="s">
        <v>2028</v>
      </c>
    </row>
    <row r="1479" spans="1:159" s="49" customFormat="1" ht="25.5" customHeight="1" x14ac:dyDescent="0.25">
      <c r="A1479" s="59" t="s">
        <v>1283</v>
      </c>
      <c r="B1479" s="59" t="s">
        <v>55</v>
      </c>
      <c r="C1479" s="59" t="s">
        <v>1251</v>
      </c>
      <c r="D1479" s="59" t="s">
        <v>1252</v>
      </c>
      <c r="E1479" s="59" t="s">
        <v>1253</v>
      </c>
      <c r="F1479" s="59"/>
      <c r="G1479" s="59" t="s">
        <v>1630</v>
      </c>
      <c r="H1479" s="59" t="s">
        <v>1339</v>
      </c>
      <c r="I1479" s="59">
        <v>100</v>
      </c>
      <c r="J1479" s="59" t="s">
        <v>1631</v>
      </c>
      <c r="K1479" s="59" t="s">
        <v>1648</v>
      </c>
      <c r="L1479" s="59" t="s">
        <v>1330</v>
      </c>
      <c r="M1479" s="59" t="s">
        <v>1505</v>
      </c>
      <c r="N1479" s="59" t="s">
        <v>1335</v>
      </c>
      <c r="O1479" s="46">
        <v>44730</v>
      </c>
      <c r="P1479" s="46"/>
      <c r="Q1479" s="46"/>
      <c r="R1479" s="46"/>
      <c r="S1479" s="46">
        <v>4480</v>
      </c>
      <c r="T1479" s="46">
        <v>7700</v>
      </c>
      <c r="U1479" s="46">
        <v>5800</v>
      </c>
      <c r="V1479" s="46">
        <v>6400</v>
      </c>
      <c r="W1479" s="46">
        <v>6500</v>
      </c>
      <c r="X1479" s="46">
        <v>4550</v>
      </c>
      <c r="Y1479" s="46">
        <v>4550</v>
      </c>
      <c r="Z1479" s="46">
        <v>4750</v>
      </c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87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>
        <v>3548.1220657276995</v>
      </c>
      <c r="BK1479" s="46"/>
      <c r="BL1479" s="46"/>
      <c r="BM1479" s="46"/>
      <c r="BN1479" s="46"/>
      <c r="BO1479" s="46"/>
      <c r="BP1479" s="46"/>
      <c r="BQ1479" s="46"/>
      <c r="BR1479" s="46"/>
      <c r="BS1479" s="46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  <c r="CN1479" s="46"/>
      <c r="CO1479" s="46"/>
      <c r="CP1479" s="46"/>
      <c r="CQ1479" s="46"/>
      <c r="CR1479" s="46"/>
      <c r="CS1479" s="46"/>
      <c r="CT1479" s="46"/>
      <c r="CU1479" s="46"/>
      <c r="CV1479" s="46"/>
      <c r="CW1479" s="46"/>
      <c r="CX1479" s="46"/>
      <c r="CY1479" s="46"/>
      <c r="CZ1479" s="46"/>
      <c r="DA1479" s="46"/>
      <c r="DB1479" s="46"/>
      <c r="DC1479" s="46"/>
      <c r="DD1479" s="46"/>
      <c r="DE1479" s="46">
        <v>0</v>
      </c>
      <c r="DF1479" s="46">
        <v>0</v>
      </c>
      <c r="DG1479" s="46">
        <v>0</v>
      </c>
      <c r="DH1479" s="46"/>
      <c r="DI1479" s="46"/>
      <c r="DJ1479" s="46"/>
      <c r="DK1479" s="46"/>
      <c r="DL1479" s="46"/>
      <c r="DM1479" s="46"/>
      <c r="DN1479" s="46"/>
      <c r="DO1479" s="46"/>
      <c r="DP1479" s="46"/>
      <c r="DQ1479" s="46"/>
      <c r="DR1479" s="46"/>
      <c r="DS1479" s="46"/>
      <c r="DT1479" s="46"/>
      <c r="DU1479" s="46"/>
      <c r="DV1479" s="46"/>
      <c r="DW1479" s="46"/>
      <c r="DX1479" s="46"/>
      <c r="DY1479" s="46"/>
      <c r="DZ1479" s="46"/>
      <c r="EA1479" s="46"/>
      <c r="EB1479" s="46"/>
      <c r="EC1479" s="46"/>
      <c r="ED1479" s="46"/>
      <c r="EE1479" s="46"/>
      <c r="EF1479" s="46"/>
      <c r="EG1479" s="46"/>
      <c r="EH1479" s="46"/>
      <c r="EI1479" s="46"/>
      <c r="EJ1479" s="46"/>
      <c r="EK1479" s="46"/>
      <c r="EL1479" s="46"/>
      <c r="EM1479" s="46"/>
      <c r="EN1479" s="46"/>
      <c r="EO1479" s="46"/>
      <c r="EP1479" s="46"/>
      <c r="EQ1479" s="46"/>
      <c r="ER1479" s="46"/>
      <c r="ES1479" s="46"/>
      <c r="ET1479" s="46"/>
      <c r="EU1479" s="46"/>
      <c r="EV1479" s="46"/>
      <c r="EW1479" s="46"/>
      <c r="EX1479" s="46"/>
      <c r="EY1479" s="46"/>
      <c r="EZ1479" s="46">
        <v>0</v>
      </c>
      <c r="FA1479" s="59" t="s">
        <v>1704</v>
      </c>
      <c r="FB1479" s="59">
        <v>2016</v>
      </c>
      <c r="FC1479" s="59"/>
    </row>
    <row r="1480" spans="1:159" s="49" customFormat="1" ht="25.5" customHeight="1" x14ac:dyDescent="0.25">
      <c r="A1480" s="59" t="s">
        <v>1284</v>
      </c>
      <c r="B1480" s="59" t="s">
        <v>55</v>
      </c>
      <c r="C1480" s="59" t="s">
        <v>1251</v>
      </c>
      <c r="D1480" s="59" t="s">
        <v>1252</v>
      </c>
      <c r="E1480" s="59" t="s">
        <v>1253</v>
      </c>
      <c r="F1480" s="59"/>
      <c r="G1480" s="59" t="s">
        <v>1630</v>
      </c>
      <c r="H1480" s="59" t="s">
        <v>1339</v>
      </c>
      <c r="I1480" s="59">
        <v>100</v>
      </c>
      <c r="J1480" s="59" t="s">
        <v>1633</v>
      </c>
      <c r="K1480" s="59" t="s">
        <v>1648</v>
      </c>
      <c r="L1480" s="59" t="s">
        <v>1330</v>
      </c>
      <c r="M1480" s="59" t="s">
        <v>1505</v>
      </c>
      <c r="N1480" s="59" t="s">
        <v>1335</v>
      </c>
      <c r="O1480" s="46">
        <v>44730</v>
      </c>
      <c r="P1480" s="46"/>
      <c r="Q1480" s="46"/>
      <c r="R1480" s="46"/>
      <c r="S1480" s="46">
        <v>4480</v>
      </c>
      <c r="T1480" s="46">
        <v>7700</v>
      </c>
      <c r="U1480" s="46">
        <v>5800</v>
      </c>
      <c r="V1480" s="46">
        <v>6400</v>
      </c>
      <c r="W1480" s="46">
        <v>6500</v>
      </c>
      <c r="X1480" s="46">
        <v>4550</v>
      </c>
      <c r="Y1480" s="46">
        <v>4550</v>
      </c>
      <c r="Z1480" s="46">
        <v>4750</v>
      </c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87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>
        <v>3536.3084507042254</v>
      </c>
      <c r="BK1480" s="46"/>
      <c r="BL1480" s="46"/>
      <c r="BM1480" s="46"/>
      <c r="BN1480" s="46">
        <v>3536.3084507042254</v>
      </c>
      <c r="BO1480" s="46">
        <v>3536.3084507042254</v>
      </c>
      <c r="BP1480" s="46">
        <v>3536.3084507042254</v>
      </c>
      <c r="BQ1480" s="46">
        <v>3536.3084507042254</v>
      </c>
      <c r="BR1480" s="46">
        <v>3536.3084507042254</v>
      </c>
      <c r="BS1480" s="46">
        <v>3536.3084507042254</v>
      </c>
      <c r="BT1480" s="46">
        <v>3536.3084507042254</v>
      </c>
      <c r="BU1480" s="46">
        <v>3536.3084507042254</v>
      </c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>
        <v>0</v>
      </c>
      <c r="DF1480" s="46">
        <v>0</v>
      </c>
      <c r="DG1480" s="46">
        <v>0</v>
      </c>
      <c r="DH1480" s="46">
        <v>0</v>
      </c>
      <c r="DI1480" s="46">
        <v>15842661.85915493</v>
      </c>
      <c r="DJ1480" s="46">
        <v>27229575.070422534</v>
      </c>
      <c r="DK1480" s="46">
        <v>20510589.014084507</v>
      </c>
      <c r="DL1480" s="46">
        <v>22632374.084507041</v>
      </c>
      <c r="DM1480" s="46">
        <v>22986004.929577466</v>
      </c>
      <c r="DN1480" s="46">
        <v>16090203.450704226</v>
      </c>
      <c r="DO1480" s="46">
        <v>16090203.450704226</v>
      </c>
      <c r="DP1480" s="46">
        <v>16797465.140845072</v>
      </c>
      <c r="DQ1480" s="46">
        <v>0</v>
      </c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>
        <v>0</v>
      </c>
      <c r="FA1480" s="59" t="s">
        <v>1704</v>
      </c>
      <c r="FB1480" s="59" t="s">
        <v>1752</v>
      </c>
      <c r="FC1480" s="59" t="s">
        <v>1753</v>
      </c>
    </row>
    <row r="1481" spans="1:159" s="49" customFormat="1" ht="25.5" customHeight="1" x14ac:dyDescent="0.25">
      <c r="A1481" s="61" t="s">
        <v>3329</v>
      </c>
      <c r="B1481" s="61" t="s">
        <v>55</v>
      </c>
      <c r="C1481" s="61" t="s">
        <v>1251</v>
      </c>
      <c r="D1481" s="61" t="s">
        <v>1252</v>
      </c>
      <c r="E1481" s="61" t="s">
        <v>1253</v>
      </c>
      <c r="F1481" s="61" t="s">
        <v>1252</v>
      </c>
      <c r="G1481" s="61" t="s">
        <v>1630</v>
      </c>
      <c r="H1481" s="61" t="s">
        <v>1339</v>
      </c>
      <c r="I1481" s="62">
        <v>100</v>
      </c>
      <c r="J1481" s="62" t="s">
        <v>3314</v>
      </c>
      <c r="K1481" s="62" t="s">
        <v>1648</v>
      </c>
      <c r="L1481" s="61" t="s">
        <v>1330</v>
      </c>
      <c r="M1481" s="61" t="s">
        <v>1505</v>
      </c>
      <c r="N1481" s="62" t="s">
        <v>1335</v>
      </c>
      <c r="O1481" s="48">
        <f>P1481+Q1481+R1481+S1481+T1481+U1481+V1481+W1481+X1481+Y1481+Z1481+AA1481+AB1481+AC1481+AD1481+AE1481+AF1481+AG1481+AH1481+AI1481+AJ1481+AK1481+AL1481+AM1481+AN1481+AO1481+AP1481+AQ1481+AR1481</f>
        <v>47180</v>
      </c>
      <c r="P1481" s="48"/>
      <c r="Q1481" s="48"/>
      <c r="R1481" s="48"/>
      <c r="S1481" s="48">
        <v>4480</v>
      </c>
      <c r="T1481" s="48">
        <v>7700</v>
      </c>
      <c r="U1481" s="48">
        <v>5800</v>
      </c>
      <c r="V1481" s="48">
        <v>6400</v>
      </c>
      <c r="W1481" s="48">
        <v>6500</v>
      </c>
      <c r="X1481" s="72">
        <v>7000</v>
      </c>
      <c r="Y1481" s="72">
        <v>4550</v>
      </c>
      <c r="Z1481" s="72">
        <v>4750</v>
      </c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  <c r="AZ1481" s="88"/>
      <c r="BA1481" s="48"/>
      <c r="BB1481" s="48"/>
      <c r="BC1481" s="48"/>
      <c r="BD1481" s="48"/>
      <c r="BE1481" s="48"/>
      <c r="BF1481" s="48"/>
      <c r="BG1481" s="48"/>
      <c r="BH1481" s="48"/>
      <c r="BI1481" s="48"/>
      <c r="BJ1481" s="48">
        <f>DE1481/O1481</f>
        <v>0</v>
      </c>
      <c r="BK1481" s="48"/>
      <c r="BL1481" s="48"/>
      <c r="BM1481" s="48"/>
      <c r="BN1481" s="48">
        <v>3125</v>
      </c>
      <c r="BO1481" s="48">
        <v>3363.63</v>
      </c>
      <c r="BP1481" s="48">
        <v>3650</v>
      </c>
      <c r="BQ1481" s="48">
        <v>3650</v>
      </c>
      <c r="BR1481" s="48">
        <v>3650</v>
      </c>
      <c r="BS1481" s="48">
        <v>3650</v>
      </c>
      <c r="BT1481" s="73">
        <v>3650</v>
      </c>
      <c r="BU1481" s="73">
        <v>3650</v>
      </c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>
        <v>0</v>
      </c>
      <c r="DF1481" s="48"/>
      <c r="DG1481" s="48"/>
      <c r="DH1481" s="48"/>
      <c r="DI1481" s="48">
        <v>14000000</v>
      </c>
      <c r="DJ1481" s="48">
        <v>25899951</v>
      </c>
      <c r="DK1481" s="48">
        <v>21170000</v>
      </c>
      <c r="DL1481" s="48">
        <v>23360000</v>
      </c>
      <c r="DM1481" s="48">
        <v>23725000</v>
      </c>
      <c r="DN1481" s="48">
        <v>25550000</v>
      </c>
      <c r="DO1481" s="48">
        <v>16607500</v>
      </c>
      <c r="DP1481" s="48">
        <v>17337500</v>
      </c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>
        <v>0</v>
      </c>
      <c r="FA1481" s="61" t="s">
        <v>1704</v>
      </c>
      <c r="FB1481" s="61" t="s">
        <v>3315</v>
      </c>
      <c r="FC1481" s="61" t="s">
        <v>3114</v>
      </c>
    </row>
    <row r="1482" spans="1:159" s="49" customFormat="1" ht="25.5" customHeight="1" x14ac:dyDescent="0.25">
      <c r="A1482" s="61" t="s">
        <v>3367</v>
      </c>
      <c r="B1482" s="61" t="s">
        <v>55</v>
      </c>
      <c r="C1482" s="61" t="s">
        <v>1251</v>
      </c>
      <c r="D1482" s="61" t="s">
        <v>1252</v>
      </c>
      <c r="E1482" s="61" t="s">
        <v>1253</v>
      </c>
      <c r="F1482" s="61" t="s">
        <v>1252</v>
      </c>
      <c r="G1482" s="61" t="s">
        <v>1630</v>
      </c>
      <c r="H1482" s="61" t="s">
        <v>1339</v>
      </c>
      <c r="I1482" s="62">
        <v>100</v>
      </c>
      <c r="J1482" s="62" t="s">
        <v>3314</v>
      </c>
      <c r="K1482" s="62" t="s">
        <v>1648</v>
      </c>
      <c r="L1482" s="61" t="s">
        <v>1330</v>
      </c>
      <c r="M1482" s="61" t="s">
        <v>1505</v>
      </c>
      <c r="N1482" s="62" t="s">
        <v>1335</v>
      </c>
      <c r="O1482" s="48">
        <f>P1482+Q1482+R1482+S1482+T1482+U1482+V1482+W1482+X1482+Y1482+Z1482</f>
        <v>49580</v>
      </c>
      <c r="P1482" s="48"/>
      <c r="Q1482" s="48"/>
      <c r="R1482" s="48"/>
      <c r="S1482" s="48">
        <v>4480</v>
      </c>
      <c r="T1482" s="48">
        <v>7700</v>
      </c>
      <c r="U1482" s="48">
        <v>8200</v>
      </c>
      <c r="V1482" s="48">
        <v>6400</v>
      </c>
      <c r="W1482" s="48">
        <v>6500</v>
      </c>
      <c r="X1482" s="72">
        <v>7000</v>
      </c>
      <c r="Y1482" s="72">
        <v>4550</v>
      </c>
      <c r="Z1482" s="72">
        <v>4750</v>
      </c>
      <c r="AA1482" s="46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8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>
        <f>DE1482/O1482</f>
        <v>0</v>
      </c>
      <c r="BK1482" s="48"/>
      <c r="BL1482" s="48"/>
      <c r="BM1482" s="48"/>
      <c r="BN1482" s="48">
        <v>3125</v>
      </c>
      <c r="BO1482" s="48">
        <v>3363.6363636363635</v>
      </c>
      <c r="BP1482" s="48">
        <v>3650</v>
      </c>
      <c r="BQ1482" s="48">
        <v>3650</v>
      </c>
      <c r="BR1482" s="48">
        <v>3650</v>
      </c>
      <c r="BS1482" s="48">
        <v>3650</v>
      </c>
      <c r="BT1482" s="73">
        <v>3650</v>
      </c>
      <c r="BU1482" s="73">
        <v>3650</v>
      </c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>
        <v>0</v>
      </c>
      <c r="DF1482" s="48"/>
      <c r="DG1482" s="48"/>
      <c r="DH1482" s="48"/>
      <c r="DI1482" s="48">
        <f t="shared" ref="DI1482:DP1483" si="1238">S1482*BN1482</f>
        <v>14000000</v>
      </c>
      <c r="DJ1482" s="48">
        <f t="shared" si="1238"/>
        <v>25900000</v>
      </c>
      <c r="DK1482" s="48">
        <f t="shared" si="1238"/>
        <v>29930000</v>
      </c>
      <c r="DL1482" s="48">
        <f t="shared" si="1238"/>
        <v>23360000</v>
      </c>
      <c r="DM1482" s="48">
        <f t="shared" si="1238"/>
        <v>23725000</v>
      </c>
      <c r="DN1482" s="48">
        <f t="shared" si="1238"/>
        <v>25550000</v>
      </c>
      <c r="DO1482" s="48">
        <f t="shared" si="1238"/>
        <v>16607500</v>
      </c>
      <c r="DP1482" s="48">
        <f t="shared" si="1238"/>
        <v>17337500</v>
      </c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>
        <f>DE1482*1.12</f>
        <v>0</v>
      </c>
      <c r="FA1482" s="61" t="s">
        <v>1704</v>
      </c>
      <c r="FB1482" s="61" t="s">
        <v>3315</v>
      </c>
      <c r="FC1482" s="61" t="s">
        <v>3357</v>
      </c>
    </row>
    <row r="1483" spans="1:159" s="49" customFormat="1" ht="25.5" customHeight="1" x14ac:dyDescent="0.25">
      <c r="A1483" s="61" t="s">
        <v>3424</v>
      </c>
      <c r="B1483" s="61" t="s">
        <v>55</v>
      </c>
      <c r="C1483" s="61" t="s">
        <v>1251</v>
      </c>
      <c r="D1483" s="61" t="s">
        <v>1252</v>
      </c>
      <c r="E1483" s="61" t="s">
        <v>1253</v>
      </c>
      <c r="F1483" s="61" t="s">
        <v>1252</v>
      </c>
      <c r="G1483" s="61" t="s">
        <v>1630</v>
      </c>
      <c r="H1483" s="61" t="s">
        <v>1339</v>
      </c>
      <c r="I1483" s="62">
        <v>100</v>
      </c>
      <c r="J1483" s="62" t="s">
        <v>3417</v>
      </c>
      <c r="K1483" s="62" t="s">
        <v>1648</v>
      </c>
      <c r="L1483" s="61" t="s">
        <v>1330</v>
      </c>
      <c r="M1483" s="61" t="s">
        <v>1505</v>
      </c>
      <c r="N1483" s="62" t="s">
        <v>1335</v>
      </c>
      <c r="O1483" s="48">
        <f>P1483+Q1483+R1483+S1483+T1483+U1483+V1483+W1483+X1483+Y1483+Z1483</f>
        <v>50352</v>
      </c>
      <c r="P1483" s="48"/>
      <c r="Q1483" s="48"/>
      <c r="R1483" s="48"/>
      <c r="S1483" s="48">
        <v>4480</v>
      </c>
      <c r="T1483" s="48">
        <v>7700</v>
      </c>
      <c r="U1483" s="48">
        <v>8200</v>
      </c>
      <c r="V1483" s="48">
        <v>6400</v>
      </c>
      <c r="W1483" s="48">
        <v>6500</v>
      </c>
      <c r="X1483" s="72">
        <v>7772</v>
      </c>
      <c r="Y1483" s="72">
        <v>4550</v>
      </c>
      <c r="Z1483" s="72">
        <v>4750</v>
      </c>
      <c r="AA1483" s="46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8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>
        <f>DE1483/O1483</f>
        <v>3559.4971401334606</v>
      </c>
      <c r="BK1483" s="48"/>
      <c r="BL1483" s="48"/>
      <c r="BM1483" s="48"/>
      <c r="BN1483" s="48">
        <v>3125</v>
      </c>
      <c r="BO1483" s="48">
        <v>3363.6363636363635</v>
      </c>
      <c r="BP1483" s="48">
        <v>3650</v>
      </c>
      <c r="BQ1483" s="48">
        <v>3650</v>
      </c>
      <c r="BR1483" s="48">
        <v>3650</v>
      </c>
      <c r="BS1483" s="48">
        <v>3650</v>
      </c>
      <c r="BT1483" s="73">
        <v>3650</v>
      </c>
      <c r="BU1483" s="73">
        <v>3650</v>
      </c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>
        <f>DF1483+DG1483+DH1483+DI1483+DJ1483+DK1483+DL1483+DM1483+DN1483+DO1483+DP1483</f>
        <v>179227800</v>
      </c>
      <c r="DF1483" s="48"/>
      <c r="DG1483" s="48"/>
      <c r="DH1483" s="48"/>
      <c r="DI1483" s="48">
        <f t="shared" si="1238"/>
        <v>14000000</v>
      </c>
      <c r="DJ1483" s="48">
        <f t="shared" si="1238"/>
        <v>25900000</v>
      </c>
      <c r="DK1483" s="48">
        <f t="shared" si="1238"/>
        <v>29930000</v>
      </c>
      <c r="DL1483" s="48">
        <f t="shared" si="1238"/>
        <v>23360000</v>
      </c>
      <c r="DM1483" s="48">
        <f t="shared" si="1238"/>
        <v>23725000</v>
      </c>
      <c r="DN1483" s="48">
        <f t="shared" si="1238"/>
        <v>28367800</v>
      </c>
      <c r="DO1483" s="48">
        <f t="shared" si="1238"/>
        <v>16607500</v>
      </c>
      <c r="DP1483" s="48">
        <f t="shared" si="1238"/>
        <v>17337500</v>
      </c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>
        <f>DE1483*1.12</f>
        <v>200735136.00000003</v>
      </c>
      <c r="FA1483" s="61" t="s">
        <v>1704</v>
      </c>
      <c r="FB1483" s="61" t="s">
        <v>3315</v>
      </c>
      <c r="FC1483" s="61" t="s">
        <v>2028</v>
      </c>
    </row>
    <row r="1484" spans="1:159" s="49" customFormat="1" ht="25.5" customHeight="1" x14ac:dyDescent="0.25">
      <c r="A1484" s="59" t="s">
        <v>1285</v>
      </c>
      <c r="B1484" s="59" t="s">
        <v>55</v>
      </c>
      <c r="C1484" s="59" t="s">
        <v>1251</v>
      </c>
      <c r="D1484" s="59" t="s">
        <v>1252</v>
      </c>
      <c r="E1484" s="59" t="s">
        <v>1253</v>
      </c>
      <c r="F1484" s="59"/>
      <c r="G1484" s="59" t="s">
        <v>1630</v>
      </c>
      <c r="H1484" s="59" t="s">
        <v>1339</v>
      </c>
      <c r="I1484" s="59">
        <v>100</v>
      </c>
      <c r="J1484" s="59" t="s">
        <v>1631</v>
      </c>
      <c r="K1484" s="59" t="s">
        <v>1649</v>
      </c>
      <c r="L1484" s="59" t="s">
        <v>1330</v>
      </c>
      <c r="M1484" s="59" t="s">
        <v>1505</v>
      </c>
      <c r="N1484" s="59" t="s">
        <v>1335</v>
      </c>
      <c r="O1484" s="46">
        <v>38310</v>
      </c>
      <c r="P1484" s="46"/>
      <c r="Q1484" s="46"/>
      <c r="R1484" s="46"/>
      <c r="S1484" s="46">
        <v>3860</v>
      </c>
      <c r="T1484" s="46">
        <v>7900</v>
      </c>
      <c r="U1484" s="46">
        <v>6400</v>
      </c>
      <c r="V1484" s="46">
        <v>6900</v>
      </c>
      <c r="W1484" s="46">
        <v>4800</v>
      </c>
      <c r="X1484" s="46">
        <v>2750</v>
      </c>
      <c r="Y1484" s="46">
        <v>2750</v>
      </c>
      <c r="Z1484" s="46">
        <v>2950</v>
      </c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87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>
        <v>3529.9530148786216</v>
      </c>
      <c r="BK1484" s="46"/>
      <c r="BL1484" s="46"/>
      <c r="BM1484" s="46"/>
      <c r="BN1484" s="46"/>
      <c r="BO1484" s="46"/>
      <c r="BP1484" s="46"/>
      <c r="BQ1484" s="46"/>
      <c r="BR1484" s="46"/>
      <c r="BS1484" s="46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  <c r="CN1484" s="46"/>
      <c r="CO1484" s="46"/>
      <c r="CP1484" s="46"/>
      <c r="CQ1484" s="46"/>
      <c r="CR1484" s="46"/>
      <c r="CS1484" s="46"/>
      <c r="CT1484" s="46"/>
      <c r="CU1484" s="46"/>
      <c r="CV1484" s="46"/>
      <c r="CW1484" s="46"/>
      <c r="CX1484" s="46"/>
      <c r="CY1484" s="46"/>
      <c r="CZ1484" s="46"/>
      <c r="DA1484" s="46"/>
      <c r="DB1484" s="46"/>
      <c r="DC1484" s="46"/>
      <c r="DD1484" s="46"/>
      <c r="DE1484" s="46">
        <v>0</v>
      </c>
      <c r="DF1484" s="46">
        <v>0</v>
      </c>
      <c r="DG1484" s="46">
        <v>0</v>
      </c>
      <c r="DH1484" s="46"/>
      <c r="DI1484" s="46"/>
      <c r="DJ1484" s="46"/>
      <c r="DK1484" s="46"/>
      <c r="DL1484" s="46"/>
      <c r="DM1484" s="46"/>
      <c r="DN1484" s="46"/>
      <c r="DO1484" s="46"/>
      <c r="DP1484" s="46"/>
      <c r="DQ1484" s="46"/>
      <c r="DR1484" s="46"/>
      <c r="DS1484" s="46"/>
      <c r="DT1484" s="46"/>
      <c r="DU1484" s="46"/>
      <c r="DV1484" s="46"/>
      <c r="DW1484" s="46"/>
      <c r="DX1484" s="46"/>
      <c r="DY1484" s="46"/>
      <c r="DZ1484" s="46"/>
      <c r="EA1484" s="46"/>
      <c r="EB1484" s="46"/>
      <c r="EC1484" s="46"/>
      <c r="ED1484" s="46"/>
      <c r="EE1484" s="46"/>
      <c r="EF1484" s="46"/>
      <c r="EG1484" s="46"/>
      <c r="EH1484" s="46"/>
      <c r="EI1484" s="46"/>
      <c r="EJ1484" s="46"/>
      <c r="EK1484" s="46"/>
      <c r="EL1484" s="46"/>
      <c r="EM1484" s="46"/>
      <c r="EN1484" s="46"/>
      <c r="EO1484" s="46"/>
      <c r="EP1484" s="46"/>
      <c r="EQ1484" s="46"/>
      <c r="ER1484" s="46"/>
      <c r="ES1484" s="46"/>
      <c r="ET1484" s="46"/>
      <c r="EU1484" s="46"/>
      <c r="EV1484" s="46"/>
      <c r="EW1484" s="46"/>
      <c r="EX1484" s="46"/>
      <c r="EY1484" s="46"/>
      <c r="EZ1484" s="46">
        <v>0</v>
      </c>
      <c r="FA1484" s="59" t="s">
        <v>1704</v>
      </c>
      <c r="FB1484" s="59">
        <v>2016</v>
      </c>
      <c r="FC1484" s="59"/>
    </row>
    <row r="1485" spans="1:159" s="49" customFormat="1" ht="25.5" customHeight="1" x14ac:dyDescent="0.25">
      <c r="A1485" s="59" t="s">
        <v>1286</v>
      </c>
      <c r="B1485" s="59" t="s">
        <v>55</v>
      </c>
      <c r="C1485" s="59" t="s">
        <v>1251</v>
      </c>
      <c r="D1485" s="59" t="s">
        <v>1252</v>
      </c>
      <c r="E1485" s="59" t="s">
        <v>1253</v>
      </c>
      <c r="F1485" s="59"/>
      <c r="G1485" s="59" t="s">
        <v>1630</v>
      </c>
      <c r="H1485" s="59" t="s">
        <v>1339</v>
      </c>
      <c r="I1485" s="59">
        <v>100</v>
      </c>
      <c r="J1485" s="59" t="s">
        <v>1633</v>
      </c>
      <c r="K1485" s="59" t="s">
        <v>1649</v>
      </c>
      <c r="L1485" s="59" t="s">
        <v>1330</v>
      </c>
      <c r="M1485" s="59" t="s">
        <v>1505</v>
      </c>
      <c r="N1485" s="59" t="s">
        <v>1335</v>
      </c>
      <c r="O1485" s="46">
        <v>38310</v>
      </c>
      <c r="P1485" s="46"/>
      <c r="Q1485" s="46"/>
      <c r="R1485" s="46"/>
      <c r="S1485" s="46">
        <v>3860</v>
      </c>
      <c r="T1485" s="46">
        <v>7900</v>
      </c>
      <c r="U1485" s="46">
        <v>6400</v>
      </c>
      <c r="V1485" s="46">
        <v>6900</v>
      </c>
      <c r="W1485" s="46">
        <v>4800</v>
      </c>
      <c r="X1485" s="46">
        <v>2750</v>
      </c>
      <c r="Y1485" s="46">
        <v>2750</v>
      </c>
      <c r="Z1485" s="46">
        <v>2950</v>
      </c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87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>
        <v>3523.8992169146436</v>
      </c>
      <c r="BK1485" s="46"/>
      <c r="BL1485" s="46"/>
      <c r="BM1485" s="46"/>
      <c r="BN1485" s="46">
        <v>3523.8992169146436</v>
      </c>
      <c r="BO1485" s="46">
        <v>3523.8992169146436</v>
      </c>
      <c r="BP1485" s="46">
        <v>3523.8992169146436</v>
      </c>
      <c r="BQ1485" s="46">
        <v>3523.8992169146436</v>
      </c>
      <c r="BR1485" s="46">
        <v>3523.8992169146436</v>
      </c>
      <c r="BS1485" s="46">
        <v>3523.8992169146436</v>
      </c>
      <c r="BT1485" s="46">
        <v>3523.8992169146436</v>
      </c>
      <c r="BU1485" s="46">
        <v>3523.8992169146436</v>
      </c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>
        <v>0</v>
      </c>
      <c r="DF1485" s="46">
        <v>0</v>
      </c>
      <c r="DG1485" s="46">
        <v>0</v>
      </c>
      <c r="DH1485" s="46">
        <v>0</v>
      </c>
      <c r="DI1485" s="46">
        <v>13602250.977290524</v>
      </c>
      <c r="DJ1485" s="46">
        <v>27838803.813625686</v>
      </c>
      <c r="DK1485" s="46">
        <v>22552954.98825372</v>
      </c>
      <c r="DL1485" s="46">
        <v>24314904.59671104</v>
      </c>
      <c r="DM1485" s="46">
        <v>16914716.241190288</v>
      </c>
      <c r="DN1485" s="46">
        <v>9690722.84651527</v>
      </c>
      <c r="DO1485" s="46">
        <v>9690722.84651527</v>
      </c>
      <c r="DP1485" s="46">
        <v>10395502.689898198</v>
      </c>
      <c r="DQ1485" s="46">
        <v>0</v>
      </c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>
        <v>0</v>
      </c>
      <c r="FA1485" s="59" t="s">
        <v>1704</v>
      </c>
      <c r="FB1485" s="59" t="s">
        <v>1752</v>
      </c>
      <c r="FC1485" s="59" t="s">
        <v>1753</v>
      </c>
    </row>
    <row r="1486" spans="1:159" s="49" customFormat="1" ht="25.5" customHeight="1" x14ac:dyDescent="0.25">
      <c r="A1486" s="61" t="s">
        <v>3330</v>
      </c>
      <c r="B1486" s="61" t="s">
        <v>55</v>
      </c>
      <c r="C1486" s="61" t="s">
        <v>1251</v>
      </c>
      <c r="D1486" s="61" t="s">
        <v>1252</v>
      </c>
      <c r="E1486" s="61" t="s">
        <v>1253</v>
      </c>
      <c r="F1486" s="61" t="s">
        <v>1252</v>
      </c>
      <c r="G1486" s="61" t="s">
        <v>1630</v>
      </c>
      <c r="H1486" s="61" t="s">
        <v>1339</v>
      </c>
      <c r="I1486" s="62">
        <v>100</v>
      </c>
      <c r="J1486" s="62" t="s">
        <v>3314</v>
      </c>
      <c r="K1486" s="62" t="s">
        <v>1649</v>
      </c>
      <c r="L1486" s="61" t="s">
        <v>1330</v>
      </c>
      <c r="M1486" s="61" t="s">
        <v>1505</v>
      </c>
      <c r="N1486" s="62" t="s">
        <v>1335</v>
      </c>
      <c r="O1486" s="48">
        <f>P1486+Q1486+R1486+S1486+T1486+U1486+V1486+W1486+X1486+Y1486+Z1486+AA1486+AB1486+AC1486+AD1486+AE1486+AF1486+AG1486+AH1486+AI1486+AJ1486+AK1486+AL1486+AM1486+AN1486+AO1486+AP1486+AQ1486+AR1486</f>
        <v>41060</v>
      </c>
      <c r="P1486" s="48"/>
      <c r="Q1486" s="48"/>
      <c r="R1486" s="48"/>
      <c r="S1486" s="48">
        <v>3860</v>
      </c>
      <c r="T1486" s="48">
        <v>7900</v>
      </c>
      <c r="U1486" s="48">
        <v>6400</v>
      </c>
      <c r="V1486" s="48">
        <v>6900</v>
      </c>
      <c r="W1486" s="48">
        <v>4800</v>
      </c>
      <c r="X1486" s="72">
        <v>5500</v>
      </c>
      <c r="Y1486" s="72">
        <v>2750</v>
      </c>
      <c r="Z1486" s="72">
        <v>2950</v>
      </c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88"/>
      <c r="BA1486" s="48"/>
      <c r="BB1486" s="48"/>
      <c r="BC1486" s="48"/>
      <c r="BD1486" s="48"/>
      <c r="BE1486" s="48"/>
      <c r="BF1486" s="48"/>
      <c r="BG1486" s="48"/>
      <c r="BH1486" s="48"/>
      <c r="BI1486" s="48"/>
      <c r="BJ1486" s="48">
        <f>DE1486/O1486</f>
        <v>0</v>
      </c>
      <c r="BK1486" s="48"/>
      <c r="BL1486" s="48"/>
      <c r="BM1486" s="48"/>
      <c r="BN1486" s="48">
        <v>3125</v>
      </c>
      <c r="BO1486" s="48">
        <v>3324.36</v>
      </c>
      <c r="BP1486" s="48">
        <v>3650</v>
      </c>
      <c r="BQ1486" s="48">
        <v>3650</v>
      </c>
      <c r="BR1486" s="48">
        <v>3650</v>
      </c>
      <c r="BS1486" s="48">
        <v>3650</v>
      </c>
      <c r="BT1486" s="73">
        <v>3650</v>
      </c>
      <c r="BU1486" s="73">
        <v>3650</v>
      </c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>
        <v>0</v>
      </c>
      <c r="DF1486" s="48"/>
      <c r="DG1486" s="48"/>
      <c r="DH1486" s="48"/>
      <c r="DI1486" s="48">
        <v>12062500</v>
      </c>
      <c r="DJ1486" s="48">
        <v>26262444</v>
      </c>
      <c r="DK1486" s="48">
        <v>23360000</v>
      </c>
      <c r="DL1486" s="48">
        <v>25185000</v>
      </c>
      <c r="DM1486" s="48">
        <v>17520000</v>
      </c>
      <c r="DN1486" s="48">
        <v>20075000</v>
      </c>
      <c r="DO1486" s="48">
        <v>10037500</v>
      </c>
      <c r="DP1486" s="48">
        <v>10767500</v>
      </c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>
        <v>0</v>
      </c>
      <c r="FA1486" s="61" t="s">
        <v>1704</v>
      </c>
      <c r="FB1486" s="61" t="s">
        <v>3315</v>
      </c>
      <c r="FC1486" s="61" t="s">
        <v>3114</v>
      </c>
    </row>
    <row r="1487" spans="1:159" s="49" customFormat="1" ht="25.5" customHeight="1" x14ac:dyDescent="0.25">
      <c r="A1487" s="61" t="s">
        <v>3368</v>
      </c>
      <c r="B1487" s="61" t="s">
        <v>55</v>
      </c>
      <c r="C1487" s="61" t="s">
        <v>1251</v>
      </c>
      <c r="D1487" s="61" t="s">
        <v>1252</v>
      </c>
      <c r="E1487" s="61" t="s">
        <v>1253</v>
      </c>
      <c r="F1487" s="61" t="s">
        <v>1252</v>
      </c>
      <c r="G1487" s="61" t="s">
        <v>1630</v>
      </c>
      <c r="H1487" s="61" t="s">
        <v>1339</v>
      </c>
      <c r="I1487" s="62">
        <v>100</v>
      </c>
      <c r="J1487" s="62" t="s">
        <v>3314</v>
      </c>
      <c r="K1487" s="62" t="s">
        <v>1649</v>
      </c>
      <c r="L1487" s="61" t="s">
        <v>1330</v>
      </c>
      <c r="M1487" s="61" t="s">
        <v>1505</v>
      </c>
      <c r="N1487" s="62" t="s">
        <v>1335</v>
      </c>
      <c r="O1487" s="48">
        <f>P1487+Q1487+R1487+S1487+T1487+U1487+V1487+W1487+X1487+Y1487+Z1487</f>
        <v>44350</v>
      </c>
      <c r="P1487" s="48"/>
      <c r="Q1487" s="48"/>
      <c r="R1487" s="48"/>
      <c r="S1487" s="48">
        <v>3860</v>
      </c>
      <c r="T1487" s="48">
        <v>7900</v>
      </c>
      <c r="U1487" s="48">
        <v>9690</v>
      </c>
      <c r="V1487" s="48">
        <v>6900</v>
      </c>
      <c r="W1487" s="48">
        <v>4800</v>
      </c>
      <c r="X1487" s="72">
        <v>5500</v>
      </c>
      <c r="Y1487" s="72">
        <v>2750</v>
      </c>
      <c r="Z1487" s="72">
        <v>2950</v>
      </c>
      <c r="AA1487" s="46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8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>
        <f>DE1487/O1487</f>
        <v>0</v>
      </c>
      <c r="BK1487" s="48"/>
      <c r="BL1487" s="48"/>
      <c r="BM1487" s="48"/>
      <c r="BN1487" s="48">
        <v>3125</v>
      </c>
      <c r="BO1487" s="48">
        <v>3324.3670886075947</v>
      </c>
      <c r="BP1487" s="48">
        <v>3650</v>
      </c>
      <c r="BQ1487" s="48">
        <v>3650</v>
      </c>
      <c r="BR1487" s="48">
        <v>3650</v>
      </c>
      <c r="BS1487" s="48">
        <v>3650</v>
      </c>
      <c r="BT1487" s="73">
        <v>3650</v>
      </c>
      <c r="BU1487" s="73">
        <v>3650</v>
      </c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>
        <v>0</v>
      </c>
      <c r="DF1487" s="48"/>
      <c r="DG1487" s="48"/>
      <c r="DH1487" s="48"/>
      <c r="DI1487" s="48">
        <f t="shared" ref="DI1487:DP1488" si="1239">S1487*BN1487</f>
        <v>12062500</v>
      </c>
      <c r="DJ1487" s="48">
        <f t="shared" si="1239"/>
        <v>26262500</v>
      </c>
      <c r="DK1487" s="48">
        <f t="shared" si="1239"/>
        <v>35368500</v>
      </c>
      <c r="DL1487" s="48">
        <f t="shared" si="1239"/>
        <v>25185000</v>
      </c>
      <c r="DM1487" s="48">
        <f t="shared" si="1239"/>
        <v>17520000</v>
      </c>
      <c r="DN1487" s="48">
        <f t="shared" si="1239"/>
        <v>20075000</v>
      </c>
      <c r="DO1487" s="48">
        <f t="shared" si="1239"/>
        <v>10037500</v>
      </c>
      <c r="DP1487" s="48">
        <f t="shared" si="1239"/>
        <v>10767500</v>
      </c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>
        <f>DE1487*1.12</f>
        <v>0</v>
      </c>
      <c r="FA1487" s="61" t="s">
        <v>1704</v>
      </c>
      <c r="FB1487" s="61" t="s">
        <v>3315</v>
      </c>
      <c r="FC1487" s="61" t="s">
        <v>3357</v>
      </c>
    </row>
    <row r="1488" spans="1:159" s="49" customFormat="1" ht="25.5" customHeight="1" x14ac:dyDescent="0.25">
      <c r="A1488" s="61" t="s">
        <v>3425</v>
      </c>
      <c r="B1488" s="61" t="s">
        <v>55</v>
      </c>
      <c r="C1488" s="61" t="s">
        <v>1251</v>
      </c>
      <c r="D1488" s="61" t="s">
        <v>1252</v>
      </c>
      <c r="E1488" s="61" t="s">
        <v>1253</v>
      </c>
      <c r="F1488" s="61" t="s">
        <v>1252</v>
      </c>
      <c r="G1488" s="61" t="s">
        <v>1630</v>
      </c>
      <c r="H1488" s="61" t="s">
        <v>1339</v>
      </c>
      <c r="I1488" s="62">
        <v>100</v>
      </c>
      <c r="J1488" s="62" t="s">
        <v>3417</v>
      </c>
      <c r="K1488" s="62" t="s">
        <v>1649</v>
      </c>
      <c r="L1488" s="61" t="s">
        <v>1330</v>
      </c>
      <c r="M1488" s="61" t="s">
        <v>1505</v>
      </c>
      <c r="N1488" s="62" t="s">
        <v>1335</v>
      </c>
      <c r="O1488" s="48">
        <f>P1488+Q1488+R1488+S1488+T1488+U1488+V1488+W1488+X1488+Y1488+Z1488</f>
        <v>44950</v>
      </c>
      <c r="P1488" s="48"/>
      <c r="Q1488" s="48"/>
      <c r="R1488" s="48"/>
      <c r="S1488" s="48">
        <v>3860</v>
      </c>
      <c r="T1488" s="48">
        <v>7900</v>
      </c>
      <c r="U1488" s="48">
        <v>9690</v>
      </c>
      <c r="V1488" s="48">
        <v>6900</v>
      </c>
      <c r="W1488" s="48">
        <v>4800</v>
      </c>
      <c r="X1488" s="72">
        <v>6100</v>
      </c>
      <c r="Y1488" s="72">
        <v>2750</v>
      </c>
      <c r="Z1488" s="72">
        <v>2950</v>
      </c>
      <c r="AA1488" s="46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8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>
        <f>DE1488/O1488</f>
        <v>3547.6863181312569</v>
      </c>
      <c r="BK1488" s="48"/>
      <c r="BL1488" s="48"/>
      <c r="BM1488" s="48"/>
      <c r="BN1488" s="48">
        <v>3125</v>
      </c>
      <c r="BO1488" s="48">
        <v>3324.3670886075947</v>
      </c>
      <c r="BP1488" s="48">
        <v>3650</v>
      </c>
      <c r="BQ1488" s="48">
        <v>3650</v>
      </c>
      <c r="BR1488" s="48">
        <v>3650</v>
      </c>
      <c r="BS1488" s="48">
        <v>3650</v>
      </c>
      <c r="BT1488" s="73">
        <v>3650</v>
      </c>
      <c r="BU1488" s="73">
        <v>3650</v>
      </c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>
        <f>DF1488+DG1488+DH1488+DI1488+DJ1488+DK1488+DL1488+DM1488+DN1488+DO1488+DP1488</f>
        <v>159468500</v>
      </c>
      <c r="DF1488" s="48"/>
      <c r="DG1488" s="48"/>
      <c r="DH1488" s="48"/>
      <c r="DI1488" s="48">
        <f t="shared" si="1239"/>
        <v>12062500</v>
      </c>
      <c r="DJ1488" s="48">
        <f t="shared" si="1239"/>
        <v>26262500</v>
      </c>
      <c r="DK1488" s="48">
        <f t="shared" si="1239"/>
        <v>35368500</v>
      </c>
      <c r="DL1488" s="48">
        <f t="shared" si="1239"/>
        <v>25185000</v>
      </c>
      <c r="DM1488" s="48">
        <f t="shared" si="1239"/>
        <v>17520000</v>
      </c>
      <c r="DN1488" s="48">
        <f t="shared" si="1239"/>
        <v>22265000</v>
      </c>
      <c r="DO1488" s="48">
        <f t="shared" si="1239"/>
        <v>10037500</v>
      </c>
      <c r="DP1488" s="48">
        <f t="shared" si="1239"/>
        <v>10767500</v>
      </c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>
        <f>DE1488*1.12</f>
        <v>178604720.00000003</v>
      </c>
      <c r="FA1488" s="61" t="s">
        <v>1704</v>
      </c>
      <c r="FB1488" s="61" t="s">
        <v>3315</v>
      </c>
      <c r="FC1488" s="61" t="s">
        <v>2028</v>
      </c>
    </row>
    <row r="1489" spans="1:159" s="49" customFormat="1" ht="25.5" customHeight="1" x14ac:dyDescent="0.25">
      <c r="A1489" s="59" t="s">
        <v>1287</v>
      </c>
      <c r="B1489" s="59" t="s">
        <v>55</v>
      </c>
      <c r="C1489" s="59" t="s">
        <v>1251</v>
      </c>
      <c r="D1489" s="59" t="s">
        <v>1252</v>
      </c>
      <c r="E1489" s="59" t="s">
        <v>1253</v>
      </c>
      <c r="F1489" s="59"/>
      <c r="G1489" s="59" t="s">
        <v>1630</v>
      </c>
      <c r="H1489" s="59" t="s">
        <v>1339</v>
      </c>
      <c r="I1489" s="59">
        <v>100</v>
      </c>
      <c r="J1489" s="59" t="s">
        <v>1631</v>
      </c>
      <c r="K1489" s="59" t="s">
        <v>1650</v>
      </c>
      <c r="L1489" s="59" t="s">
        <v>1330</v>
      </c>
      <c r="M1489" s="59" t="s">
        <v>1505</v>
      </c>
      <c r="N1489" s="59" t="s">
        <v>1335</v>
      </c>
      <c r="O1489" s="46">
        <v>8580</v>
      </c>
      <c r="P1489" s="46"/>
      <c r="Q1489" s="46"/>
      <c r="R1489" s="46"/>
      <c r="S1489" s="46"/>
      <c r="T1489" s="46"/>
      <c r="U1489" s="46"/>
      <c r="V1489" s="46"/>
      <c r="W1489" s="46">
        <v>1680</v>
      </c>
      <c r="X1489" s="46">
        <v>2300</v>
      </c>
      <c r="Y1489" s="46">
        <v>2300</v>
      </c>
      <c r="Z1489" s="46">
        <v>2300</v>
      </c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87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>
        <v>3650</v>
      </c>
      <c r="BK1489" s="46"/>
      <c r="BL1489" s="46"/>
      <c r="BM1489" s="46"/>
      <c r="BN1489" s="46"/>
      <c r="BO1489" s="46"/>
      <c r="BP1489" s="46"/>
      <c r="BQ1489" s="46"/>
      <c r="BR1489" s="46"/>
      <c r="BS1489" s="46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  <c r="CN1489" s="46"/>
      <c r="CO1489" s="46"/>
      <c r="CP1489" s="46"/>
      <c r="CQ1489" s="46"/>
      <c r="CR1489" s="46"/>
      <c r="CS1489" s="46"/>
      <c r="CT1489" s="46"/>
      <c r="CU1489" s="46"/>
      <c r="CV1489" s="46"/>
      <c r="CW1489" s="46"/>
      <c r="CX1489" s="46"/>
      <c r="CY1489" s="46"/>
      <c r="CZ1489" s="46"/>
      <c r="DA1489" s="46"/>
      <c r="DB1489" s="46"/>
      <c r="DC1489" s="46"/>
      <c r="DD1489" s="46"/>
      <c r="DE1489" s="46">
        <v>0</v>
      </c>
      <c r="DF1489" s="46">
        <v>0</v>
      </c>
      <c r="DG1489" s="46">
        <v>0</v>
      </c>
      <c r="DH1489" s="46"/>
      <c r="DI1489" s="46"/>
      <c r="DJ1489" s="46"/>
      <c r="DK1489" s="46"/>
      <c r="DL1489" s="46"/>
      <c r="DM1489" s="46"/>
      <c r="DN1489" s="46"/>
      <c r="DO1489" s="46"/>
      <c r="DP1489" s="46"/>
      <c r="DQ1489" s="46"/>
      <c r="DR1489" s="46"/>
      <c r="DS1489" s="46"/>
      <c r="DT1489" s="46"/>
      <c r="DU1489" s="46"/>
      <c r="DV1489" s="46"/>
      <c r="DW1489" s="46"/>
      <c r="DX1489" s="46"/>
      <c r="DY1489" s="46"/>
      <c r="DZ1489" s="46"/>
      <c r="EA1489" s="46"/>
      <c r="EB1489" s="46"/>
      <c r="EC1489" s="46"/>
      <c r="ED1489" s="46"/>
      <c r="EE1489" s="46"/>
      <c r="EF1489" s="46"/>
      <c r="EG1489" s="46"/>
      <c r="EH1489" s="46"/>
      <c r="EI1489" s="46"/>
      <c r="EJ1489" s="46"/>
      <c r="EK1489" s="46"/>
      <c r="EL1489" s="46"/>
      <c r="EM1489" s="46"/>
      <c r="EN1489" s="46"/>
      <c r="EO1489" s="46"/>
      <c r="EP1489" s="46"/>
      <c r="EQ1489" s="46"/>
      <c r="ER1489" s="46"/>
      <c r="ES1489" s="46"/>
      <c r="ET1489" s="46"/>
      <c r="EU1489" s="46"/>
      <c r="EV1489" s="46"/>
      <c r="EW1489" s="46"/>
      <c r="EX1489" s="46"/>
      <c r="EY1489" s="46"/>
      <c r="EZ1489" s="46">
        <v>0</v>
      </c>
      <c r="FA1489" s="59" t="s">
        <v>1704</v>
      </c>
      <c r="FB1489" s="59">
        <v>2016</v>
      </c>
      <c r="FC1489" s="59"/>
    </row>
    <row r="1490" spans="1:159" s="49" customFormat="1" ht="25.5" customHeight="1" x14ac:dyDescent="0.25">
      <c r="A1490" s="59" t="s">
        <v>1288</v>
      </c>
      <c r="B1490" s="59" t="s">
        <v>55</v>
      </c>
      <c r="C1490" s="59" t="s">
        <v>1251</v>
      </c>
      <c r="D1490" s="59" t="s">
        <v>1252</v>
      </c>
      <c r="E1490" s="59" t="s">
        <v>1253</v>
      </c>
      <c r="F1490" s="59"/>
      <c r="G1490" s="59" t="s">
        <v>1630</v>
      </c>
      <c r="H1490" s="59" t="s">
        <v>1339</v>
      </c>
      <c r="I1490" s="59">
        <v>100</v>
      </c>
      <c r="J1490" s="59" t="s">
        <v>1633</v>
      </c>
      <c r="K1490" s="59" t="s">
        <v>1650</v>
      </c>
      <c r="L1490" s="59" t="s">
        <v>1330</v>
      </c>
      <c r="M1490" s="59" t="s">
        <v>1505</v>
      </c>
      <c r="N1490" s="59" t="s">
        <v>1335</v>
      </c>
      <c r="O1490" s="46">
        <v>8580</v>
      </c>
      <c r="P1490" s="46"/>
      <c r="Q1490" s="46"/>
      <c r="R1490" s="46"/>
      <c r="S1490" s="46"/>
      <c r="T1490" s="46"/>
      <c r="U1490" s="46"/>
      <c r="V1490" s="46"/>
      <c r="W1490" s="46">
        <v>1680</v>
      </c>
      <c r="X1490" s="46">
        <v>2300</v>
      </c>
      <c r="Y1490" s="46">
        <v>2300</v>
      </c>
      <c r="Z1490" s="46">
        <v>2300</v>
      </c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87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>
        <v>3650</v>
      </c>
      <c r="BK1490" s="46"/>
      <c r="BL1490" s="46"/>
      <c r="BM1490" s="46"/>
      <c r="BN1490" s="46"/>
      <c r="BO1490" s="46"/>
      <c r="BP1490" s="46"/>
      <c r="BQ1490" s="46"/>
      <c r="BR1490" s="46">
        <v>3650</v>
      </c>
      <c r="BS1490" s="46">
        <v>3650</v>
      </c>
      <c r="BT1490" s="46">
        <v>3650</v>
      </c>
      <c r="BU1490" s="46">
        <v>3650</v>
      </c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>
        <v>0</v>
      </c>
      <c r="DF1490" s="46">
        <v>0</v>
      </c>
      <c r="DG1490" s="46">
        <v>0</v>
      </c>
      <c r="DH1490" s="46">
        <v>0</v>
      </c>
      <c r="DI1490" s="46">
        <v>0</v>
      </c>
      <c r="DJ1490" s="46">
        <v>0</v>
      </c>
      <c r="DK1490" s="46">
        <v>0</v>
      </c>
      <c r="DL1490" s="46">
        <v>0</v>
      </c>
      <c r="DM1490" s="46">
        <v>6132000</v>
      </c>
      <c r="DN1490" s="46">
        <v>8395000</v>
      </c>
      <c r="DO1490" s="46">
        <v>8395000</v>
      </c>
      <c r="DP1490" s="46">
        <v>8395000</v>
      </c>
      <c r="DQ1490" s="46">
        <v>0</v>
      </c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>
        <v>0</v>
      </c>
      <c r="FA1490" s="59" t="s">
        <v>1704</v>
      </c>
      <c r="FB1490" s="59" t="s">
        <v>1752</v>
      </c>
      <c r="FC1490" s="59" t="s">
        <v>1754</v>
      </c>
    </row>
    <row r="1491" spans="1:159" s="49" customFormat="1" ht="25.5" customHeight="1" x14ac:dyDescent="0.25">
      <c r="A1491" s="61" t="s">
        <v>3331</v>
      </c>
      <c r="B1491" s="61" t="s">
        <v>55</v>
      </c>
      <c r="C1491" s="61" t="s">
        <v>1251</v>
      </c>
      <c r="D1491" s="61" t="s">
        <v>1252</v>
      </c>
      <c r="E1491" s="61" t="s">
        <v>1253</v>
      </c>
      <c r="F1491" s="61" t="s">
        <v>1252</v>
      </c>
      <c r="G1491" s="61" t="s">
        <v>1630</v>
      </c>
      <c r="H1491" s="61" t="s">
        <v>1339</v>
      </c>
      <c r="I1491" s="62">
        <v>100</v>
      </c>
      <c r="J1491" s="62" t="s">
        <v>3314</v>
      </c>
      <c r="K1491" s="62" t="s">
        <v>1650</v>
      </c>
      <c r="L1491" s="61" t="s">
        <v>1330</v>
      </c>
      <c r="M1491" s="61" t="s">
        <v>1505</v>
      </c>
      <c r="N1491" s="62" t="s">
        <v>1335</v>
      </c>
      <c r="O1491" s="48">
        <f>P1491+Q1491+R1491+S1491+T1491+U1491+V1491+W1491+X1491+Y1491+Z1491+AA1491+AB1491+AC1491+AD1491+AE1491+AF1491+AG1491+AH1491+AI1491+AJ1491+AK1491+AL1491+AM1491+AN1491+AO1491+AP1491+AQ1491+AR1491</f>
        <v>8280</v>
      </c>
      <c r="P1491" s="48"/>
      <c r="Q1491" s="48"/>
      <c r="R1491" s="48"/>
      <c r="S1491" s="48"/>
      <c r="T1491" s="48"/>
      <c r="U1491" s="48"/>
      <c r="V1491" s="48"/>
      <c r="W1491" s="48">
        <v>1680</v>
      </c>
      <c r="X1491" s="72">
        <v>2000</v>
      </c>
      <c r="Y1491" s="72">
        <v>2300</v>
      </c>
      <c r="Z1491" s="72">
        <v>2300</v>
      </c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  <c r="AZ1491" s="88"/>
      <c r="BA1491" s="48"/>
      <c r="BB1491" s="48"/>
      <c r="BC1491" s="48"/>
      <c r="BD1491" s="48"/>
      <c r="BE1491" s="48"/>
      <c r="BF1491" s="48"/>
      <c r="BG1491" s="48"/>
      <c r="BH1491" s="48"/>
      <c r="BI1491" s="48"/>
      <c r="BJ1491" s="48">
        <f>DE1491/O1491</f>
        <v>0</v>
      </c>
      <c r="BK1491" s="48"/>
      <c r="BL1491" s="48"/>
      <c r="BM1491" s="48"/>
      <c r="BN1491" s="48"/>
      <c r="BO1491" s="48"/>
      <c r="BP1491" s="48"/>
      <c r="BQ1491" s="48"/>
      <c r="BR1491" s="48">
        <v>3650</v>
      </c>
      <c r="BS1491" s="48">
        <v>3650</v>
      </c>
      <c r="BT1491" s="73">
        <v>3650</v>
      </c>
      <c r="BU1491" s="73">
        <v>3650</v>
      </c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>
        <v>0</v>
      </c>
      <c r="DF1491" s="48"/>
      <c r="DG1491" s="48"/>
      <c r="DH1491" s="48"/>
      <c r="DI1491" s="48"/>
      <c r="DJ1491" s="48"/>
      <c r="DK1491" s="48"/>
      <c r="DL1491" s="48"/>
      <c r="DM1491" s="48">
        <v>6132000</v>
      </c>
      <c r="DN1491" s="48">
        <v>7300000</v>
      </c>
      <c r="DO1491" s="48">
        <v>8395000</v>
      </c>
      <c r="DP1491" s="48">
        <v>8395000</v>
      </c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>
        <v>0</v>
      </c>
      <c r="FA1491" s="61" t="s">
        <v>1704</v>
      </c>
      <c r="FB1491" s="61" t="s">
        <v>3315</v>
      </c>
      <c r="FC1491" s="61" t="s">
        <v>2032</v>
      </c>
    </row>
    <row r="1492" spans="1:159" s="49" customFormat="1" ht="25.5" customHeight="1" x14ac:dyDescent="0.25">
      <c r="A1492" s="61" t="s">
        <v>3369</v>
      </c>
      <c r="B1492" s="61" t="s">
        <v>55</v>
      </c>
      <c r="C1492" s="61" t="s">
        <v>1251</v>
      </c>
      <c r="D1492" s="61" t="s">
        <v>1252</v>
      </c>
      <c r="E1492" s="61" t="s">
        <v>1253</v>
      </c>
      <c r="F1492" s="61" t="s">
        <v>1252</v>
      </c>
      <c r="G1492" s="61" t="s">
        <v>1630</v>
      </c>
      <c r="H1492" s="61" t="s">
        <v>1339</v>
      </c>
      <c r="I1492" s="62">
        <v>100</v>
      </c>
      <c r="J1492" s="62" t="s">
        <v>3314</v>
      </c>
      <c r="K1492" s="62" t="s">
        <v>1650</v>
      </c>
      <c r="L1492" s="61" t="s">
        <v>1330</v>
      </c>
      <c r="M1492" s="61" t="s">
        <v>1505</v>
      </c>
      <c r="N1492" s="62" t="s">
        <v>1335</v>
      </c>
      <c r="O1492" s="48">
        <f>P1492+Q1492+R1492+S1492+T1492+U1492+V1492+W1492+X1492+Y1492+Z1492</f>
        <v>10130</v>
      </c>
      <c r="P1492" s="48"/>
      <c r="Q1492" s="48"/>
      <c r="R1492" s="48"/>
      <c r="S1492" s="48"/>
      <c r="T1492" s="48"/>
      <c r="U1492" s="48"/>
      <c r="V1492" s="48">
        <v>1850</v>
      </c>
      <c r="W1492" s="48">
        <v>1680</v>
      </c>
      <c r="X1492" s="72">
        <v>2000</v>
      </c>
      <c r="Y1492" s="72">
        <v>2300</v>
      </c>
      <c r="Z1492" s="72">
        <v>2300</v>
      </c>
      <c r="AA1492" s="46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8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>
        <f>DE1492/O1492</f>
        <v>0</v>
      </c>
      <c r="BK1492" s="48"/>
      <c r="BL1492" s="48"/>
      <c r="BM1492" s="48"/>
      <c r="BN1492" s="48"/>
      <c r="BO1492" s="48"/>
      <c r="BP1492" s="48"/>
      <c r="BQ1492" s="48">
        <v>3650</v>
      </c>
      <c r="BR1492" s="48">
        <v>3650</v>
      </c>
      <c r="BS1492" s="48">
        <v>3650</v>
      </c>
      <c r="BT1492" s="73">
        <v>3650</v>
      </c>
      <c r="BU1492" s="73">
        <v>3650</v>
      </c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>
        <v>0</v>
      </c>
      <c r="DF1492" s="48"/>
      <c r="DG1492" s="48"/>
      <c r="DH1492" s="48"/>
      <c r="DI1492" s="48"/>
      <c r="DJ1492" s="48"/>
      <c r="DK1492" s="48"/>
      <c r="DL1492" s="48">
        <f t="shared" ref="DL1492:DP1493" si="1240">V1492*BQ1492</f>
        <v>6752500</v>
      </c>
      <c r="DM1492" s="48">
        <f t="shared" si="1240"/>
        <v>6132000</v>
      </c>
      <c r="DN1492" s="48">
        <f t="shared" si="1240"/>
        <v>7300000</v>
      </c>
      <c r="DO1492" s="48">
        <f t="shared" si="1240"/>
        <v>8395000</v>
      </c>
      <c r="DP1492" s="48">
        <f t="shared" si="1240"/>
        <v>8395000</v>
      </c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>
        <f>DE1492*1.12</f>
        <v>0</v>
      </c>
      <c r="FA1492" s="61" t="s">
        <v>1704</v>
      </c>
      <c r="FB1492" s="61" t="s">
        <v>3315</v>
      </c>
      <c r="FC1492" s="61" t="s">
        <v>2401</v>
      </c>
    </row>
    <row r="1493" spans="1:159" s="49" customFormat="1" ht="25.5" customHeight="1" x14ac:dyDescent="0.25">
      <c r="A1493" s="61" t="s">
        <v>3426</v>
      </c>
      <c r="B1493" s="61" t="s">
        <v>55</v>
      </c>
      <c r="C1493" s="61" t="s">
        <v>1251</v>
      </c>
      <c r="D1493" s="61" t="s">
        <v>1252</v>
      </c>
      <c r="E1493" s="61" t="s">
        <v>1253</v>
      </c>
      <c r="F1493" s="61" t="s">
        <v>1252</v>
      </c>
      <c r="G1493" s="61" t="s">
        <v>1630</v>
      </c>
      <c r="H1493" s="61" t="s">
        <v>1339</v>
      </c>
      <c r="I1493" s="62">
        <v>100</v>
      </c>
      <c r="J1493" s="62" t="s">
        <v>3417</v>
      </c>
      <c r="K1493" s="62" t="s">
        <v>1650</v>
      </c>
      <c r="L1493" s="61" t="s">
        <v>1330</v>
      </c>
      <c r="M1493" s="61" t="s">
        <v>1505</v>
      </c>
      <c r="N1493" s="62" t="s">
        <v>1335</v>
      </c>
      <c r="O1493" s="48">
        <f>P1493+Q1493+R1493+S1493+T1493+U1493+V1493+W1493+X1493+Y1493+Z1493</f>
        <v>10530</v>
      </c>
      <c r="P1493" s="48"/>
      <c r="Q1493" s="48"/>
      <c r="R1493" s="48"/>
      <c r="S1493" s="48"/>
      <c r="T1493" s="48"/>
      <c r="U1493" s="48"/>
      <c r="V1493" s="48">
        <v>1850</v>
      </c>
      <c r="W1493" s="48">
        <v>1680</v>
      </c>
      <c r="X1493" s="72">
        <v>2400</v>
      </c>
      <c r="Y1493" s="72">
        <v>2300</v>
      </c>
      <c r="Z1493" s="72">
        <v>2300</v>
      </c>
      <c r="AA1493" s="46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8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>
        <f>DE1493/O1493</f>
        <v>3650</v>
      </c>
      <c r="BK1493" s="48"/>
      <c r="BL1493" s="48"/>
      <c r="BM1493" s="48"/>
      <c r="BN1493" s="48"/>
      <c r="BO1493" s="48"/>
      <c r="BP1493" s="48"/>
      <c r="BQ1493" s="48">
        <v>3650</v>
      </c>
      <c r="BR1493" s="48">
        <v>3650</v>
      </c>
      <c r="BS1493" s="48">
        <v>3650</v>
      </c>
      <c r="BT1493" s="73">
        <v>3650</v>
      </c>
      <c r="BU1493" s="73">
        <v>3650</v>
      </c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>
        <f>DF1493+DG1493+DH1493+DI1493+DJ1493+DK1493+DL1493+DM1493+DN1493+DO1493+DP1493</f>
        <v>38434500</v>
      </c>
      <c r="DF1493" s="48"/>
      <c r="DG1493" s="48"/>
      <c r="DH1493" s="48"/>
      <c r="DI1493" s="48"/>
      <c r="DJ1493" s="48"/>
      <c r="DK1493" s="48"/>
      <c r="DL1493" s="48">
        <f t="shared" si="1240"/>
        <v>6752500</v>
      </c>
      <c r="DM1493" s="48">
        <f t="shared" si="1240"/>
        <v>6132000</v>
      </c>
      <c r="DN1493" s="48">
        <f t="shared" si="1240"/>
        <v>8760000</v>
      </c>
      <c r="DO1493" s="48">
        <f t="shared" si="1240"/>
        <v>8395000</v>
      </c>
      <c r="DP1493" s="48">
        <f t="shared" si="1240"/>
        <v>8395000</v>
      </c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>
        <f>DE1493*1.12</f>
        <v>43046640.000000007</v>
      </c>
      <c r="FA1493" s="61" t="s">
        <v>1704</v>
      </c>
      <c r="FB1493" s="61" t="s">
        <v>3315</v>
      </c>
      <c r="FC1493" s="61" t="s">
        <v>2028</v>
      </c>
    </row>
    <row r="1494" spans="1:159" s="49" customFormat="1" ht="25.5" customHeight="1" x14ac:dyDescent="0.25">
      <c r="A1494" s="59" t="s">
        <v>1289</v>
      </c>
      <c r="B1494" s="59" t="s">
        <v>55</v>
      </c>
      <c r="C1494" s="59" t="s">
        <v>1251</v>
      </c>
      <c r="D1494" s="59" t="s">
        <v>1252</v>
      </c>
      <c r="E1494" s="59" t="s">
        <v>1253</v>
      </c>
      <c r="F1494" s="59"/>
      <c r="G1494" s="59" t="s">
        <v>1630</v>
      </c>
      <c r="H1494" s="59" t="s">
        <v>1339</v>
      </c>
      <c r="I1494" s="59">
        <v>100</v>
      </c>
      <c r="J1494" s="59" t="s">
        <v>1631</v>
      </c>
      <c r="K1494" s="59" t="s">
        <v>1651</v>
      </c>
      <c r="L1494" s="59" t="s">
        <v>1330</v>
      </c>
      <c r="M1494" s="59" t="s">
        <v>1505</v>
      </c>
      <c r="N1494" s="59" t="s">
        <v>1335</v>
      </c>
      <c r="O1494" s="46">
        <v>9180</v>
      </c>
      <c r="P1494" s="46"/>
      <c r="Q1494" s="46"/>
      <c r="R1494" s="46"/>
      <c r="S1494" s="46"/>
      <c r="T1494" s="46"/>
      <c r="U1494" s="46"/>
      <c r="V1494" s="46"/>
      <c r="W1494" s="46">
        <v>2580</v>
      </c>
      <c r="X1494" s="46">
        <v>2200</v>
      </c>
      <c r="Y1494" s="46">
        <v>2200</v>
      </c>
      <c r="Z1494" s="46">
        <v>2200</v>
      </c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87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>
        <v>3650</v>
      </c>
      <c r="BK1494" s="46"/>
      <c r="BL1494" s="46"/>
      <c r="BM1494" s="46"/>
      <c r="BN1494" s="46"/>
      <c r="BO1494" s="46"/>
      <c r="BP1494" s="46"/>
      <c r="BQ1494" s="46"/>
      <c r="BR1494" s="46"/>
      <c r="BS1494" s="46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  <c r="CN1494" s="46"/>
      <c r="CO1494" s="46"/>
      <c r="CP1494" s="46"/>
      <c r="CQ1494" s="46"/>
      <c r="CR1494" s="46"/>
      <c r="CS1494" s="46"/>
      <c r="CT1494" s="46"/>
      <c r="CU1494" s="46"/>
      <c r="CV1494" s="46"/>
      <c r="CW1494" s="46"/>
      <c r="CX1494" s="46"/>
      <c r="CY1494" s="46"/>
      <c r="CZ1494" s="46"/>
      <c r="DA1494" s="46"/>
      <c r="DB1494" s="46"/>
      <c r="DC1494" s="46"/>
      <c r="DD1494" s="46"/>
      <c r="DE1494" s="46">
        <v>0</v>
      </c>
      <c r="DF1494" s="46">
        <v>0</v>
      </c>
      <c r="DG1494" s="46">
        <v>0</v>
      </c>
      <c r="DH1494" s="46"/>
      <c r="DI1494" s="46"/>
      <c r="DJ1494" s="46"/>
      <c r="DK1494" s="46"/>
      <c r="DL1494" s="46"/>
      <c r="DM1494" s="46"/>
      <c r="DN1494" s="46"/>
      <c r="DO1494" s="46"/>
      <c r="DP1494" s="46"/>
      <c r="DQ1494" s="46"/>
      <c r="DR1494" s="46"/>
      <c r="DS1494" s="46"/>
      <c r="DT1494" s="46"/>
      <c r="DU1494" s="46"/>
      <c r="DV1494" s="46"/>
      <c r="DW1494" s="46"/>
      <c r="DX1494" s="46"/>
      <c r="DY1494" s="46"/>
      <c r="DZ1494" s="46"/>
      <c r="EA1494" s="46"/>
      <c r="EB1494" s="46"/>
      <c r="EC1494" s="46"/>
      <c r="ED1494" s="46"/>
      <c r="EE1494" s="46"/>
      <c r="EF1494" s="46"/>
      <c r="EG1494" s="46"/>
      <c r="EH1494" s="46"/>
      <c r="EI1494" s="46"/>
      <c r="EJ1494" s="46"/>
      <c r="EK1494" s="46"/>
      <c r="EL1494" s="46"/>
      <c r="EM1494" s="46"/>
      <c r="EN1494" s="46"/>
      <c r="EO1494" s="46"/>
      <c r="EP1494" s="46"/>
      <c r="EQ1494" s="46"/>
      <c r="ER1494" s="46"/>
      <c r="ES1494" s="46"/>
      <c r="ET1494" s="46"/>
      <c r="EU1494" s="46"/>
      <c r="EV1494" s="46"/>
      <c r="EW1494" s="46"/>
      <c r="EX1494" s="46"/>
      <c r="EY1494" s="46"/>
      <c r="EZ1494" s="46">
        <v>0</v>
      </c>
      <c r="FA1494" s="59" t="s">
        <v>1704</v>
      </c>
      <c r="FB1494" s="59">
        <v>2016</v>
      </c>
      <c r="FC1494" s="59"/>
    </row>
    <row r="1495" spans="1:159" s="49" customFormat="1" ht="25.5" customHeight="1" x14ac:dyDescent="0.25">
      <c r="A1495" s="59" t="s">
        <v>1290</v>
      </c>
      <c r="B1495" s="59" t="s">
        <v>55</v>
      </c>
      <c r="C1495" s="59" t="s">
        <v>1251</v>
      </c>
      <c r="D1495" s="59" t="s">
        <v>1252</v>
      </c>
      <c r="E1495" s="59" t="s">
        <v>1253</v>
      </c>
      <c r="F1495" s="59"/>
      <c r="G1495" s="59" t="s">
        <v>1630</v>
      </c>
      <c r="H1495" s="59" t="s">
        <v>1339</v>
      </c>
      <c r="I1495" s="59">
        <v>100</v>
      </c>
      <c r="J1495" s="59" t="s">
        <v>1633</v>
      </c>
      <c r="K1495" s="59" t="s">
        <v>1651</v>
      </c>
      <c r="L1495" s="59" t="s">
        <v>1330</v>
      </c>
      <c r="M1495" s="59" t="s">
        <v>1505</v>
      </c>
      <c r="N1495" s="59" t="s">
        <v>1335</v>
      </c>
      <c r="O1495" s="46">
        <v>9180</v>
      </c>
      <c r="P1495" s="46"/>
      <c r="Q1495" s="46"/>
      <c r="R1495" s="46"/>
      <c r="S1495" s="46"/>
      <c r="T1495" s="46"/>
      <c r="U1495" s="46"/>
      <c r="V1495" s="46"/>
      <c r="W1495" s="46">
        <v>2580</v>
      </c>
      <c r="X1495" s="46">
        <v>2200</v>
      </c>
      <c r="Y1495" s="46">
        <v>2200</v>
      </c>
      <c r="Z1495" s="46">
        <v>2200</v>
      </c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87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>
        <v>3650</v>
      </c>
      <c r="BK1495" s="46"/>
      <c r="BL1495" s="46"/>
      <c r="BM1495" s="46"/>
      <c r="BN1495" s="46"/>
      <c r="BO1495" s="46"/>
      <c r="BP1495" s="46"/>
      <c r="BQ1495" s="46"/>
      <c r="BR1495" s="46">
        <v>3650</v>
      </c>
      <c r="BS1495" s="46">
        <v>3650</v>
      </c>
      <c r="BT1495" s="46">
        <v>3650</v>
      </c>
      <c r="BU1495" s="46">
        <v>3650</v>
      </c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>
        <v>0</v>
      </c>
      <c r="DF1495" s="46">
        <v>0</v>
      </c>
      <c r="DG1495" s="46">
        <v>0</v>
      </c>
      <c r="DH1495" s="46">
        <v>0</v>
      </c>
      <c r="DI1495" s="46">
        <v>0</v>
      </c>
      <c r="DJ1495" s="46">
        <v>0</v>
      </c>
      <c r="DK1495" s="46">
        <v>0</v>
      </c>
      <c r="DL1495" s="46">
        <v>0</v>
      </c>
      <c r="DM1495" s="46">
        <v>9417000</v>
      </c>
      <c r="DN1495" s="46">
        <v>8030000</v>
      </c>
      <c r="DO1495" s="46">
        <v>8030000</v>
      </c>
      <c r="DP1495" s="46">
        <v>8030000</v>
      </c>
      <c r="DQ1495" s="46">
        <v>0</v>
      </c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>
        <v>0</v>
      </c>
      <c r="FA1495" s="59" t="s">
        <v>1704</v>
      </c>
      <c r="FB1495" s="59" t="s">
        <v>1752</v>
      </c>
      <c r="FC1495" s="59" t="s">
        <v>1754</v>
      </c>
    </row>
    <row r="1496" spans="1:159" s="49" customFormat="1" ht="25.5" customHeight="1" x14ac:dyDescent="0.25">
      <c r="A1496" s="61" t="s">
        <v>3332</v>
      </c>
      <c r="B1496" s="61" t="s">
        <v>55</v>
      </c>
      <c r="C1496" s="61" t="s">
        <v>1251</v>
      </c>
      <c r="D1496" s="61" t="s">
        <v>1252</v>
      </c>
      <c r="E1496" s="61" t="s">
        <v>1253</v>
      </c>
      <c r="F1496" s="61" t="s">
        <v>1252</v>
      </c>
      <c r="G1496" s="61" t="s">
        <v>1630</v>
      </c>
      <c r="H1496" s="61" t="s">
        <v>1339</v>
      </c>
      <c r="I1496" s="62">
        <v>100</v>
      </c>
      <c r="J1496" s="62" t="s">
        <v>3314</v>
      </c>
      <c r="K1496" s="62" t="s">
        <v>1651</v>
      </c>
      <c r="L1496" s="61" t="s">
        <v>1330</v>
      </c>
      <c r="M1496" s="61" t="s">
        <v>1505</v>
      </c>
      <c r="N1496" s="62" t="s">
        <v>1335</v>
      </c>
      <c r="O1496" s="48">
        <f>P1496+Q1496+R1496+S1496+T1496+U1496+V1496+W1496+X1496+Y1496+Z1496+AA1496+AB1496+AC1496+AD1496+AE1496+AF1496+AG1496+AH1496+AI1496+AJ1496+AK1496+AL1496+AM1496+AN1496+AO1496+AP1496+AQ1496+AR1496</f>
        <v>9780</v>
      </c>
      <c r="P1496" s="48"/>
      <c r="Q1496" s="48"/>
      <c r="R1496" s="48"/>
      <c r="S1496" s="48"/>
      <c r="T1496" s="48"/>
      <c r="U1496" s="48"/>
      <c r="V1496" s="48"/>
      <c r="W1496" s="48">
        <v>2580</v>
      </c>
      <c r="X1496" s="72">
        <v>2800</v>
      </c>
      <c r="Y1496" s="72">
        <v>2200</v>
      </c>
      <c r="Z1496" s="72">
        <v>2200</v>
      </c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  <c r="AZ1496" s="88"/>
      <c r="BA1496" s="48"/>
      <c r="BB1496" s="48"/>
      <c r="BC1496" s="48"/>
      <c r="BD1496" s="48"/>
      <c r="BE1496" s="48"/>
      <c r="BF1496" s="48"/>
      <c r="BG1496" s="48"/>
      <c r="BH1496" s="48"/>
      <c r="BI1496" s="48"/>
      <c r="BJ1496" s="48">
        <f>DE1496/O1496</f>
        <v>0</v>
      </c>
      <c r="BK1496" s="48"/>
      <c r="BL1496" s="48"/>
      <c r="BM1496" s="48"/>
      <c r="BN1496" s="48"/>
      <c r="BO1496" s="48"/>
      <c r="BP1496" s="48"/>
      <c r="BQ1496" s="48"/>
      <c r="BR1496" s="48">
        <v>3650</v>
      </c>
      <c r="BS1496" s="48">
        <v>3650</v>
      </c>
      <c r="BT1496" s="73">
        <v>3650</v>
      </c>
      <c r="BU1496" s="73">
        <v>3650</v>
      </c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>
        <v>0</v>
      </c>
      <c r="DF1496" s="48"/>
      <c r="DG1496" s="48"/>
      <c r="DH1496" s="48"/>
      <c r="DI1496" s="48"/>
      <c r="DJ1496" s="48"/>
      <c r="DK1496" s="48"/>
      <c r="DL1496" s="48"/>
      <c r="DM1496" s="48">
        <v>9417000</v>
      </c>
      <c r="DN1496" s="48">
        <v>10220000</v>
      </c>
      <c r="DO1496" s="48">
        <v>8030000</v>
      </c>
      <c r="DP1496" s="48">
        <v>8030000</v>
      </c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>
        <v>0</v>
      </c>
      <c r="FA1496" s="61" t="s">
        <v>1704</v>
      </c>
      <c r="FB1496" s="61" t="s">
        <v>3315</v>
      </c>
      <c r="FC1496" s="61" t="s">
        <v>2032</v>
      </c>
    </row>
    <row r="1497" spans="1:159" s="49" customFormat="1" ht="25.5" customHeight="1" x14ac:dyDescent="0.25">
      <c r="A1497" s="61" t="s">
        <v>3370</v>
      </c>
      <c r="B1497" s="61" t="s">
        <v>55</v>
      </c>
      <c r="C1497" s="61" t="s">
        <v>1251</v>
      </c>
      <c r="D1497" s="61" t="s">
        <v>1252</v>
      </c>
      <c r="E1497" s="61" t="s">
        <v>1253</v>
      </c>
      <c r="F1497" s="61" t="s">
        <v>1252</v>
      </c>
      <c r="G1497" s="61" t="s">
        <v>1630</v>
      </c>
      <c r="H1497" s="61" t="s">
        <v>1339</v>
      </c>
      <c r="I1497" s="62">
        <v>100</v>
      </c>
      <c r="J1497" s="62" t="s">
        <v>3314</v>
      </c>
      <c r="K1497" s="62" t="s">
        <v>1651</v>
      </c>
      <c r="L1497" s="61" t="s">
        <v>1330</v>
      </c>
      <c r="M1497" s="61" t="s">
        <v>1505</v>
      </c>
      <c r="N1497" s="62" t="s">
        <v>1335</v>
      </c>
      <c r="O1497" s="48">
        <f>P1497+Q1497+R1497+S1497+T1497+U1497+V1497+W1497+X1497+Y1497+Z1497</f>
        <v>12730</v>
      </c>
      <c r="P1497" s="48"/>
      <c r="Q1497" s="48"/>
      <c r="R1497" s="48"/>
      <c r="S1497" s="48"/>
      <c r="T1497" s="48"/>
      <c r="U1497" s="48"/>
      <c r="V1497" s="48">
        <v>2950</v>
      </c>
      <c r="W1497" s="48">
        <v>2580</v>
      </c>
      <c r="X1497" s="72">
        <v>2800</v>
      </c>
      <c r="Y1497" s="72">
        <v>2200</v>
      </c>
      <c r="Z1497" s="72">
        <v>2200</v>
      </c>
      <c r="AA1497" s="46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8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>
        <f>DE1497/O1497</f>
        <v>0</v>
      </c>
      <c r="BK1497" s="48"/>
      <c r="BL1497" s="48"/>
      <c r="BM1497" s="48"/>
      <c r="BN1497" s="48"/>
      <c r="BO1497" s="48"/>
      <c r="BP1497" s="48"/>
      <c r="BQ1497" s="48">
        <v>3650</v>
      </c>
      <c r="BR1497" s="48">
        <v>3650</v>
      </c>
      <c r="BS1497" s="48">
        <v>3650</v>
      </c>
      <c r="BT1497" s="73">
        <v>3650</v>
      </c>
      <c r="BU1497" s="73">
        <v>3650</v>
      </c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>
        <v>0</v>
      </c>
      <c r="DF1497" s="48"/>
      <c r="DG1497" s="48"/>
      <c r="DH1497" s="48"/>
      <c r="DI1497" s="48"/>
      <c r="DJ1497" s="48"/>
      <c r="DK1497" s="48"/>
      <c r="DL1497" s="48">
        <f t="shared" ref="DL1497:DP1498" si="1241">V1497*BQ1497</f>
        <v>10767500</v>
      </c>
      <c r="DM1497" s="48">
        <f t="shared" si="1241"/>
        <v>9417000</v>
      </c>
      <c r="DN1497" s="48">
        <f t="shared" si="1241"/>
        <v>10220000</v>
      </c>
      <c r="DO1497" s="48">
        <f t="shared" si="1241"/>
        <v>8030000</v>
      </c>
      <c r="DP1497" s="48">
        <f t="shared" si="1241"/>
        <v>8030000</v>
      </c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>
        <f>DE1497*1.12</f>
        <v>0</v>
      </c>
      <c r="FA1497" s="61" t="s">
        <v>1704</v>
      </c>
      <c r="FB1497" s="61" t="s">
        <v>3315</v>
      </c>
      <c r="FC1497" s="61" t="s">
        <v>2401</v>
      </c>
    </row>
    <row r="1498" spans="1:159" s="49" customFormat="1" ht="25.5" customHeight="1" x14ac:dyDescent="0.25">
      <c r="A1498" s="61" t="s">
        <v>3427</v>
      </c>
      <c r="B1498" s="61" t="s">
        <v>55</v>
      </c>
      <c r="C1498" s="61" t="s">
        <v>1251</v>
      </c>
      <c r="D1498" s="61" t="s">
        <v>1252</v>
      </c>
      <c r="E1498" s="61" t="s">
        <v>1253</v>
      </c>
      <c r="F1498" s="61" t="s">
        <v>1252</v>
      </c>
      <c r="G1498" s="61" t="s">
        <v>1630</v>
      </c>
      <c r="H1498" s="61" t="s">
        <v>1339</v>
      </c>
      <c r="I1498" s="62">
        <v>100</v>
      </c>
      <c r="J1498" s="62" t="s">
        <v>3417</v>
      </c>
      <c r="K1498" s="62" t="s">
        <v>1651</v>
      </c>
      <c r="L1498" s="61" t="s">
        <v>1330</v>
      </c>
      <c r="M1498" s="61" t="s">
        <v>1505</v>
      </c>
      <c r="N1498" s="62" t="s">
        <v>1335</v>
      </c>
      <c r="O1498" s="48">
        <f>P1498+Q1498+R1498+S1498+T1498+U1498+V1498+W1498+X1498+Y1498+Z1498</f>
        <v>13330</v>
      </c>
      <c r="P1498" s="48"/>
      <c r="Q1498" s="48"/>
      <c r="R1498" s="48"/>
      <c r="S1498" s="48"/>
      <c r="T1498" s="48"/>
      <c r="U1498" s="48"/>
      <c r="V1498" s="48">
        <v>2950</v>
      </c>
      <c r="W1498" s="48">
        <v>2580</v>
      </c>
      <c r="X1498" s="72">
        <v>3400</v>
      </c>
      <c r="Y1498" s="72">
        <v>2200</v>
      </c>
      <c r="Z1498" s="72">
        <v>2200</v>
      </c>
      <c r="AA1498" s="46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8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>
        <f>DE1498/O1498</f>
        <v>3650</v>
      </c>
      <c r="BK1498" s="48"/>
      <c r="BL1498" s="48"/>
      <c r="BM1498" s="48"/>
      <c r="BN1498" s="48"/>
      <c r="BO1498" s="48"/>
      <c r="BP1498" s="48"/>
      <c r="BQ1498" s="48">
        <v>3650</v>
      </c>
      <c r="BR1498" s="48">
        <v>3650</v>
      </c>
      <c r="BS1498" s="48">
        <v>3650</v>
      </c>
      <c r="BT1498" s="73">
        <v>3650</v>
      </c>
      <c r="BU1498" s="73">
        <v>3650</v>
      </c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>
        <f>DF1498+DG1498+DH1498+DI1498+DJ1498+DK1498+DL1498+DM1498+DN1498+DO1498+DP1498</f>
        <v>48654500</v>
      </c>
      <c r="DF1498" s="48"/>
      <c r="DG1498" s="48"/>
      <c r="DH1498" s="48"/>
      <c r="DI1498" s="48"/>
      <c r="DJ1498" s="48"/>
      <c r="DK1498" s="48"/>
      <c r="DL1498" s="48">
        <f t="shared" si="1241"/>
        <v>10767500</v>
      </c>
      <c r="DM1498" s="48">
        <f t="shared" si="1241"/>
        <v>9417000</v>
      </c>
      <c r="DN1498" s="48">
        <f t="shared" si="1241"/>
        <v>12410000</v>
      </c>
      <c r="DO1498" s="48">
        <f t="shared" si="1241"/>
        <v>8030000</v>
      </c>
      <c r="DP1498" s="48">
        <f t="shared" si="1241"/>
        <v>8030000</v>
      </c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>
        <f>DE1498*1.12</f>
        <v>54493040.000000007</v>
      </c>
      <c r="FA1498" s="61" t="s">
        <v>1704</v>
      </c>
      <c r="FB1498" s="61" t="s">
        <v>3315</v>
      </c>
      <c r="FC1498" s="61" t="s">
        <v>2028</v>
      </c>
    </row>
    <row r="1499" spans="1:159" s="49" customFormat="1" ht="25.5" customHeight="1" x14ac:dyDescent="0.25">
      <c r="A1499" s="59" t="s">
        <v>1291</v>
      </c>
      <c r="B1499" s="59" t="s">
        <v>55</v>
      </c>
      <c r="C1499" s="59" t="s">
        <v>1251</v>
      </c>
      <c r="D1499" s="59" t="s">
        <v>1252</v>
      </c>
      <c r="E1499" s="59" t="s">
        <v>1253</v>
      </c>
      <c r="F1499" s="59"/>
      <c r="G1499" s="59" t="s">
        <v>1630</v>
      </c>
      <c r="H1499" s="59" t="s">
        <v>1339</v>
      </c>
      <c r="I1499" s="59">
        <v>100</v>
      </c>
      <c r="J1499" s="59" t="s">
        <v>1631</v>
      </c>
      <c r="K1499" s="59" t="s">
        <v>1652</v>
      </c>
      <c r="L1499" s="59" t="s">
        <v>1330</v>
      </c>
      <c r="M1499" s="59" t="s">
        <v>1505</v>
      </c>
      <c r="N1499" s="59" t="s">
        <v>1335</v>
      </c>
      <c r="O1499" s="46">
        <v>800</v>
      </c>
      <c r="P1499" s="46"/>
      <c r="Q1499" s="46"/>
      <c r="R1499" s="46"/>
      <c r="S1499" s="46">
        <v>800</v>
      </c>
      <c r="T1499" s="46"/>
      <c r="U1499" s="46"/>
      <c r="V1499" s="46"/>
      <c r="W1499" s="46">
        <v>0</v>
      </c>
      <c r="X1499" s="46">
        <v>0</v>
      </c>
      <c r="Y1499" s="46">
        <v>0</v>
      </c>
      <c r="Z1499" s="46">
        <v>0</v>
      </c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87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>
        <v>3125</v>
      </c>
      <c r="BK1499" s="46"/>
      <c r="BL1499" s="46"/>
      <c r="BM1499" s="46"/>
      <c r="BN1499" s="46">
        <v>3125</v>
      </c>
      <c r="BO1499" s="46"/>
      <c r="BP1499" s="46"/>
      <c r="BQ1499" s="46"/>
      <c r="BR1499" s="46">
        <v>0</v>
      </c>
      <c r="BS1499" s="46">
        <v>0</v>
      </c>
      <c r="BT1499" s="46">
        <v>0</v>
      </c>
      <c r="BU1499" s="46">
        <v>0</v>
      </c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  <c r="CN1499" s="46"/>
      <c r="CO1499" s="46"/>
      <c r="CP1499" s="46"/>
      <c r="CQ1499" s="46"/>
      <c r="CR1499" s="46"/>
      <c r="CS1499" s="46"/>
      <c r="CT1499" s="46"/>
      <c r="CU1499" s="46"/>
      <c r="CV1499" s="46"/>
      <c r="CW1499" s="46"/>
      <c r="CX1499" s="46"/>
      <c r="CY1499" s="46"/>
      <c r="CZ1499" s="46"/>
      <c r="DA1499" s="46"/>
      <c r="DB1499" s="46"/>
      <c r="DC1499" s="46"/>
      <c r="DD1499" s="46"/>
      <c r="DE1499" s="46">
        <v>0</v>
      </c>
      <c r="DF1499" s="46">
        <v>0</v>
      </c>
      <c r="DG1499" s="46">
        <v>0</v>
      </c>
      <c r="DH1499" s="46">
        <v>0</v>
      </c>
      <c r="DI1499" s="46">
        <v>2500000</v>
      </c>
      <c r="DJ1499" s="46">
        <v>0</v>
      </c>
      <c r="DK1499" s="46">
        <v>0</v>
      </c>
      <c r="DL1499" s="46">
        <v>0</v>
      </c>
      <c r="DM1499" s="46">
        <v>0</v>
      </c>
      <c r="DN1499" s="46">
        <v>0</v>
      </c>
      <c r="DO1499" s="46">
        <v>0</v>
      </c>
      <c r="DP1499" s="46">
        <v>0</v>
      </c>
      <c r="DQ1499" s="46">
        <v>0</v>
      </c>
      <c r="DR1499" s="46"/>
      <c r="DS1499" s="46"/>
      <c r="DT1499" s="46"/>
      <c r="DU1499" s="46"/>
      <c r="DV1499" s="46"/>
      <c r="DW1499" s="46"/>
      <c r="DX1499" s="46"/>
      <c r="DY1499" s="46"/>
      <c r="DZ1499" s="46"/>
      <c r="EA1499" s="46"/>
      <c r="EB1499" s="46"/>
      <c r="EC1499" s="46"/>
      <c r="ED1499" s="46"/>
      <c r="EE1499" s="46"/>
      <c r="EF1499" s="46"/>
      <c r="EG1499" s="46"/>
      <c r="EH1499" s="46"/>
      <c r="EI1499" s="46"/>
      <c r="EJ1499" s="46"/>
      <c r="EK1499" s="46"/>
      <c r="EL1499" s="46"/>
      <c r="EM1499" s="46"/>
      <c r="EN1499" s="46"/>
      <c r="EO1499" s="46"/>
      <c r="EP1499" s="46"/>
      <c r="EQ1499" s="46"/>
      <c r="ER1499" s="46"/>
      <c r="ES1499" s="46"/>
      <c r="ET1499" s="46"/>
      <c r="EU1499" s="46"/>
      <c r="EV1499" s="46"/>
      <c r="EW1499" s="46"/>
      <c r="EX1499" s="46"/>
      <c r="EY1499" s="46"/>
      <c r="EZ1499" s="46">
        <v>0</v>
      </c>
      <c r="FA1499" s="59" t="s">
        <v>1704</v>
      </c>
      <c r="FB1499" s="59">
        <v>2016</v>
      </c>
      <c r="FC1499" s="59"/>
    </row>
    <row r="1500" spans="1:159" s="49" customFormat="1" ht="25.5" customHeight="1" x14ac:dyDescent="0.25">
      <c r="A1500" s="61" t="s">
        <v>3371</v>
      </c>
      <c r="B1500" s="61" t="s">
        <v>55</v>
      </c>
      <c r="C1500" s="61" t="s">
        <v>1251</v>
      </c>
      <c r="D1500" s="61" t="s">
        <v>1252</v>
      </c>
      <c r="E1500" s="61" t="s">
        <v>1253</v>
      </c>
      <c r="F1500" s="61" t="s">
        <v>1252</v>
      </c>
      <c r="G1500" s="61" t="s">
        <v>1630</v>
      </c>
      <c r="H1500" s="61" t="s">
        <v>1339</v>
      </c>
      <c r="I1500" s="62">
        <v>100</v>
      </c>
      <c r="J1500" s="62" t="s">
        <v>3314</v>
      </c>
      <c r="K1500" s="62" t="s">
        <v>1652</v>
      </c>
      <c r="L1500" s="61" t="s">
        <v>1330</v>
      </c>
      <c r="M1500" s="61" t="s">
        <v>1505</v>
      </c>
      <c r="N1500" s="62" t="s">
        <v>1335</v>
      </c>
      <c r="O1500" s="48">
        <f>P1500+Q1500+R1500+S1500+T1500+U1500+V1500+W1500+X1500+Y1500+Z1500</f>
        <v>2945</v>
      </c>
      <c r="P1500" s="48"/>
      <c r="Q1500" s="48"/>
      <c r="R1500" s="48"/>
      <c r="S1500" s="48">
        <v>800</v>
      </c>
      <c r="T1500" s="48"/>
      <c r="U1500" s="48"/>
      <c r="V1500" s="48">
        <v>2145</v>
      </c>
      <c r="W1500" s="48"/>
      <c r="X1500" s="72"/>
      <c r="Y1500" s="72"/>
      <c r="Z1500" s="72"/>
      <c r="AA1500" s="46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88"/>
      <c r="BA1500" s="48"/>
      <c r="BB1500" s="48"/>
      <c r="BC1500" s="48"/>
      <c r="BD1500" s="48"/>
      <c r="BE1500" s="48"/>
      <c r="BF1500" s="48"/>
      <c r="BG1500" s="48"/>
      <c r="BH1500" s="48"/>
      <c r="BI1500" s="48"/>
      <c r="BJ1500" s="48">
        <f>DE1500/O1500</f>
        <v>3507.3853989813242</v>
      </c>
      <c r="BK1500" s="48"/>
      <c r="BL1500" s="48"/>
      <c r="BM1500" s="48"/>
      <c r="BN1500" s="48">
        <v>3125</v>
      </c>
      <c r="BO1500" s="48"/>
      <c r="BP1500" s="48"/>
      <c r="BQ1500" s="48">
        <v>3650</v>
      </c>
      <c r="BR1500" s="48"/>
      <c r="BS1500" s="48"/>
      <c r="BT1500" s="73"/>
      <c r="BU1500" s="73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>
        <f>DF1500+DG1500+DH1500+DI1500+DJ1500+DK1500+DL1500+DM1500+DN1500+DO1500+DP1500</f>
        <v>10329250</v>
      </c>
      <c r="DF1500" s="48"/>
      <c r="DG1500" s="48"/>
      <c r="DH1500" s="48"/>
      <c r="DI1500" s="48">
        <f>S1500*BN1500</f>
        <v>2500000</v>
      </c>
      <c r="DJ1500" s="48"/>
      <c r="DK1500" s="48"/>
      <c r="DL1500" s="48">
        <f>V1500*BQ1500</f>
        <v>7829250</v>
      </c>
      <c r="DM1500" s="48"/>
      <c r="DN1500" s="48"/>
      <c r="DO1500" s="48"/>
      <c r="DP1500" s="48"/>
      <c r="DQ1500" s="48">
        <v>0</v>
      </c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>
        <f>DE1500*1.12</f>
        <v>11568760.000000002</v>
      </c>
      <c r="FA1500" s="61" t="s">
        <v>1704</v>
      </c>
      <c r="FB1500" s="61" t="s">
        <v>3234</v>
      </c>
      <c r="FC1500" s="61" t="s">
        <v>3114</v>
      </c>
    </row>
    <row r="1501" spans="1:159" s="49" customFormat="1" ht="25.5" customHeight="1" x14ac:dyDescent="0.25">
      <c r="A1501" s="59" t="s">
        <v>1292</v>
      </c>
      <c r="B1501" s="59" t="s">
        <v>55</v>
      </c>
      <c r="C1501" s="59" t="s">
        <v>1251</v>
      </c>
      <c r="D1501" s="59" t="s">
        <v>1252</v>
      </c>
      <c r="E1501" s="59" t="s">
        <v>1253</v>
      </c>
      <c r="F1501" s="59"/>
      <c r="G1501" s="59" t="s">
        <v>1630</v>
      </c>
      <c r="H1501" s="59" t="s">
        <v>1339</v>
      </c>
      <c r="I1501" s="59">
        <v>100</v>
      </c>
      <c r="J1501" s="59" t="s">
        <v>1631</v>
      </c>
      <c r="K1501" s="59" t="s">
        <v>1653</v>
      </c>
      <c r="L1501" s="59" t="s">
        <v>1330</v>
      </c>
      <c r="M1501" s="59" t="s">
        <v>1505</v>
      </c>
      <c r="N1501" s="59" t="s">
        <v>1335</v>
      </c>
      <c r="O1501" s="46">
        <v>44844</v>
      </c>
      <c r="P1501" s="46"/>
      <c r="Q1501" s="46"/>
      <c r="R1501" s="46"/>
      <c r="S1501" s="46">
        <v>5530</v>
      </c>
      <c r="T1501" s="46">
        <v>11600</v>
      </c>
      <c r="U1501" s="46">
        <v>8000</v>
      </c>
      <c r="V1501" s="46">
        <v>5840</v>
      </c>
      <c r="W1501" s="46">
        <v>3970</v>
      </c>
      <c r="X1501" s="46">
        <v>3240</v>
      </c>
      <c r="Y1501" s="46">
        <v>3240</v>
      </c>
      <c r="Z1501" s="46">
        <v>3424</v>
      </c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87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>
        <v>3506.8203104094191</v>
      </c>
      <c r="BK1501" s="46"/>
      <c r="BL1501" s="46"/>
      <c r="BM1501" s="46"/>
      <c r="BN1501" s="46"/>
      <c r="BO1501" s="46"/>
      <c r="BP1501" s="46"/>
      <c r="BQ1501" s="46"/>
      <c r="BR1501" s="46"/>
      <c r="BS1501" s="46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  <c r="CN1501" s="46"/>
      <c r="CO1501" s="46"/>
      <c r="CP1501" s="46"/>
      <c r="CQ1501" s="46"/>
      <c r="CR1501" s="46"/>
      <c r="CS1501" s="46"/>
      <c r="CT1501" s="46"/>
      <c r="CU1501" s="46"/>
      <c r="CV1501" s="46"/>
      <c r="CW1501" s="46"/>
      <c r="CX1501" s="46"/>
      <c r="CY1501" s="46"/>
      <c r="CZ1501" s="46"/>
      <c r="DA1501" s="46"/>
      <c r="DB1501" s="46"/>
      <c r="DC1501" s="46"/>
      <c r="DD1501" s="46"/>
      <c r="DE1501" s="46">
        <v>0</v>
      </c>
      <c r="DF1501" s="46">
        <v>0</v>
      </c>
      <c r="DG1501" s="46">
        <v>0</v>
      </c>
      <c r="DH1501" s="46"/>
      <c r="DI1501" s="46"/>
      <c r="DJ1501" s="46"/>
      <c r="DK1501" s="46"/>
      <c r="DL1501" s="46"/>
      <c r="DM1501" s="46"/>
      <c r="DN1501" s="46"/>
      <c r="DO1501" s="46"/>
      <c r="DP1501" s="46"/>
      <c r="DQ1501" s="46"/>
      <c r="DR1501" s="46"/>
      <c r="DS1501" s="46"/>
      <c r="DT1501" s="46"/>
      <c r="DU1501" s="46"/>
      <c r="DV1501" s="46"/>
      <c r="DW1501" s="46"/>
      <c r="DX1501" s="46"/>
      <c r="DY1501" s="46"/>
      <c r="DZ1501" s="46"/>
      <c r="EA1501" s="46"/>
      <c r="EB1501" s="46"/>
      <c r="EC1501" s="46"/>
      <c r="ED1501" s="46"/>
      <c r="EE1501" s="46"/>
      <c r="EF1501" s="46"/>
      <c r="EG1501" s="46"/>
      <c r="EH1501" s="46"/>
      <c r="EI1501" s="46"/>
      <c r="EJ1501" s="46"/>
      <c r="EK1501" s="46"/>
      <c r="EL1501" s="46"/>
      <c r="EM1501" s="46"/>
      <c r="EN1501" s="46"/>
      <c r="EO1501" s="46"/>
      <c r="EP1501" s="46"/>
      <c r="EQ1501" s="46"/>
      <c r="ER1501" s="46"/>
      <c r="ES1501" s="46"/>
      <c r="ET1501" s="46"/>
      <c r="EU1501" s="46"/>
      <c r="EV1501" s="46"/>
      <c r="EW1501" s="46"/>
      <c r="EX1501" s="46"/>
      <c r="EY1501" s="46"/>
      <c r="EZ1501" s="46">
        <v>0</v>
      </c>
      <c r="FA1501" s="59" t="s">
        <v>1704</v>
      </c>
      <c r="FB1501" s="59">
        <v>2016</v>
      </c>
      <c r="FC1501" s="59"/>
    </row>
    <row r="1502" spans="1:159" s="49" customFormat="1" ht="25.5" customHeight="1" x14ac:dyDescent="0.25">
      <c r="A1502" s="59" t="s">
        <v>1293</v>
      </c>
      <c r="B1502" s="59" t="s">
        <v>55</v>
      </c>
      <c r="C1502" s="59" t="s">
        <v>1251</v>
      </c>
      <c r="D1502" s="59" t="s">
        <v>1252</v>
      </c>
      <c r="E1502" s="59" t="s">
        <v>1253</v>
      </c>
      <c r="F1502" s="59"/>
      <c r="G1502" s="59" t="s">
        <v>1630</v>
      </c>
      <c r="H1502" s="59" t="s">
        <v>1339</v>
      </c>
      <c r="I1502" s="59">
        <v>100</v>
      </c>
      <c r="J1502" s="59" t="s">
        <v>1633</v>
      </c>
      <c r="K1502" s="59" t="s">
        <v>1653</v>
      </c>
      <c r="L1502" s="59" t="s">
        <v>1330</v>
      </c>
      <c r="M1502" s="59" t="s">
        <v>1505</v>
      </c>
      <c r="N1502" s="59" t="s">
        <v>1335</v>
      </c>
      <c r="O1502" s="46">
        <v>44844</v>
      </c>
      <c r="P1502" s="46"/>
      <c r="Q1502" s="46"/>
      <c r="R1502" s="46"/>
      <c r="S1502" s="46">
        <v>5530</v>
      </c>
      <c r="T1502" s="46">
        <v>11600</v>
      </c>
      <c r="U1502" s="46">
        <v>8000</v>
      </c>
      <c r="V1502" s="46">
        <v>5840</v>
      </c>
      <c r="W1502" s="46">
        <v>3970</v>
      </c>
      <c r="X1502" s="46">
        <v>3240</v>
      </c>
      <c r="Y1502" s="46">
        <v>3240</v>
      </c>
      <c r="Z1502" s="46">
        <v>3424</v>
      </c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87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>
        <v>3493.4320310409421</v>
      </c>
      <c r="BK1502" s="46"/>
      <c r="BL1502" s="46"/>
      <c r="BM1502" s="46"/>
      <c r="BN1502" s="46">
        <v>3493.4320310409421</v>
      </c>
      <c r="BO1502" s="46">
        <v>3493.4320310409421</v>
      </c>
      <c r="BP1502" s="46">
        <v>3493.4320310409421</v>
      </c>
      <c r="BQ1502" s="46">
        <v>3493.4320310409421</v>
      </c>
      <c r="BR1502" s="46">
        <v>3493.4320310409421</v>
      </c>
      <c r="BS1502" s="46">
        <v>3493.4320310409421</v>
      </c>
      <c r="BT1502" s="46">
        <v>3493.4320310409421</v>
      </c>
      <c r="BU1502" s="46">
        <v>3493.4320310409421</v>
      </c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>
        <v>0</v>
      </c>
      <c r="DF1502" s="46">
        <v>0</v>
      </c>
      <c r="DG1502" s="46">
        <v>0</v>
      </c>
      <c r="DH1502" s="46">
        <v>0</v>
      </c>
      <c r="DI1502" s="46">
        <v>19318679.131656408</v>
      </c>
      <c r="DJ1502" s="46">
        <v>40523811.560074925</v>
      </c>
      <c r="DK1502" s="46">
        <v>27947456.248327538</v>
      </c>
      <c r="DL1502" s="46">
        <v>20401643.061279103</v>
      </c>
      <c r="DM1502" s="46">
        <v>13868925.163232541</v>
      </c>
      <c r="DN1502" s="46">
        <v>11318719.780572653</v>
      </c>
      <c r="DO1502" s="46">
        <v>11318719.780572653</v>
      </c>
      <c r="DP1502" s="46">
        <v>11961511.274284186</v>
      </c>
      <c r="DQ1502" s="46">
        <v>0</v>
      </c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>
        <v>0</v>
      </c>
      <c r="FA1502" s="59" t="s">
        <v>1704</v>
      </c>
      <c r="FB1502" s="59" t="s">
        <v>1752</v>
      </c>
      <c r="FC1502" s="59" t="s">
        <v>1753</v>
      </c>
    </row>
    <row r="1503" spans="1:159" s="49" customFormat="1" ht="25.5" customHeight="1" x14ac:dyDescent="0.25">
      <c r="A1503" s="61" t="s">
        <v>3333</v>
      </c>
      <c r="B1503" s="61" t="s">
        <v>55</v>
      </c>
      <c r="C1503" s="61" t="s">
        <v>1251</v>
      </c>
      <c r="D1503" s="61" t="s">
        <v>1252</v>
      </c>
      <c r="E1503" s="61" t="s">
        <v>1253</v>
      </c>
      <c r="F1503" s="61" t="s">
        <v>1252</v>
      </c>
      <c r="G1503" s="61" t="s">
        <v>1630</v>
      </c>
      <c r="H1503" s="61" t="s">
        <v>1339</v>
      </c>
      <c r="I1503" s="62">
        <v>100</v>
      </c>
      <c r="J1503" s="62" t="s">
        <v>3334</v>
      </c>
      <c r="K1503" s="62" t="s">
        <v>1653</v>
      </c>
      <c r="L1503" s="61" t="s">
        <v>1330</v>
      </c>
      <c r="M1503" s="61" t="s">
        <v>1505</v>
      </c>
      <c r="N1503" s="62" t="s">
        <v>1335</v>
      </c>
      <c r="O1503" s="48">
        <f>P1503+Q1503+R1503+S1503+T1503+U1503+V1503+W1503+X1503+Y1503+Z1503+AA1503+AB1503+AC1503+AD1503+AE1503+AF1503+AG1503+AH1503+AI1503+AJ1503+AK1503+AL1503+AM1503+AN1503+AO1503+AP1503+AQ1503+AR1503</f>
        <v>45154</v>
      </c>
      <c r="P1503" s="48"/>
      <c r="Q1503" s="48"/>
      <c r="R1503" s="48"/>
      <c r="S1503" s="48">
        <v>5530</v>
      </c>
      <c r="T1503" s="48">
        <v>11600</v>
      </c>
      <c r="U1503" s="48">
        <v>8000</v>
      </c>
      <c r="V1503" s="48">
        <v>5840</v>
      </c>
      <c r="W1503" s="48">
        <v>3970</v>
      </c>
      <c r="X1503" s="72">
        <v>3550</v>
      </c>
      <c r="Y1503" s="72">
        <v>3240</v>
      </c>
      <c r="Z1503" s="72">
        <v>3424</v>
      </c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8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>
        <f>DE1503/O1503</f>
        <v>0</v>
      </c>
      <c r="BK1503" s="48"/>
      <c r="BL1503" s="48"/>
      <c r="BM1503" s="48"/>
      <c r="BN1503" s="48">
        <v>3125</v>
      </c>
      <c r="BO1503" s="48">
        <v>3346.76</v>
      </c>
      <c r="BP1503" s="48">
        <v>3650</v>
      </c>
      <c r="BQ1503" s="48">
        <v>3650</v>
      </c>
      <c r="BR1503" s="48">
        <v>3650</v>
      </c>
      <c r="BS1503" s="48">
        <v>3650</v>
      </c>
      <c r="BT1503" s="73">
        <v>3650</v>
      </c>
      <c r="BU1503" s="73">
        <v>3650</v>
      </c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>
        <v>0</v>
      </c>
      <c r="DF1503" s="48"/>
      <c r="DG1503" s="48"/>
      <c r="DH1503" s="48"/>
      <c r="DI1503" s="48">
        <v>17281250</v>
      </c>
      <c r="DJ1503" s="48">
        <v>38822416</v>
      </c>
      <c r="DK1503" s="48">
        <v>29200000</v>
      </c>
      <c r="DL1503" s="48">
        <v>21316000</v>
      </c>
      <c r="DM1503" s="48">
        <v>14490500</v>
      </c>
      <c r="DN1503" s="48">
        <v>12957500</v>
      </c>
      <c r="DO1503" s="48">
        <v>11826000</v>
      </c>
      <c r="DP1503" s="48">
        <v>12497600</v>
      </c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>
        <v>0</v>
      </c>
      <c r="FA1503" s="61" t="s">
        <v>1704</v>
      </c>
      <c r="FB1503" s="61" t="s">
        <v>3315</v>
      </c>
      <c r="FC1503" s="61" t="s">
        <v>3114</v>
      </c>
    </row>
    <row r="1504" spans="1:159" s="49" customFormat="1" ht="25.5" customHeight="1" x14ac:dyDescent="0.25">
      <c r="A1504" s="61" t="s">
        <v>3372</v>
      </c>
      <c r="B1504" s="61" t="s">
        <v>55</v>
      </c>
      <c r="C1504" s="61" t="s">
        <v>1251</v>
      </c>
      <c r="D1504" s="61" t="s">
        <v>1252</v>
      </c>
      <c r="E1504" s="61" t="s">
        <v>1253</v>
      </c>
      <c r="F1504" s="61" t="s">
        <v>1252</v>
      </c>
      <c r="G1504" s="61" t="s">
        <v>1630</v>
      </c>
      <c r="H1504" s="61" t="s">
        <v>1339</v>
      </c>
      <c r="I1504" s="62">
        <v>100</v>
      </c>
      <c r="J1504" s="62" t="s">
        <v>3314</v>
      </c>
      <c r="K1504" s="62" t="s">
        <v>1653</v>
      </c>
      <c r="L1504" s="61" t="s">
        <v>1330</v>
      </c>
      <c r="M1504" s="61" t="s">
        <v>1505</v>
      </c>
      <c r="N1504" s="62" t="s">
        <v>1335</v>
      </c>
      <c r="O1504" s="48">
        <f>P1504+Q1504+R1504+S1504+T1504+U1504+V1504+W1504+X1504+Y1504+Z1504</f>
        <v>46604</v>
      </c>
      <c r="P1504" s="48"/>
      <c r="Q1504" s="48"/>
      <c r="R1504" s="48"/>
      <c r="S1504" s="48">
        <v>5530</v>
      </c>
      <c r="T1504" s="48">
        <v>12600</v>
      </c>
      <c r="U1504" s="48">
        <v>8450</v>
      </c>
      <c r="V1504" s="48">
        <v>5840</v>
      </c>
      <c r="W1504" s="48">
        <v>3970</v>
      </c>
      <c r="X1504" s="72">
        <v>3550</v>
      </c>
      <c r="Y1504" s="72">
        <v>3240</v>
      </c>
      <c r="Z1504" s="72">
        <v>3424</v>
      </c>
      <c r="AA1504" s="46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8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>
        <f>DE1504/O1504</f>
        <v>0</v>
      </c>
      <c r="BK1504" s="48"/>
      <c r="BL1504" s="48"/>
      <c r="BM1504" s="48"/>
      <c r="BN1504" s="48">
        <v>3125</v>
      </c>
      <c r="BO1504" s="48">
        <v>3329.1666666666665</v>
      </c>
      <c r="BP1504" s="48">
        <v>3650</v>
      </c>
      <c r="BQ1504" s="48">
        <v>3650</v>
      </c>
      <c r="BR1504" s="48">
        <v>3650</v>
      </c>
      <c r="BS1504" s="48">
        <v>3650</v>
      </c>
      <c r="BT1504" s="73">
        <v>3650</v>
      </c>
      <c r="BU1504" s="73">
        <v>3650</v>
      </c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>
        <v>0</v>
      </c>
      <c r="DF1504" s="48"/>
      <c r="DG1504" s="48"/>
      <c r="DH1504" s="48"/>
      <c r="DI1504" s="48">
        <f t="shared" ref="DI1504:DP1505" si="1242">S1504*BN1504</f>
        <v>17281250</v>
      </c>
      <c r="DJ1504" s="48">
        <f t="shared" si="1242"/>
        <v>41947500</v>
      </c>
      <c r="DK1504" s="48">
        <f t="shared" si="1242"/>
        <v>30842500</v>
      </c>
      <c r="DL1504" s="48">
        <f t="shared" si="1242"/>
        <v>21316000</v>
      </c>
      <c r="DM1504" s="48">
        <f t="shared" si="1242"/>
        <v>14490500</v>
      </c>
      <c r="DN1504" s="48">
        <f t="shared" si="1242"/>
        <v>12957500</v>
      </c>
      <c r="DO1504" s="48">
        <f t="shared" si="1242"/>
        <v>11826000</v>
      </c>
      <c r="DP1504" s="48">
        <f t="shared" si="1242"/>
        <v>12497600</v>
      </c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>
        <f>DE1504*1.12</f>
        <v>0</v>
      </c>
      <c r="FA1504" s="61" t="s">
        <v>1704</v>
      </c>
      <c r="FB1504" s="61" t="s">
        <v>3315</v>
      </c>
      <c r="FC1504" s="61" t="s">
        <v>3357</v>
      </c>
    </row>
    <row r="1505" spans="1:159" s="49" customFormat="1" ht="25.5" customHeight="1" x14ac:dyDescent="0.25">
      <c r="A1505" s="61" t="s">
        <v>3428</v>
      </c>
      <c r="B1505" s="61" t="s">
        <v>55</v>
      </c>
      <c r="C1505" s="61" t="s">
        <v>1251</v>
      </c>
      <c r="D1505" s="61" t="s">
        <v>1252</v>
      </c>
      <c r="E1505" s="61" t="s">
        <v>1253</v>
      </c>
      <c r="F1505" s="61" t="s">
        <v>1252</v>
      </c>
      <c r="G1505" s="61" t="s">
        <v>1630</v>
      </c>
      <c r="H1505" s="61" t="s">
        <v>1339</v>
      </c>
      <c r="I1505" s="62">
        <v>100</v>
      </c>
      <c r="J1505" s="62" t="s">
        <v>3417</v>
      </c>
      <c r="K1505" s="62" t="s">
        <v>1653</v>
      </c>
      <c r="L1505" s="61" t="s">
        <v>1330</v>
      </c>
      <c r="M1505" s="61" t="s">
        <v>1505</v>
      </c>
      <c r="N1505" s="62" t="s">
        <v>1335</v>
      </c>
      <c r="O1505" s="48">
        <f>P1505+Q1505+R1505+S1505+T1505+U1505+V1505+W1505+X1505+Y1505+Z1505</f>
        <v>47854</v>
      </c>
      <c r="P1505" s="48"/>
      <c r="Q1505" s="48"/>
      <c r="R1505" s="48"/>
      <c r="S1505" s="48">
        <v>5530</v>
      </c>
      <c r="T1505" s="48">
        <v>12600</v>
      </c>
      <c r="U1505" s="48">
        <v>8450</v>
      </c>
      <c r="V1505" s="48">
        <v>5840</v>
      </c>
      <c r="W1505" s="48">
        <v>3970</v>
      </c>
      <c r="X1505" s="72">
        <v>4800</v>
      </c>
      <c r="Y1505" s="72">
        <v>3240</v>
      </c>
      <c r="Z1505" s="72">
        <v>3424</v>
      </c>
      <c r="AA1505" s="46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8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>
        <f>DE1505/O1505</f>
        <v>3504.8553934885276</v>
      </c>
      <c r="BK1505" s="48"/>
      <c r="BL1505" s="48"/>
      <c r="BM1505" s="48"/>
      <c r="BN1505" s="48">
        <v>3125</v>
      </c>
      <c r="BO1505" s="48">
        <v>3329.1666666666665</v>
      </c>
      <c r="BP1505" s="48">
        <v>3650</v>
      </c>
      <c r="BQ1505" s="48">
        <v>3650</v>
      </c>
      <c r="BR1505" s="48">
        <v>3650</v>
      </c>
      <c r="BS1505" s="48">
        <v>3650</v>
      </c>
      <c r="BT1505" s="73">
        <v>3650</v>
      </c>
      <c r="BU1505" s="73">
        <v>3650</v>
      </c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>
        <f>DF1505+DG1505+DH1505+DI1505+DJ1505+DK1505+DL1505+DM1505+DN1505+DO1505+DP1505</f>
        <v>167721350</v>
      </c>
      <c r="DF1505" s="48"/>
      <c r="DG1505" s="48"/>
      <c r="DH1505" s="48"/>
      <c r="DI1505" s="48">
        <f t="shared" si="1242"/>
        <v>17281250</v>
      </c>
      <c r="DJ1505" s="48">
        <f t="shared" si="1242"/>
        <v>41947500</v>
      </c>
      <c r="DK1505" s="48">
        <f t="shared" si="1242"/>
        <v>30842500</v>
      </c>
      <c r="DL1505" s="48">
        <f t="shared" si="1242"/>
        <v>21316000</v>
      </c>
      <c r="DM1505" s="48">
        <f t="shared" si="1242"/>
        <v>14490500</v>
      </c>
      <c r="DN1505" s="48">
        <f t="shared" si="1242"/>
        <v>17520000</v>
      </c>
      <c r="DO1505" s="48">
        <f t="shared" si="1242"/>
        <v>11826000</v>
      </c>
      <c r="DP1505" s="48">
        <f t="shared" si="1242"/>
        <v>12497600</v>
      </c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>
        <f>DE1505*1.12</f>
        <v>187847912.00000003</v>
      </c>
      <c r="FA1505" s="61" t="s">
        <v>1704</v>
      </c>
      <c r="FB1505" s="61" t="s">
        <v>3315</v>
      </c>
      <c r="FC1505" s="61" t="s">
        <v>2028</v>
      </c>
    </row>
    <row r="1506" spans="1:159" s="49" customFormat="1" ht="25.5" customHeight="1" x14ac:dyDescent="0.25">
      <c r="A1506" s="59" t="s">
        <v>1294</v>
      </c>
      <c r="B1506" s="59" t="s">
        <v>55</v>
      </c>
      <c r="C1506" s="59" t="s">
        <v>1251</v>
      </c>
      <c r="D1506" s="59" t="s">
        <v>1252</v>
      </c>
      <c r="E1506" s="59" t="s">
        <v>1253</v>
      </c>
      <c r="F1506" s="59"/>
      <c r="G1506" s="59" t="s">
        <v>1630</v>
      </c>
      <c r="H1506" s="59" t="s">
        <v>1339</v>
      </c>
      <c r="I1506" s="59">
        <v>100</v>
      </c>
      <c r="J1506" s="59" t="s">
        <v>1631</v>
      </c>
      <c r="K1506" s="59" t="s">
        <v>1654</v>
      </c>
      <c r="L1506" s="59" t="s">
        <v>1330</v>
      </c>
      <c r="M1506" s="59" t="s">
        <v>1505</v>
      </c>
      <c r="N1506" s="59" t="s">
        <v>1335</v>
      </c>
      <c r="O1506" s="46">
        <v>13900</v>
      </c>
      <c r="P1506" s="46"/>
      <c r="Q1506" s="46"/>
      <c r="R1506" s="46"/>
      <c r="S1506" s="46"/>
      <c r="T1506" s="46"/>
      <c r="U1506" s="46"/>
      <c r="V1506" s="46">
        <v>7600</v>
      </c>
      <c r="W1506" s="46">
        <v>2700</v>
      </c>
      <c r="X1506" s="46">
        <v>1200</v>
      </c>
      <c r="Y1506" s="46">
        <v>1200</v>
      </c>
      <c r="Z1506" s="46">
        <v>1200</v>
      </c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87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>
        <v>3650</v>
      </c>
      <c r="BK1506" s="46"/>
      <c r="BL1506" s="46"/>
      <c r="BM1506" s="46"/>
      <c r="BN1506" s="46"/>
      <c r="BO1506" s="46"/>
      <c r="BP1506" s="46"/>
      <c r="BQ1506" s="46"/>
      <c r="BR1506" s="46"/>
      <c r="BS1506" s="46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  <c r="CN1506" s="46"/>
      <c r="CO1506" s="46"/>
      <c r="CP1506" s="46"/>
      <c r="CQ1506" s="46"/>
      <c r="CR1506" s="46"/>
      <c r="CS1506" s="46"/>
      <c r="CT1506" s="46"/>
      <c r="CU1506" s="46"/>
      <c r="CV1506" s="46"/>
      <c r="CW1506" s="46"/>
      <c r="CX1506" s="46"/>
      <c r="CY1506" s="46"/>
      <c r="CZ1506" s="46"/>
      <c r="DA1506" s="46"/>
      <c r="DB1506" s="46"/>
      <c r="DC1506" s="46"/>
      <c r="DD1506" s="46"/>
      <c r="DE1506" s="46">
        <v>0</v>
      </c>
      <c r="DF1506" s="46">
        <v>0</v>
      </c>
      <c r="DG1506" s="46">
        <v>0</v>
      </c>
      <c r="DH1506" s="46"/>
      <c r="DI1506" s="46"/>
      <c r="DJ1506" s="46"/>
      <c r="DK1506" s="46"/>
      <c r="DL1506" s="46"/>
      <c r="DM1506" s="46"/>
      <c r="DN1506" s="46"/>
      <c r="DO1506" s="46"/>
      <c r="DP1506" s="46"/>
      <c r="DQ1506" s="46"/>
      <c r="DR1506" s="46"/>
      <c r="DS1506" s="46"/>
      <c r="DT1506" s="46"/>
      <c r="DU1506" s="46"/>
      <c r="DV1506" s="46"/>
      <c r="DW1506" s="46"/>
      <c r="DX1506" s="46"/>
      <c r="DY1506" s="46"/>
      <c r="DZ1506" s="46"/>
      <c r="EA1506" s="46"/>
      <c r="EB1506" s="46"/>
      <c r="EC1506" s="46"/>
      <c r="ED1506" s="46"/>
      <c r="EE1506" s="46"/>
      <c r="EF1506" s="46"/>
      <c r="EG1506" s="46"/>
      <c r="EH1506" s="46"/>
      <c r="EI1506" s="46"/>
      <c r="EJ1506" s="46"/>
      <c r="EK1506" s="46"/>
      <c r="EL1506" s="46"/>
      <c r="EM1506" s="46"/>
      <c r="EN1506" s="46"/>
      <c r="EO1506" s="46"/>
      <c r="EP1506" s="46"/>
      <c r="EQ1506" s="46"/>
      <c r="ER1506" s="46"/>
      <c r="ES1506" s="46"/>
      <c r="ET1506" s="46"/>
      <c r="EU1506" s="46"/>
      <c r="EV1506" s="46"/>
      <c r="EW1506" s="46"/>
      <c r="EX1506" s="46"/>
      <c r="EY1506" s="46"/>
      <c r="EZ1506" s="46">
        <v>0</v>
      </c>
      <c r="FA1506" s="59" t="s">
        <v>1704</v>
      </c>
      <c r="FB1506" s="59">
        <v>2016</v>
      </c>
      <c r="FC1506" s="59"/>
    </row>
    <row r="1507" spans="1:159" s="49" customFormat="1" ht="25.5" customHeight="1" x14ac:dyDescent="0.25">
      <c r="A1507" s="59" t="s">
        <v>1295</v>
      </c>
      <c r="B1507" s="59" t="s">
        <v>55</v>
      </c>
      <c r="C1507" s="59" t="s">
        <v>1251</v>
      </c>
      <c r="D1507" s="59" t="s">
        <v>1252</v>
      </c>
      <c r="E1507" s="59" t="s">
        <v>1253</v>
      </c>
      <c r="F1507" s="59"/>
      <c r="G1507" s="59" t="s">
        <v>1630</v>
      </c>
      <c r="H1507" s="59" t="s">
        <v>1339</v>
      </c>
      <c r="I1507" s="59">
        <v>100</v>
      </c>
      <c r="J1507" s="59" t="s">
        <v>1633</v>
      </c>
      <c r="K1507" s="59" t="s">
        <v>1654</v>
      </c>
      <c r="L1507" s="59" t="s">
        <v>1330</v>
      </c>
      <c r="M1507" s="59" t="s">
        <v>1505</v>
      </c>
      <c r="N1507" s="59" t="s">
        <v>1335</v>
      </c>
      <c r="O1507" s="46">
        <v>13900</v>
      </c>
      <c r="P1507" s="46"/>
      <c r="Q1507" s="46"/>
      <c r="R1507" s="46"/>
      <c r="S1507" s="46"/>
      <c r="T1507" s="46"/>
      <c r="U1507" s="46"/>
      <c r="V1507" s="46">
        <v>7600</v>
      </c>
      <c r="W1507" s="46">
        <v>2700</v>
      </c>
      <c r="X1507" s="46">
        <v>1200</v>
      </c>
      <c r="Y1507" s="46">
        <v>1200</v>
      </c>
      <c r="Z1507" s="46">
        <v>1200</v>
      </c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87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>
        <v>3650</v>
      </c>
      <c r="BK1507" s="46"/>
      <c r="BL1507" s="46"/>
      <c r="BM1507" s="46"/>
      <c r="BN1507" s="46"/>
      <c r="BO1507" s="46"/>
      <c r="BP1507" s="46"/>
      <c r="BQ1507" s="46">
        <v>3650</v>
      </c>
      <c r="BR1507" s="46">
        <v>3650</v>
      </c>
      <c r="BS1507" s="46">
        <v>3650</v>
      </c>
      <c r="BT1507" s="46">
        <v>3650</v>
      </c>
      <c r="BU1507" s="46">
        <v>3650</v>
      </c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>
        <v>0</v>
      </c>
      <c r="DF1507" s="46">
        <v>0</v>
      </c>
      <c r="DG1507" s="46">
        <v>0</v>
      </c>
      <c r="DH1507" s="46">
        <v>0</v>
      </c>
      <c r="DI1507" s="46">
        <v>0</v>
      </c>
      <c r="DJ1507" s="46">
        <v>0</v>
      </c>
      <c r="DK1507" s="46">
        <v>0</v>
      </c>
      <c r="DL1507" s="46">
        <v>27740000</v>
      </c>
      <c r="DM1507" s="46">
        <v>9855000</v>
      </c>
      <c r="DN1507" s="46">
        <v>4380000</v>
      </c>
      <c r="DO1507" s="46">
        <v>4380000</v>
      </c>
      <c r="DP1507" s="46">
        <v>4380000</v>
      </c>
      <c r="DQ1507" s="46">
        <v>0</v>
      </c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>
        <v>0</v>
      </c>
      <c r="FA1507" s="59" t="s">
        <v>1704</v>
      </c>
      <c r="FB1507" s="59" t="s">
        <v>1752</v>
      </c>
      <c r="FC1507" s="59" t="s">
        <v>1754</v>
      </c>
    </row>
    <row r="1508" spans="1:159" s="49" customFormat="1" ht="25.5" customHeight="1" x14ac:dyDescent="0.25">
      <c r="A1508" s="61" t="s">
        <v>3335</v>
      </c>
      <c r="B1508" s="61" t="s">
        <v>55</v>
      </c>
      <c r="C1508" s="61" t="s">
        <v>1251</v>
      </c>
      <c r="D1508" s="61" t="s">
        <v>1252</v>
      </c>
      <c r="E1508" s="61" t="s">
        <v>1253</v>
      </c>
      <c r="F1508" s="61" t="s">
        <v>1252</v>
      </c>
      <c r="G1508" s="61" t="s">
        <v>1630</v>
      </c>
      <c r="H1508" s="61" t="s">
        <v>1339</v>
      </c>
      <c r="I1508" s="62">
        <v>100</v>
      </c>
      <c r="J1508" s="62" t="s">
        <v>3334</v>
      </c>
      <c r="K1508" s="62" t="s">
        <v>1654</v>
      </c>
      <c r="L1508" s="61" t="s">
        <v>1330</v>
      </c>
      <c r="M1508" s="61" t="s">
        <v>1505</v>
      </c>
      <c r="N1508" s="62" t="s">
        <v>1335</v>
      </c>
      <c r="O1508" s="48">
        <f>P1508+Q1508+R1508+S1508+T1508+U1508+V1508+W1508+X1508+Y1508+Z1508+AA1508+AB1508+AC1508+AD1508+AE1508+AF1508+AG1508+AH1508+AI1508+AJ1508+AK1508+AL1508+AM1508+AN1508+AO1508+AP1508+AQ1508+AR1508</f>
        <v>15100</v>
      </c>
      <c r="P1508" s="48"/>
      <c r="Q1508" s="48"/>
      <c r="R1508" s="48"/>
      <c r="S1508" s="48"/>
      <c r="T1508" s="48"/>
      <c r="U1508" s="48"/>
      <c r="V1508" s="48">
        <v>7600</v>
      </c>
      <c r="W1508" s="48">
        <v>2700</v>
      </c>
      <c r="X1508" s="72">
        <v>2400</v>
      </c>
      <c r="Y1508" s="72">
        <v>1200</v>
      </c>
      <c r="Z1508" s="72">
        <v>1200</v>
      </c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88"/>
      <c r="BA1508" s="48"/>
      <c r="BB1508" s="48"/>
      <c r="BC1508" s="48"/>
      <c r="BD1508" s="48"/>
      <c r="BE1508" s="48"/>
      <c r="BF1508" s="48"/>
      <c r="BG1508" s="48"/>
      <c r="BH1508" s="48"/>
      <c r="BI1508" s="48"/>
      <c r="BJ1508" s="48">
        <f>DE1508/O1508</f>
        <v>0</v>
      </c>
      <c r="BK1508" s="48"/>
      <c r="BL1508" s="48"/>
      <c r="BM1508" s="48"/>
      <c r="BN1508" s="48"/>
      <c r="BO1508" s="48"/>
      <c r="BP1508" s="48"/>
      <c r="BQ1508" s="48">
        <v>3650</v>
      </c>
      <c r="BR1508" s="48">
        <v>3650</v>
      </c>
      <c r="BS1508" s="48">
        <v>3650</v>
      </c>
      <c r="BT1508" s="73">
        <v>3650</v>
      </c>
      <c r="BU1508" s="73">
        <v>3650</v>
      </c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>
        <v>0</v>
      </c>
      <c r="DF1508" s="48"/>
      <c r="DG1508" s="48"/>
      <c r="DH1508" s="48"/>
      <c r="DI1508" s="48"/>
      <c r="DJ1508" s="48"/>
      <c r="DK1508" s="48"/>
      <c r="DL1508" s="48">
        <v>27740000</v>
      </c>
      <c r="DM1508" s="48">
        <v>9855000</v>
      </c>
      <c r="DN1508" s="48">
        <v>8760000</v>
      </c>
      <c r="DO1508" s="48">
        <v>4380000</v>
      </c>
      <c r="DP1508" s="48">
        <v>4380000</v>
      </c>
      <c r="DQ1508" s="48"/>
      <c r="DR1508" s="48"/>
      <c r="DS1508" s="48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  <c r="EO1508" s="48"/>
      <c r="EP1508" s="48"/>
      <c r="EQ1508" s="48"/>
      <c r="ER1508" s="48"/>
      <c r="ES1508" s="48"/>
      <c r="ET1508" s="48"/>
      <c r="EU1508" s="48"/>
      <c r="EV1508" s="48"/>
      <c r="EW1508" s="48"/>
      <c r="EX1508" s="48"/>
      <c r="EY1508" s="48"/>
      <c r="EZ1508" s="48">
        <v>0</v>
      </c>
      <c r="FA1508" s="61" t="s">
        <v>1704</v>
      </c>
      <c r="FB1508" s="61" t="s">
        <v>3315</v>
      </c>
      <c r="FC1508" s="61" t="s">
        <v>2032</v>
      </c>
    </row>
    <row r="1509" spans="1:159" s="49" customFormat="1" ht="25.5" customHeight="1" x14ac:dyDescent="0.25">
      <c r="A1509" s="61" t="s">
        <v>3430</v>
      </c>
      <c r="B1509" s="61" t="s">
        <v>55</v>
      </c>
      <c r="C1509" s="61" t="s">
        <v>1251</v>
      </c>
      <c r="D1509" s="61" t="s">
        <v>1252</v>
      </c>
      <c r="E1509" s="61" t="s">
        <v>1253</v>
      </c>
      <c r="F1509" s="61" t="s">
        <v>1252</v>
      </c>
      <c r="G1509" s="61" t="s">
        <v>1630</v>
      </c>
      <c r="H1509" s="61" t="s">
        <v>1339</v>
      </c>
      <c r="I1509" s="62">
        <v>100</v>
      </c>
      <c r="J1509" s="62" t="s">
        <v>3417</v>
      </c>
      <c r="K1509" s="62" t="s">
        <v>1654</v>
      </c>
      <c r="L1509" s="61" t="s">
        <v>1330</v>
      </c>
      <c r="M1509" s="61" t="s">
        <v>1505</v>
      </c>
      <c r="N1509" s="62" t="s">
        <v>1335</v>
      </c>
      <c r="O1509" s="48">
        <f>P1509+Q1509+R1509+S1509+T1509+U1509+V1509+W1509+X1509+Y1509+Z1509+AA1509+AB1509+AC1509+AD1509+AE1509+AF1509+AG1509+AH1509+AI1509+AJ1509+AK1509+AL1509+AM1509+AN1509+AO1509+AP1509+AQ1509+AR1509</f>
        <v>15700</v>
      </c>
      <c r="P1509" s="48"/>
      <c r="Q1509" s="48"/>
      <c r="R1509" s="48"/>
      <c r="S1509" s="48"/>
      <c r="T1509" s="48"/>
      <c r="U1509" s="48"/>
      <c r="V1509" s="48">
        <v>7600</v>
      </c>
      <c r="W1509" s="48">
        <v>2700</v>
      </c>
      <c r="X1509" s="72">
        <v>3000</v>
      </c>
      <c r="Y1509" s="72">
        <v>1200</v>
      </c>
      <c r="Z1509" s="72">
        <v>1200</v>
      </c>
      <c r="AA1509" s="46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8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>
        <f>DE1509/O1509</f>
        <v>3650</v>
      </c>
      <c r="BK1509" s="48"/>
      <c r="BL1509" s="48"/>
      <c r="BM1509" s="48"/>
      <c r="BN1509" s="48"/>
      <c r="BO1509" s="48"/>
      <c r="BP1509" s="48"/>
      <c r="BQ1509" s="48">
        <v>3650</v>
      </c>
      <c r="BR1509" s="48">
        <v>3650</v>
      </c>
      <c r="BS1509" s="48">
        <v>3650</v>
      </c>
      <c r="BT1509" s="73">
        <v>3650</v>
      </c>
      <c r="BU1509" s="73">
        <v>3650</v>
      </c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>
        <f>DF1509+DG1509+DH1509+DI1509+DJ1509+DK1509+DL1509+DM1509+DN1509+DO1509+DP1509</f>
        <v>57305000</v>
      </c>
      <c r="DF1509" s="48"/>
      <c r="DG1509" s="48"/>
      <c r="DH1509" s="48"/>
      <c r="DI1509" s="48"/>
      <c r="DJ1509" s="48"/>
      <c r="DK1509" s="48"/>
      <c r="DL1509" s="48">
        <v>27740000</v>
      </c>
      <c r="DM1509" s="48">
        <v>9855000</v>
      </c>
      <c r="DN1509" s="48">
        <f>X1509*BS1509</f>
        <v>10950000</v>
      </c>
      <c r="DO1509" s="48">
        <v>4380000</v>
      </c>
      <c r="DP1509" s="48">
        <v>4380000</v>
      </c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>
        <f>DE1509*1.12</f>
        <v>64181600.000000007</v>
      </c>
      <c r="FA1509" s="61" t="s">
        <v>1704</v>
      </c>
      <c r="FB1509" s="61" t="s">
        <v>3315</v>
      </c>
      <c r="FC1509" s="61" t="s">
        <v>2028</v>
      </c>
    </row>
    <row r="1510" spans="1:159" s="49" customFormat="1" ht="25.5" customHeight="1" x14ac:dyDescent="0.25">
      <c r="A1510" s="59" t="s">
        <v>1296</v>
      </c>
      <c r="B1510" s="59" t="s">
        <v>55</v>
      </c>
      <c r="C1510" s="59" t="s">
        <v>1251</v>
      </c>
      <c r="D1510" s="59" t="s">
        <v>1252</v>
      </c>
      <c r="E1510" s="59" t="s">
        <v>1253</v>
      </c>
      <c r="F1510" s="59"/>
      <c r="G1510" s="59" t="s">
        <v>1630</v>
      </c>
      <c r="H1510" s="59" t="s">
        <v>1339</v>
      </c>
      <c r="I1510" s="59">
        <v>100</v>
      </c>
      <c r="J1510" s="59" t="s">
        <v>1631</v>
      </c>
      <c r="K1510" s="59" t="s">
        <v>1655</v>
      </c>
      <c r="L1510" s="59" t="s">
        <v>1330</v>
      </c>
      <c r="M1510" s="59" t="s">
        <v>1505</v>
      </c>
      <c r="N1510" s="59" t="s">
        <v>1335</v>
      </c>
      <c r="O1510" s="46">
        <v>23580</v>
      </c>
      <c r="P1510" s="46"/>
      <c r="Q1510" s="46"/>
      <c r="R1510" s="46"/>
      <c r="S1510" s="46">
        <v>4000</v>
      </c>
      <c r="T1510" s="46">
        <v>6600</v>
      </c>
      <c r="U1510" s="46">
        <v>7800</v>
      </c>
      <c r="V1510" s="46"/>
      <c r="W1510" s="46">
        <v>1580</v>
      </c>
      <c r="X1510" s="46">
        <v>1200</v>
      </c>
      <c r="Y1510" s="46">
        <v>1200</v>
      </c>
      <c r="Z1510" s="46">
        <v>1200</v>
      </c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87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>
        <v>3469.6564885496182</v>
      </c>
      <c r="BK1510" s="46"/>
      <c r="BL1510" s="46"/>
      <c r="BM1510" s="46"/>
      <c r="BN1510" s="46"/>
      <c r="BO1510" s="46"/>
      <c r="BP1510" s="46"/>
      <c r="BQ1510" s="46"/>
      <c r="BR1510" s="46"/>
      <c r="BS1510" s="46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  <c r="CN1510" s="46"/>
      <c r="CO1510" s="46"/>
      <c r="CP1510" s="46"/>
      <c r="CQ1510" s="46"/>
      <c r="CR1510" s="46"/>
      <c r="CS1510" s="46"/>
      <c r="CT1510" s="46"/>
      <c r="CU1510" s="46"/>
      <c r="CV1510" s="46"/>
      <c r="CW1510" s="46"/>
      <c r="CX1510" s="46"/>
      <c r="CY1510" s="46"/>
      <c r="CZ1510" s="46"/>
      <c r="DA1510" s="46"/>
      <c r="DB1510" s="46"/>
      <c r="DC1510" s="46"/>
      <c r="DD1510" s="46"/>
      <c r="DE1510" s="46">
        <v>0</v>
      </c>
      <c r="DF1510" s="46">
        <v>0</v>
      </c>
      <c r="DG1510" s="46">
        <v>0</v>
      </c>
      <c r="DH1510" s="46"/>
      <c r="DI1510" s="46"/>
      <c r="DJ1510" s="46"/>
      <c r="DK1510" s="46"/>
      <c r="DL1510" s="46"/>
      <c r="DM1510" s="46"/>
      <c r="DN1510" s="46"/>
      <c r="DO1510" s="46"/>
      <c r="DP1510" s="46"/>
      <c r="DQ1510" s="46"/>
      <c r="DR1510" s="46"/>
      <c r="DS1510" s="46"/>
      <c r="DT1510" s="46"/>
      <c r="DU1510" s="46"/>
      <c r="DV1510" s="46"/>
      <c r="DW1510" s="46"/>
      <c r="DX1510" s="46"/>
      <c r="DY1510" s="46"/>
      <c r="DZ1510" s="46"/>
      <c r="EA1510" s="46"/>
      <c r="EB1510" s="46"/>
      <c r="EC1510" s="46"/>
      <c r="ED1510" s="46"/>
      <c r="EE1510" s="46"/>
      <c r="EF1510" s="46"/>
      <c r="EG1510" s="46"/>
      <c r="EH1510" s="46"/>
      <c r="EI1510" s="46"/>
      <c r="EJ1510" s="46"/>
      <c r="EK1510" s="46"/>
      <c r="EL1510" s="46"/>
      <c r="EM1510" s="46"/>
      <c r="EN1510" s="46"/>
      <c r="EO1510" s="46"/>
      <c r="EP1510" s="46"/>
      <c r="EQ1510" s="46"/>
      <c r="ER1510" s="46"/>
      <c r="ES1510" s="46"/>
      <c r="ET1510" s="46"/>
      <c r="EU1510" s="46"/>
      <c r="EV1510" s="46"/>
      <c r="EW1510" s="46"/>
      <c r="EX1510" s="46"/>
      <c r="EY1510" s="46"/>
      <c r="EZ1510" s="46">
        <v>0</v>
      </c>
      <c r="FA1510" s="59" t="s">
        <v>1704</v>
      </c>
      <c r="FB1510" s="59">
        <v>2016</v>
      </c>
      <c r="FC1510" s="59"/>
    </row>
    <row r="1511" spans="1:159" s="49" customFormat="1" ht="25.5" customHeight="1" x14ac:dyDescent="0.25">
      <c r="A1511" s="59" t="s">
        <v>1297</v>
      </c>
      <c r="B1511" s="59" t="s">
        <v>55</v>
      </c>
      <c r="C1511" s="59" t="s">
        <v>1251</v>
      </c>
      <c r="D1511" s="59" t="s">
        <v>1252</v>
      </c>
      <c r="E1511" s="59" t="s">
        <v>1253</v>
      </c>
      <c r="F1511" s="59"/>
      <c r="G1511" s="59" t="s">
        <v>1630</v>
      </c>
      <c r="H1511" s="59" t="s">
        <v>1339</v>
      </c>
      <c r="I1511" s="59">
        <v>100</v>
      </c>
      <c r="J1511" s="59" t="s">
        <v>1633</v>
      </c>
      <c r="K1511" s="59" t="s">
        <v>1655</v>
      </c>
      <c r="L1511" s="59" t="s">
        <v>1330</v>
      </c>
      <c r="M1511" s="59" t="s">
        <v>1505</v>
      </c>
      <c r="N1511" s="59" t="s">
        <v>1335</v>
      </c>
      <c r="O1511" s="46">
        <v>23580</v>
      </c>
      <c r="P1511" s="46"/>
      <c r="Q1511" s="46"/>
      <c r="R1511" s="46"/>
      <c r="S1511" s="46">
        <v>4000</v>
      </c>
      <c r="T1511" s="46">
        <v>6600</v>
      </c>
      <c r="U1511" s="46">
        <v>7800</v>
      </c>
      <c r="V1511" s="46"/>
      <c r="W1511" s="46">
        <v>1580</v>
      </c>
      <c r="X1511" s="46">
        <v>1200</v>
      </c>
      <c r="Y1511" s="46">
        <v>1200</v>
      </c>
      <c r="Z1511" s="46">
        <v>1200</v>
      </c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87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>
        <v>3461.5804071246821</v>
      </c>
      <c r="BK1511" s="46"/>
      <c r="BL1511" s="46"/>
      <c r="BM1511" s="46"/>
      <c r="BN1511" s="46">
        <v>3461.5804071246821</v>
      </c>
      <c r="BO1511" s="46">
        <v>3461.5804071246821</v>
      </c>
      <c r="BP1511" s="46">
        <v>3461.5804071246821</v>
      </c>
      <c r="BQ1511" s="46"/>
      <c r="BR1511" s="46">
        <v>3461.5804071246821</v>
      </c>
      <c r="BS1511" s="46">
        <v>3461.5804071246821</v>
      </c>
      <c r="BT1511" s="46">
        <v>3461.5804071246821</v>
      </c>
      <c r="BU1511" s="46">
        <v>3461.5804071246821</v>
      </c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>
        <v>0</v>
      </c>
      <c r="DF1511" s="46">
        <v>0</v>
      </c>
      <c r="DG1511" s="46">
        <v>0</v>
      </c>
      <c r="DH1511" s="46">
        <v>0</v>
      </c>
      <c r="DI1511" s="46">
        <v>13846321.628498729</v>
      </c>
      <c r="DJ1511" s="46">
        <v>22846430.687022902</v>
      </c>
      <c r="DK1511" s="46">
        <v>27000327.175572522</v>
      </c>
      <c r="DL1511" s="46">
        <v>0</v>
      </c>
      <c r="DM1511" s="46">
        <v>5469297.0432569981</v>
      </c>
      <c r="DN1511" s="46">
        <v>4153896.4885496185</v>
      </c>
      <c r="DO1511" s="46">
        <v>4153896.4885496185</v>
      </c>
      <c r="DP1511" s="46">
        <v>4153896.4885496185</v>
      </c>
      <c r="DQ1511" s="46">
        <v>0</v>
      </c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>
        <v>0</v>
      </c>
      <c r="FA1511" s="59" t="s">
        <v>1704</v>
      </c>
      <c r="FB1511" s="59" t="s">
        <v>1752</v>
      </c>
      <c r="FC1511" s="59" t="s">
        <v>1753</v>
      </c>
    </row>
    <row r="1512" spans="1:159" s="49" customFormat="1" ht="25.5" customHeight="1" x14ac:dyDescent="0.25">
      <c r="A1512" s="61" t="s">
        <v>3336</v>
      </c>
      <c r="B1512" s="61" t="s">
        <v>55</v>
      </c>
      <c r="C1512" s="61" t="s">
        <v>1251</v>
      </c>
      <c r="D1512" s="61" t="s">
        <v>1252</v>
      </c>
      <c r="E1512" s="61" t="s">
        <v>1253</v>
      </c>
      <c r="F1512" s="61" t="s">
        <v>1252</v>
      </c>
      <c r="G1512" s="61" t="s">
        <v>1630</v>
      </c>
      <c r="H1512" s="61" t="s">
        <v>1339</v>
      </c>
      <c r="I1512" s="62">
        <v>100</v>
      </c>
      <c r="J1512" s="62" t="s">
        <v>3334</v>
      </c>
      <c r="K1512" s="62" t="s">
        <v>1655</v>
      </c>
      <c r="L1512" s="61" t="s">
        <v>1330</v>
      </c>
      <c r="M1512" s="61" t="s">
        <v>1505</v>
      </c>
      <c r="N1512" s="62" t="s">
        <v>1335</v>
      </c>
      <c r="O1512" s="48">
        <f>P1512+Q1512+R1512+S1512+T1512+U1512+V1512+W1512+X1512+Y1512+Z1512+AA1512+AB1512+AC1512+AD1512+AE1512+AF1512+AG1512+AH1512+AI1512+AJ1512+AK1512+AL1512+AM1512+AN1512+AO1512+AP1512+AQ1512+AR1512</f>
        <v>24280</v>
      </c>
      <c r="P1512" s="48"/>
      <c r="Q1512" s="48"/>
      <c r="R1512" s="48"/>
      <c r="S1512" s="48">
        <v>4000</v>
      </c>
      <c r="T1512" s="48">
        <v>6600</v>
      </c>
      <c r="U1512" s="48">
        <v>7800</v>
      </c>
      <c r="V1512" s="48">
        <v>0</v>
      </c>
      <c r="W1512" s="48">
        <v>1580</v>
      </c>
      <c r="X1512" s="72">
        <v>1900</v>
      </c>
      <c r="Y1512" s="72">
        <v>1200</v>
      </c>
      <c r="Z1512" s="72">
        <v>1200</v>
      </c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88"/>
      <c r="BA1512" s="48"/>
      <c r="BB1512" s="48"/>
      <c r="BC1512" s="48"/>
      <c r="BD1512" s="48"/>
      <c r="BE1512" s="48"/>
      <c r="BF1512" s="48"/>
      <c r="BG1512" s="48"/>
      <c r="BH1512" s="48"/>
      <c r="BI1512" s="48"/>
      <c r="BJ1512" s="48">
        <f>DE1512/O1512</f>
        <v>0</v>
      </c>
      <c r="BK1512" s="48"/>
      <c r="BL1512" s="48"/>
      <c r="BM1512" s="48"/>
      <c r="BN1512" s="48">
        <v>3125</v>
      </c>
      <c r="BO1512" s="48">
        <v>3323.86</v>
      </c>
      <c r="BP1512" s="48">
        <v>3650</v>
      </c>
      <c r="BQ1512" s="48">
        <v>0</v>
      </c>
      <c r="BR1512" s="48">
        <v>3650</v>
      </c>
      <c r="BS1512" s="48">
        <v>3650</v>
      </c>
      <c r="BT1512" s="73">
        <v>3650</v>
      </c>
      <c r="BU1512" s="73">
        <v>3650</v>
      </c>
      <c r="BV1512" s="48"/>
      <c r="BW1512" s="48"/>
      <c r="BX1512" s="48"/>
      <c r="BY1512" s="48"/>
      <c r="BZ1512" s="48"/>
      <c r="CA1512" s="48"/>
      <c r="CB1512" s="48"/>
      <c r="CC1512" s="48"/>
      <c r="CD1512" s="48"/>
      <c r="CE1512" s="48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48"/>
      <c r="CY1512" s="48"/>
      <c r="CZ1512" s="48"/>
      <c r="DA1512" s="48"/>
      <c r="DB1512" s="48"/>
      <c r="DC1512" s="48"/>
      <c r="DD1512" s="48"/>
      <c r="DE1512" s="48">
        <v>0</v>
      </c>
      <c r="DF1512" s="48"/>
      <c r="DG1512" s="48"/>
      <c r="DH1512" s="48"/>
      <c r="DI1512" s="48">
        <v>12500000</v>
      </c>
      <c r="DJ1512" s="48">
        <v>21937476</v>
      </c>
      <c r="DK1512" s="48">
        <v>28470000</v>
      </c>
      <c r="DL1512" s="48">
        <v>0</v>
      </c>
      <c r="DM1512" s="48">
        <v>5767000</v>
      </c>
      <c r="DN1512" s="48">
        <v>6935000</v>
      </c>
      <c r="DO1512" s="48">
        <v>4380000</v>
      </c>
      <c r="DP1512" s="48">
        <v>4380000</v>
      </c>
      <c r="DQ1512" s="48"/>
      <c r="DR1512" s="48"/>
      <c r="DS1512" s="48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  <c r="EO1512" s="48"/>
      <c r="EP1512" s="48"/>
      <c r="EQ1512" s="48"/>
      <c r="ER1512" s="48"/>
      <c r="ES1512" s="48"/>
      <c r="ET1512" s="48"/>
      <c r="EU1512" s="48"/>
      <c r="EV1512" s="48"/>
      <c r="EW1512" s="48"/>
      <c r="EX1512" s="48"/>
      <c r="EY1512" s="48"/>
      <c r="EZ1512" s="48">
        <v>0</v>
      </c>
      <c r="FA1512" s="61" t="s">
        <v>1704</v>
      </c>
      <c r="FB1512" s="61" t="s">
        <v>3315</v>
      </c>
      <c r="FC1512" s="61" t="s">
        <v>3114</v>
      </c>
    </row>
    <row r="1513" spans="1:159" s="49" customFormat="1" ht="25.5" customHeight="1" x14ac:dyDescent="0.25">
      <c r="A1513" s="61" t="s">
        <v>3373</v>
      </c>
      <c r="B1513" s="61" t="s">
        <v>55</v>
      </c>
      <c r="C1513" s="61" t="s">
        <v>1251</v>
      </c>
      <c r="D1513" s="61" t="s">
        <v>1252</v>
      </c>
      <c r="E1513" s="61" t="s">
        <v>1253</v>
      </c>
      <c r="F1513" s="61" t="s">
        <v>1252</v>
      </c>
      <c r="G1513" s="61" t="s">
        <v>1630</v>
      </c>
      <c r="H1513" s="61" t="s">
        <v>1339</v>
      </c>
      <c r="I1513" s="62">
        <v>100</v>
      </c>
      <c r="J1513" s="62" t="s">
        <v>3314</v>
      </c>
      <c r="K1513" s="62" t="s">
        <v>1655</v>
      </c>
      <c r="L1513" s="61" t="s">
        <v>1330</v>
      </c>
      <c r="M1513" s="61" t="s">
        <v>1505</v>
      </c>
      <c r="N1513" s="62" t="s">
        <v>1335</v>
      </c>
      <c r="O1513" s="48">
        <f>P1513+Q1513+R1513+S1513+T1513+U1513+V1513+W1513+X1513+Y1513+Z1513</f>
        <v>25230</v>
      </c>
      <c r="P1513" s="48"/>
      <c r="Q1513" s="48"/>
      <c r="R1513" s="48"/>
      <c r="S1513" s="48">
        <v>4000</v>
      </c>
      <c r="T1513" s="48">
        <v>7100</v>
      </c>
      <c r="U1513" s="48">
        <v>8250</v>
      </c>
      <c r="V1513" s="48"/>
      <c r="W1513" s="48">
        <v>1580</v>
      </c>
      <c r="X1513" s="72">
        <v>1900</v>
      </c>
      <c r="Y1513" s="72">
        <v>1200</v>
      </c>
      <c r="Z1513" s="72">
        <v>1200</v>
      </c>
      <c r="AA1513" s="46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8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>
        <f>DE1513/O1513</f>
        <v>0</v>
      </c>
      <c r="BK1513" s="48"/>
      <c r="BL1513" s="48"/>
      <c r="BM1513" s="48"/>
      <c r="BN1513" s="48">
        <v>3125</v>
      </c>
      <c r="BO1513" s="48">
        <v>3309.8591549295775</v>
      </c>
      <c r="BP1513" s="48">
        <v>3650</v>
      </c>
      <c r="BQ1513" s="48"/>
      <c r="BR1513" s="48">
        <v>3650</v>
      </c>
      <c r="BS1513" s="48">
        <v>3650</v>
      </c>
      <c r="BT1513" s="73">
        <v>3650</v>
      </c>
      <c r="BU1513" s="73">
        <v>3650</v>
      </c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>
        <v>0</v>
      </c>
      <c r="DF1513" s="48"/>
      <c r="DG1513" s="48"/>
      <c r="DH1513" s="48"/>
      <c r="DI1513" s="48">
        <f>S1513*BN1513</f>
        <v>12500000</v>
      </c>
      <c r="DJ1513" s="48">
        <f>T1513*BO1513</f>
        <v>23500000</v>
      </c>
      <c r="DK1513" s="48">
        <f>U1513*BP1513</f>
        <v>30112500</v>
      </c>
      <c r="DL1513" s="48"/>
      <c r="DM1513" s="48">
        <f>W1513*BR1513</f>
        <v>5767000</v>
      </c>
      <c r="DN1513" s="48">
        <f>X1513*BS1513</f>
        <v>6935000</v>
      </c>
      <c r="DO1513" s="48">
        <f>Y1513*BT1513</f>
        <v>4380000</v>
      </c>
      <c r="DP1513" s="48">
        <f>Z1513*BU1513</f>
        <v>4380000</v>
      </c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>
        <f>DE1513*1.12</f>
        <v>0</v>
      </c>
      <c r="FA1513" s="61" t="s">
        <v>1704</v>
      </c>
      <c r="FB1513" s="61" t="s">
        <v>3315</v>
      </c>
      <c r="FC1513" s="61" t="s">
        <v>3357</v>
      </c>
    </row>
    <row r="1514" spans="1:159" s="49" customFormat="1" ht="25.5" customHeight="1" x14ac:dyDescent="0.25">
      <c r="A1514" s="61" t="s">
        <v>3429</v>
      </c>
      <c r="B1514" s="61" t="s">
        <v>55</v>
      </c>
      <c r="C1514" s="61" t="s">
        <v>1251</v>
      </c>
      <c r="D1514" s="61" t="s">
        <v>1252</v>
      </c>
      <c r="E1514" s="61" t="s">
        <v>1253</v>
      </c>
      <c r="F1514" s="61" t="s">
        <v>1252</v>
      </c>
      <c r="G1514" s="61" t="s">
        <v>1630</v>
      </c>
      <c r="H1514" s="61" t="s">
        <v>1339</v>
      </c>
      <c r="I1514" s="62">
        <v>100</v>
      </c>
      <c r="J1514" s="62" t="s">
        <v>3417</v>
      </c>
      <c r="K1514" s="62" t="s">
        <v>1655</v>
      </c>
      <c r="L1514" s="61" t="s">
        <v>1330</v>
      </c>
      <c r="M1514" s="61" t="s">
        <v>1505</v>
      </c>
      <c r="N1514" s="62" t="s">
        <v>1335</v>
      </c>
      <c r="O1514" s="48">
        <f>P1514+Q1514+R1514+S1514+T1514+U1514+V1514+W1514+X1514+Y1514+Z1514+AA1514+AB1514+AC1514+AD1514+AE1514+AF1514+AG1514+AH1514+AI1514+AJ1514+AK1514+AL1514+AM1514+AN1514+AO1514+AP1514+AQ1514+AR1514</f>
        <v>25530</v>
      </c>
      <c r="P1514" s="48"/>
      <c r="Q1514" s="48"/>
      <c r="R1514" s="48"/>
      <c r="S1514" s="48">
        <v>4000</v>
      </c>
      <c r="T1514" s="48">
        <v>7100</v>
      </c>
      <c r="U1514" s="48">
        <v>8250</v>
      </c>
      <c r="V1514" s="48"/>
      <c r="W1514" s="48">
        <v>1580</v>
      </c>
      <c r="X1514" s="72">
        <v>2200</v>
      </c>
      <c r="Y1514" s="72">
        <v>1200</v>
      </c>
      <c r="Z1514" s="72">
        <v>1200</v>
      </c>
      <c r="AA1514" s="46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8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>
        <f>DE1514/O1514</f>
        <v>3473.1492361927144</v>
      </c>
      <c r="BK1514" s="48"/>
      <c r="BL1514" s="48"/>
      <c r="BM1514" s="48"/>
      <c r="BN1514" s="48">
        <v>3125</v>
      </c>
      <c r="BO1514" s="48">
        <v>3309.8591549295775</v>
      </c>
      <c r="BP1514" s="48">
        <v>3650</v>
      </c>
      <c r="BQ1514" s="48"/>
      <c r="BR1514" s="48">
        <v>3650</v>
      </c>
      <c r="BS1514" s="48">
        <v>3650</v>
      </c>
      <c r="BT1514" s="73">
        <v>3650</v>
      </c>
      <c r="BU1514" s="73">
        <v>3650</v>
      </c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>
        <f>DF1514+DG1514+DH1514+DI1514+DJ1514+DK1514+DL1514+DM1514+DN1514+DO1514+DP1514</f>
        <v>88669500</v>
      </c>
      <c r="DF1514" s="48"/>
      <c r="DG1514" s="48"/>
      <c r="DH1514" s="48"/>
      <c r="DI1514" s="48">
        <v>12500000</v>
      </c>
      <c r="DJ1514" s="48">
        <v>23500000</v>
      </c>
      <c r="DK1514" s="48">
        <v>30112500</v>
      </c>
      <c r="DL1514" s="48"/>
      <c r="DM1514" s="48">
        <v>5767000</v>
      </c>
      <c r="DN1514" s="48">
        <f>X1514*BS1514</f>
        <v>8030000</v>
      </c>
      <c r="DO1514" s="48">
        <v>4380000</v>
      </c>
      <c r="DP1514" s="48">
        <v>4380000</v>
      </c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>
        <f>DE1514*1.12</f>
        <v>99309840.000000015</v>
      </c>
      <c r="FA1514" s="61" t="s">
        <v>1704</v>
      </c>
      <c r="FB1514" s="61" t="s">
        <v>3315</v>
      </c>
      <c r="FC1514" s="61" t="s">
        <v>2028</v>
      </c>
    </row>
    <row r="1515" spans="1:159" s="49" customFormat="1" ht="25.5" customHeight="1" x14ac:dyDescent="0.25">
      <c r="A1515" s="59" t="s">
        <v>1298</v>
      </c>
      <c r="B1515" s="59" t="s">
        <v>55</v>
      </c>
      <c r="C1515" s="59" t="s">
        <v>1251</v>
      </c>
      <c r="D1515" s="59" t="s">
        <v>1252</v>
      </c>
      <c r="E1515" s="59" t="s">
        <v>1253</v>
      </c>
      <c r="F1515" s="59"/>
      <c r="G1515" s="59" t="s">
        <v>1630</v>
      </c>
      <c r="H1515" s="59" t="s">
        <v>1339</v>
      </c>
      <c r="I1515" s="59">
        <v>100</v>
      </c>
      <c r="J1515" s="59" t="s">
        <v>1631</v>
      </c>
      <c r="K1515" s="59" t="s">
        <v>1656</v>
      </c>
      <c r="L1515" s="59" t="s">
        <v>1330</v>
      </c>
      <c r="M1515" s="59" t="s">
        <v>1505</v>
      </c>
      <c r="N1515" s="59" t="s">
        <v>1335</v>
      </c>
      <c r="O1515" s="46">
        <v>5570</v>
      </c>
      <c r="P1515" s="46"/>
      <c r="Q1515" s="46"/>
      <c r="R1515" s="46"/>
      <c r="S1515" s="46"/>
      <c r="T1515" s="46"/>
      <c r="U1515" s="46"/>
      <c r="V1515" s="46"/>
      <c r="W1515" s="46">
        <v>1670</v>
      </c>
      <c r="X1515" s="46">
        <v>1300</v>
      </c>
      <c r="Y1515" s="46">
        <v>1300</v>
      </c>
      <c r="Z1515" s="46">
        <v>1300</v>
      </c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87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>
        <v>3650</v>
      </c>
      <c r="BK1515" s="46"/>
      <c r="BL1515" s="46"/>
      <c r="BM1515" s="46"/>
      <c r="BN1515" s="46"/>
      <c r="BO1515" s="46"/>
      <c r="BP1515" s="46"/>
      <c r="BQ1515" s="46"/>
      <c r="BR1515" s="46"/>
      <c r="BS1515" s="46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  <c r="CN1515" s="46"/>
      <c r="CO1515" s="46"/>
      <c r="CP1515" s="46"/>
      <c r="CQ1515" s="46"/>
      <c r="CR1515" s="46"/>
      <c r="CS1515" s="46"/>
      <c r="CT1515" s="46"/>
      <c r="CU1515" s="46"/>
      <c r="CV1515" s="46"/>
      <c r="CW1515" s="46"/>
      <c r="CX1515" s="46"/>
      <c r="CY1515" s="46"/>
      <c r="CZ1515" s="46"/>
      <c r="DA1515" s="46"/>
      <c r="DB1515" s="46"/>
      <c r="DC1515" s="46"/>
      <c r="DD1515" s="46"/>
      <c r="DE1515" s="46">
        <v>0</v>
      </c>
      <c r="DF1515" s="46">
        <v>0</v>
      </c>
      <c r="DG1515" s="46">
        <v>0</v>
      </c>
      <c r="DH1515" s="46"/>
      <c r="DI1515" s="46"/>
      <c r="DJ1515" s="46"/>
      <c r="DK1515" s="46"/>
      <c r="DL1515" s="46"/>
      <c r="DM1515" s="46"/>
      <c r="DN1515" s="46"/>
      <c r="DO1515" s="46"/>
      <c r="DP1515" s="46"/>
      <c r="DQ1515" s="46"/>
      <c r="DR1515" s="46"/>
      <c r="DS1515" s="46"/>
      <c r="DT1515" s="46"/>
      <c r="DU1515" s="46"/>
      <c r="DV1515" s="46"/>
      <c r="DW1515" s="46"/>
      <c r="DX1515" s="46"/>
      <c r="DY1515" s="46"/>
      <c r="DZ1515" s="46"/>
      <c r="EA1515" s="46"/>
      <c r="EB1515" s="46"/>
      <c r="EC1515" s="46"/>
      <c r="ED1515" s="46"/>
      <c r="EE1515" s="46"/>
      <c r="EF1515" s="46"/>
      <c r="EG1515" s="46"/>
      <c r="EH1515" s="46"/>
      <c r="EI1515" s="46"/>
      <c r="EJ1515" s="46"/>
      <c r="EK1515" s="46"/>
      <c r="EL1515" s="46"/>
      <c r="EM1515" s="46"/>
      <c r="EN1515" s="46"/>
      <c r="EO1515" s="46"/>
      <c r="EP1515" s="46"/>
      <c r="EQ1515" s="46"/>
      <c r="ER1515" s="46"/>
      <c r="ES1515" s="46"/>
      <c r="ET1515" s="46"/>
      <c r="EU1515" s="46"/>
      <c r="EV1515" s="46"/>
      <c r="EW1515" s="46"/>
      <c r="EX1515" s="46"/>
      <c r="EY1515" s="46"/>
      <c r="EZ1515" s="46">
        <v>0</v>
      </c>
      <c r="FA1515" s="59" t="s">
        <v>1704</v>
      </c>
      <c r="FB1515" s="59">
        <v>2016</v>
      </c>
      <c r="FC1515" s="59"/>
    </row>
    <row r="1516" spans="1:159" s="49" customFormat="1" ht="25.5" customHeight="1" x14ac:dyDescent="0.25">
      <c r="A1516" s="59" t="s">
        <v>1299</v>
      </c>
      <c r="B1516" s="59" t="s">
        <v>55</v>
      </c>
      <c r="C1516" s="59" t="s">
        <v>1251</v>
      </c>
      <c r="D1516" s="59" t="s">
        <v>1252</v>
      </c>
      <c r="E1516" s="59" t="s">
        <v>1253</v>
      </c>
      <c r="F1516" s="59"/>
      <c r="G1516" s="59" t="s">
        <v>1630</v>
      </c>
      <c r="H1516" s="59" t="s">
        <v>1339</v>
      </c>
      <c r="I1516" s="59">
        <v>100</v>
      </c>
      <c r="J1516" s="59" t="s">
        <v>1633</v>
      </c>
      <c r="K1516" s="59" t="s">
        <v>1656</v>
      </c>
      <c r="L1516" s="59" t="s">
        <v>1330</v>
      </c>
      <c r="M1516" s="59" t="s">
        <v>1505</v>
      </c>
      <c r="N1516" s="59" t="s">
        <v>1335</v>
      </c>
      <c r="O1516" s="46">
        <v>5570</v>
      </c>
      <c r="P1516" s="46"/>
      <c r="Q1516" s="46"/>
      <c r="R1516" s="46"/>
      <c r="S1516" s="46"/>
      <c r="T1516" s="46"/>
      <c r="U1516" s="46"/>
      <c r="V1516" s="46"/>
      <c r="W1516" s="46">
        <v>1670</v>
      </c>
      <c r="X1516" s="46">
        <v>1300</v>
      </c>
      <c r="Y1516" s="46">
        <v>1300</v>
      </c>
      <c r="Z1516" s="46">
        <v>1300</v>
      </c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87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>
        <v>3650</v>
      </c>
      <c r="BK1516" s="46"/>
      <c r="BL1516" s="46"/>
      <c r="BM1516" s="46"/>
      <c r="BN1516" s="46"/>
      <c r="BO1516" s="46"/>
      <c r="BP1516" s="46"/>
      <c r="BQ1516" s="46"/>
      <c r="BR1516" s="46">
        <v>3650</v>
      </c>
      <c r="BS1516" s="46">
        <v>3650</v>
      </c>
      <c r="BT1516" s="46">
        <v>3650</v>
      </c>
      <c r="BU1516" s="46">
        <v>3650</v>
      </c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>
        <v>20330500</v>
      </c>
      <c r="DF1516" s="46">
        <v>0</v>
      </c>
      <c r="DG1516" s="46">
        <v>0</v>
      </c>
      <c r="DH1516" s="46">
        <v>0</v>
      </c>
      <c r="DI1516" s="46">
        <v>0</v>
      </c>
      <c r="DJ1516" s="46">
        <v>0</v>
      </c>
      <c r="DK1516" s="46">
        <v>0</v>
      </c>
      <c r="DL1516" s="46">
        <v>0</v>
      </c>
      <c r="DM1516" s="46">
        <v>6095500</v>
      </c>
      <c r="DN1516" s="46">
        <v>4745000</v>
      </c>
      <c r="DO1516" s="46">
        <v>4745000</v>
      </c>
      <c r="DP1516" s="46">
        <v>4745000</v>
      </c>
      <c r="DQ1516" s="46">
        <v>0</v>
      </c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>
        <v>22770160.000000004</v>
      </c>
      <c r="FA1516" s="59" t="s">
        <v>1704</v>
      </c>
      <c r="FB1516" s="59" t="s">
        <v>1752</v>
      </c>
      <c r="FC1516" s="59" t="s">
        <v>1754</v>
      </c>
    </row>
    <row r="1517" spans="1:159" s="49" customFormat="1" ht="25.5" customHeight="1" x14ac:dyDescent="0.25">
      <c r="A1517" s="59" t="s">
        <v>1300</v>
      </c>
      <c r="B1517" s="59" t="s">
        <v>55</v>
      </c>
      <c r="C1517" s="59" t="s">
        <v>1251</v>
      </c>
      <c r="D1517" s="59" t="s">
        <v>1252</v>
      </c>
      <c r="E1517" s="59" t="s">
        <v>1253</v>
      </c>
      <c r="F1517" s="59"/>
      <c r="G1517" s="59" t="s">
        <v>1630</v>
      </c>
      <c r="H1517" s="59" t="s">
        <v>1339</v>
      </c>
      <c r="I1517" s="59">
        <v>100</v>
      </c>
      <c r="J1517" s="59" t="s">
        <v>1631</v>
      </c>
      <c r="K1517" s="59" t="s">
        <v>1657</v>
      </c>
      <c r="L1517" s="59" t="s">
        <v>1330</v>
      </c>
      <c r="M1517" s="59" t="s">
        <v>1505</v>
      </c>
      <c r="N1517" s="59" t="s">
        <v>1335</v>
      </c>
      <c r="O1517" s="46">
        <v>13410</v>
      </c>
      <c r="P1517" s="46"/>
      <c r="Q1517" s="46"/>
      <c r="R1517" s="46"/>
      <c r="S1517" s="46">
        <v>1950</v>
      </c>
      <c r="T1517" s="46">
        <v>3500</v>
      </c>
      <c r="U1517" s="46">
        <v>3560</v>
      </c>
      <c r="V1517" s="46"/>
      <c r="W1517" s="46">
        <v>1100</v>
      </c>
      <c r="X1517" s="46">
        <v>1100</v>
      </c>
      <c r="Y1517" s="46">
        <v>1100</v>
      </c>
      <c r="Z1517" s="46">
        <v>1100</v>
      </c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87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>
        <v>3483.6129753914988</v>
      </c>
      <c r="BK1517" s="46"/>
      <c r="BL1517" s="46"/>
      <c r="BM1517" s="46"/>
      <c r="BN1517" s="46"/>
      <c r="BO1517" s="46"/>
      <c r="BP1517" s="46"/>
      <c r="BQ1517" s="46"/>
      <c r="BR1517" s="46"/>
      <c r="BS1517" s="46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>
        <v>0</v>
      </c>
      <c r="DF1517" s="46">
        <v>0</v>
      </c>
      <c r="DG1517" s="46">
        <v>0</v>
      </c>
      <c r="DH1517" s="46"/>
      <c r="DI1517" s="46"/>
      <c r="DJ1517" s="46"/>
      <c r="DK1517" s="46"/>
      <c r="DL1517" s="46"/>
      <c r="DM1517" s="46"/>
      <c r="DN1517" s="46"/>
      <c r="DO1517" s="46"/>
      <c r="DP1517" s="46"/>
      <c r="DQ1517" s="46"/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>
        <v>0</v>
      </c>
      <c r="FA1517" s="59" t="s">
        <v>1704</v>
      </c>
      <c r="FB1517" s="59">
        <v>2016</v>
      </c>
      <c r="FC1517" s="59"/>
    </row>
    <row r="1518" spans="1:159" s="49" customFormat="1" ht="25.5" customHeight="1" x14ac:dyDescent="0.25">
      <c r="A1518" s="59" t="s">
        <v>1301</v>
      </c>
      <c r="B1518" s="59" t="s">
        <v>55</v>
      </c>
      <c r="C1518" s="59" t="s">
        <v>1251</v>
      </c>
      <c r="D1518" s="59" t="s">
        <v>1252</v>
      </c>
      <c r="E1518" s="59" t="s">
        <v>1253</v>
      </c>
      <c r="F1518" s="59"/>
      <c r="G1518" s="59" t="s">
        <v>1630</v>
      </c>
      <c r="H1518" s="59" t="s">
        <v>1339</v>
      </c>
      <c r="I1518" s="59">
        <v>100</v>
      </c>
      <c r="J1518" s="59" t="s">
        <v>1633</v>
      </c>
      <c r="K1518" s="59" t="s">
        <v>1657</v>
      </c>
      <c r="L1518" s="59" t="s">
        <v>1330</v>
      </c>
      <c r="M1518" s="59" t="s">
        <v>1505</v>
      </c>
      <c r="N1518" s="59" t="s">
        <v>1335</v>
      </c>
      <c r="O1518" s="46">
        <v>13410</v>
      </c>
      <c r="P1518" s="46"/>
      <c r="Q1518" s="46"/>
      <c r="R1518" s="46"/>
      <c r="S1518" s="46">
        <v>1950</v>
      </c>
      <c r="T1518" s="46">
        <v>3500</v>
      </c>
      <c r="U1518" s="46">
        <v>3560</v>
      </c>
      <c r="V1518" s="46"/>
      <c r="W1518" s="46">
        <v>1100</v>
      </c>
      <c r="X1518" s="46">
        <v>1100</v>
      </c>
      <c r="Y1518" s="46">
        <v>1100</v>
      </c>
      <c r="Z1518" s="46">
        <v>1100</v>
      </c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87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>
        <v>3481.0055928411634</v>
      </c>
      <c r="BK1518" s="46"/>
      <c r="BL1518" s="46"/>
      <c r="BM1518" s="46"/>
      <c r="BN1518" s="46">
        <v>3481.0055928411634</v>
      </c>
      <c r="BO1518" s="46">
        <v>3481.0055928411634</v>
      </c>
      <c r="BP1518" s="46">
        <v>3481.0055928411634</v>
      </c>
      <c r="BQ1518" s="46"/>
      <c r="BR1518" s="46">
        <v>3481.0055928411634</v>
      </c>
      <c r="BS1518" s="46">
        <v>3481.0055928411634</v>
      </c>
      <c r="BT1518" s="46">
        <v>3481.0055928411634</v>
      </c>
      <c r="BU1518" s="46">
        <v>3481.0055928411634</v>
      </c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>
        <v>0</v>
      </c>
      <c r="DF1518" s="46">
        <v>0</v>
      </c>
      <c r="DG1518" s="46">
        <v>0</v>
      </c>
      <c r="DH1518" s="46">
        <v>0</v>
      </c>
      <c r="DI1518" s="46">
        <v>6787960.906040269</v>
      </c>
      <c r="DJ1518" s="46">
        <v>12183519.574944071</v>
      </c>
      <c r="DK1518" s="46">
        <v>12392379.910514541</v>
      </c>
      <c r="DL1518" s="46">
        <v>0</v>
      </c>
      <c r="DM1518" s="46">
        <v>3829106.1521252799</v>
      </c>
      <c r="DN1518" s="46">
        <v>3829106.1521252799</v>
      </c>
      <c r="DO1518" s="46">
        <v>3829106.1521252799</v>
      </c>
      <c r="DP1518" s="46">
        <v>3829106.1521252799</v>
      </c>
      <c r="DQ1518" s="46">
        <v>0</v>
      </c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>
        <v>0</v>
      </c>
      <c r="FA1518" s="59" t="s">
        <v>1704</v>
      </c>
      <c r="FB1518" s="59" t="s">
        <v>1752</v>
      </c>
      <c r="FC1518" s="59" t="s">
        <v>1753</v>
      </c>
    </row>
    <row r="1519" spans="1:159" s="49" customFormat="1" ht="25.5" customHeight="1" x14ac:dyDescent="0.25">
      <c r="A1519" s="61" t="s">
        <v>3337</v>
      </c>
      <c r="B1519" s="61" t="s">
        <v>55</v>
      </c>
      <c r="C1519" s="61" t="s">
        <v>1251</v>
      </c>
      <c r="D1519" s="61" t="s">
        <v>1252</v>
      </c>
      <c r="E1519" s="61" t="s">
        <v>1253</v>
      </c>
      <c r="F1519" s="61" t="s">
        <v>1252</v>
      </c>
      <c r="G1519" s="61" t="s">
        <v>1630</v>
      </c>
      <c r="H1519" s="61" t="s">
        <v>1339</v>
      </c>
      <c r="I1519" s="62">
        <v>100</v>
      </c>
      <c r="J1519" s="62" t="s">
        <v>1633</v>
      </c>
      <c r="K1519" s="62" t="s">
        <v>1657</v>
      </c>
      <c r="L1519" s="61" t="s">
        <v>1330</v>
      </c>
      <c r="M1519" s="61" t="s">
        <v>1505</v>
      </c>
      <c r="N1519" s="62" t="s">
        <v>1335</v>
      </c>
      <c r="O1519" s="48">
        <f>P1519+Q1519+R1519+S1519+T1519+U1519+V1519+W1519+X1519+Y1519+Z1519+AA1519+AB1519+AC1519+AD1519+AE1519+AF1519+AG1519+AH1519+AI1519+AJ1519+AK1519+AL1519+AM1519+AN1519+AO1519+AP1519+AQ1519+AR1519</f>
        <v>14510</v>
      </c>
      <c r="P1519" s="48"/>
      <c r="Q1519" s="48"/>
      <c r="R1519" s="48"/>
      <c r="S1519" s="48">
        <v>1950</v>
      </c>
      <c r="T1519" s="48">
        <v>3500</v>
      </c>
      <c r="U1519" s="48">
        <v>3560</v>
      </c>
      <c r="V1519" s="48">
        <v>0</v>
      </c>
      <c r="W1519" s="48">
        <v>1100</v>
      </c>
      <c r="X1519" s="72">
        <v>2200</v>
      </c>
      <c r="Y1519" s="72">
        <v>1100</v>
      </c>
      <c r="Z1519" s="72">
        <v>1100</v>
      </c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8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>
        <f>DE1519/O1519</f>
        <v>0</v>
      </c>
      <c r="BK1519" s="48"/>
      <c r="BL1519" s="48"/>
      <c r="BM1519" s="48"/>
      <c r="BN1519" s="48">
        <v>3125</v>
      </c>
      <c r="BO1519" s="48">
        <v>3305</v>
      </c>
      <c r="BP1519" s="48">
        <v>3650</v>
      </c>
      <c r="BQ1519" s="48">
        <v>0</v>
      </c>
      <c r="BR1519" s="48">
        <v>3650</v>
      </c>
      <c r="BS1519" s="48">
        <v>3650</v>
      </c>
      <c r="BT1519" s="73">
        <v>3650</v>
      </c>
      <c r="BU1519" s="73">
        <v>3650</v>
      </c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>
        <v>0</v>
      </c>
      <c r="DF1519" s="48"/>
      <c r="DG1519" s="48"/>
      <c r="DH1519" s="48"/>
      <c r="DI1519" s="48">
        <v>6093750</v>
      </c>
      <c r="DJ1519" s="48">
        <v>11567500</v>
      </c>
      <c r="DK1519" s="48">
        <v>12994000</v>
      </c>
      <c r="DL1519" s="48">
        <v>0</v>
      </c>
      <c r="DM1519" s="48">
        <v>4015000</v>
      </c>
      <c r="DN1519" s="48">
        <v>8030000</v>
      </c>
      <c r="DO1519" s="48">
        <v>4015000</v>
      </c>
      <c r="DP1519" s="48">
        <v>4015000</v>
      </c>
      <c r="DQ1519" s="48"/>
      <c r="DR1519" s="48"/>
      <c r="DS1519" s="48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  <c r="EO1519" s="48"/>
      <c r="EP1519" s="48"/>
      <c r="EQ1519" s="48"/>
      <c r="ER1519" s="48"/>
      <c r="ES1519" s="48"/>
      <c r="ET1519" s="48"/>
      <c r="EU1519" s="48"/>
      <c r="EV1519" s="48"/>
      <c r="EW1519" s="48"/>
      <c r="EX1519" s="48"/>
      <c r="EY1519" s="48"/>
      <c r="EZ1519" s="48">
        <v>0</v>
      </c>
      <c r="FA1519" s="61" t="s">
        <v>1704</v>
      </c>
      <c r="FB1519" s="61" t="s">
        <v>3315</v>
      </c>
      <c r="FC1519" s="61" t="s">
        <v>3114</v>
      </c>
    </row>
    <row r="1520" spans="1:159" s="49" customFormat="1" ht="25.5" customHeight="1" x14ac:dyDescent="0.25">
      <c r="A1520" s="61" t="s">
        <v>3374</v>
      </c>
      <c r="B1520" s="61" t="s">
        <v>55</v>
      </c>
      <c r="C1520" s="61" t="s">
        <v>1251</v>
      </c>
      <c r="D1520" s="61" t="s">
        <v>1252</v>
      </c>
      <c r="E1520" s="61" t="s">
        <v>1253</v>
      </c>
      <c r="F1520" s="61" t="s">
        <v>1252</v>
      </c>
      <c r="G1520" s="61" t="s">
        <v>1630</v>
      </c>
      <c r="H1520" s="61" t="s">
        <v>1339</v>
      </c>
      <c r="I1520" s="62">
        <v>100</v>
      </c>
      <c r="J1520" s="62" t="s">
        <v>3314</v>
      </c>
      <c r="K1520" s="62" t="s">
        <v>1657</v>
      </c>
      <c r="L1520" s="61" t="s">
        <v>1330</v>
      </c>
      <c r="M1520" s="61" t="s">
        <v>1505</v>
      </c>
      <c r="N1520" s="62" t="s">
        <v>1335</v>
      </c>
      <c r="O1520" s="48">
        <f>P1520+Q1520+R1520+S1520+T1520+U1520+V1520+W1520+X1520+Y1520+Z1520</f>
        <v>14260</v>
      </c>
      <c r="P1520" s="48"/>
      <c r="Q1520" s="48"/>
      <c r="R1520" s="48"/>
      <c r="S1520" s="48">
        <v>1950</v>
      </c>
      <c r="T1520" s="48">
        <v>3800</v>
      </c>
      <c r="U1520" s="48">
        <v>1800</v>
      </c>
      <c r="V1520" s="48">
        <v>1210</v>
      </c>
      <c r="W1520" s="48">
        <v>1100</v>
      </c>
      <c r="X1520" s="72">
        <v>2200</v>
      </c>
      <c r="Y1520" s="72">
        <v>1100</v>
      </c>
      <c r="Z1520" s="72">
        <v>1100</v>
      </c>
      <c r="AA1520" s="46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8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>
        <f>DE1520/O1520</f>
        <v>0</v>
      </c>
      <c r="BK1520" s="48"/>
      <c r="BL1520" s="48"/>
      <c r="BM1520" s="48"/>
      <c r="BN1520" s="48">
        <v>3125</v>
      </c>
      <c r="BO1520" s="48">
        <v>3290.7894736842104</v>
      </c>
      <c r="BP1520" s="48">
        <v>3650</v>
      </c>
      <c r="BQ1520" s="48">
        <v>3650</v>
      </c>
      <c r="BR1520" s="48">
        <v>3650</v>
      </c>
      <c r="BS1520" s="48">
        <v>3650</v>
      </c>
      <c r="BT1520" s="73">
        <v>3650</v>
      </c>
      <c r="BU1520" s="73">
        <v>3650</v>
      </c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>
        <v>0</v>
      </c>
      <c r="DF1520" s="48"/>
      <c r="DG1520" s="48"/>
      <c r="DH1520" s="48"/>
      <c r="DI1520" s="48">
        <f t="shared" ref="DI1520:DP1520" si="1243">S1520*BN1520</f>
        <v>6093750</v>
      </c>
      <c r="DJ1520" s="48">
        <f t="shared" si="1243"/>
        <v>12505000</v>
      </c>
      <c r="DK1520" s="48">
        <f t="shared" si="1243"/>
        <v>6570000</v>
      </c>
      <c r="DL1520" s="48">
        <f t="shared" si="1243"/>
        <v>4416500</v>
      </c>
      <c r="DM1520" s="48">
        <f t="shared" si="1243"/>
        <v>4015000</v>
      </c>
      <c r="DN1520" s="48">
        <f t="shared" si="1243"/>
        <v>8030000</v>
      </c>
      <c r="DO1520" s="48">
        <f t="shared" si="1243"/>
        <v>4015000</v>
      </c>
      <c r="DP1520" s="48">
        <f t="shared" si="1243"/>
        <v>4015000</v>
      </c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>
        <f>DE1520*1.12</f>
        <v>0</v>
      </c>
      <c r="FA1520" s="61" t="s">
        <v>1704</v>
      </c>
      <c r="FB1520" s="61" t="s">
        <v>3315</v>
      </c>
      <c r="FC1520" s="61" t="s">
        <v>3357</v>
      </c>
    </row>
    <row r="1521" spans="1:159" s="49" customFormat="1" ht="25.5" customHeight="1" x14ac:dyDescent="0.25">
      <c r="A1521" s="61" t="s">
        <v>3431</v>
      </c>
      <c r="B1521" s="61" t="s">
        <v>55</v>
      </c>
      <c r="C1521" s="61" t="s">
        <v>1251</v>
      </c>
      <c r="D1521" s="61" t="s">
        <v>1252</v>
      </c>
      <c r="E1521" s="61" t="s">
        <v>1253</v>
      </c>
      <c r="F1521" s="61" t="s">
        <v>1252</v>
      </c>
      <c r="G1521" s="61" t="s">
        <v>1630</v>
      </c>
      <c r="H1521" s="61" t="s">
        <v>1339</v>
      </c>
      <c r="I1521" s="62">
        <v>100</v>
      </c>
      <c r="J1521" s="62" t="s">
        <v>3417</v>
      </c>
      <c r="K1521" s="62" t="s">
        <v>1657</v>
      </c>
      <c r="L1521" s="61" t="s">
        <v>1330</v>
      </c>
      <c r="M1521" s="61" t="s">
        <v>1505</v>
      </c>
      <c r="N1521" s="62" t="s">
        <v>1335</v>
      </c>
      <c r="O1521" s="48">
        <f>P1521+Q1521+R1521+S1521+T1521+U1521+V1521+W1521+X1521+Y1521+Z1521+AA1521+AB1521+AC1521+AD1521+AE1521+AF1521+AG1521+AH1521+AI1521+AJ1521+AK1521+AL1521+AM1521+AN1521+AO1521+AP1521+AQ1521+AR1521</f>
        <v>15292</v>
      </c>
      <c r="P1521" s="48"/>
      <c r="Q1521" s="48"/>
      <c r="R1521" s="48"/>
      <c r="S1521" s="48">
        <v>1950</v>
      </c>
      <c r="T1521" s="48">
        <v>3800</v>
      </c>
      <c r="U1521" s="48">
        <v>1800</v>
      </c>
      <c r="V1521" s="48">
        <v>1210</v>
      </c>
      <c r="W1521" s="48">
        <v>1100</v>
      </c>
      <c r="X1521" s="72">
        <v>3232</v>
      </c>
      <c r="Y1521" s="72">
        <v>1100</v>
      </c>
      <c r="Z1521" s="72">
        <v>1100</v>
      </c>
      <c r="AA1521" s="46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8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>
        <f>DE1521/O1521</f>
        <v>3493.7908710436832</v>
      </c>
      <c r="BK1521" s="48"/>
      <c r="BL1521" s="48"/>
      <c r="BM1521" s="48"/>
      <c r="BN1521" s="48">
        <v>3125</v>
      </c>
      <c r="BO1521" s="48">
        <v>3290.7894736842104</v>
      </c>
      <c r="BP1521" s="48">
        <v>3650</v>
      </c>
      <c r="BQ1521" s="48">
        <v>3650</v>
      </c>
      <c r="BR1521" s="48">
        <v>3650</v>
      </c>
      <c r="BS1521" s="48">
        <v>3650</v>
      </c>
      <c r="BT1521" s="73">
        <v>3650</v>
      </c>
      <c r="BU1521" s="73">
        <v>3650</v>
      </c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>
        <f>DF1521+DG1521+DH1521+DI1521+DJ1521+DK1521+DL1521+DM1521+DN1521+DO1521+DP1521</f>
        <v>53427050</v>
      </c>
      <c r="DF1521" s="48"/>
      <c r="DG1521" s="48"/>
      <c r="DH1521" s="48"/>
      <c r="DI1521" s="48">
        <v>6093750</v>
      </c>
      <c r="DJ1521" s="48">
        <v>12505000</v>
      </c>
      <c r="DK1521" s="48">
        <v>6570000</v>
      </c>
      <c r="DL1521" s="48">
        <v>4416500</v>
      </c>
      <c r="DM1521" s="48">
        <v>4015000</v>
      </c>
      <c r="DN1521" s="48">
        <f>X1521*BS1521</f>
        <v>11796800</v>
      </c>
      <c r="DO1521" s="48">
        <v>4015000</v>
      </c>
      <c r="DP1521" s="48">
        <v>4015000</v>
      </c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>
        <f>DE1521*1.12</f>
        <v>59838296.000000007</v>
      </c>
      <c r="FA1521" s="61" t="s">
        <v>1704</v>
      </c>
      <c r="FB1521" s="61" t="s">
        <v>3315</v>
      </c>
      <c r="FC1521" s="61" t="s">
        <v>2028</v>
      </c>
    </row>
    <row r="1522" spans="1:159" s="49" customFormat="1" ht="25.5" customHeight="1" x14ac:dyDescent="0.25">
      <c r="A1522" s="59" t="s">
        <v>1302</v>
      </c>
      <c r="B1522" s="59" t="s">
        <v>55</v>
      </c>
      <c r="C1522" s="59" t="s">
        <v>1303</v>
      </c>
      <c r="D1522" s="59" t="s">
        <v>1304</v>
      </c>
      <c r="E1522" s="59" t="s">
        <v>1305</v>
      </c>
      <c r="F1522" s="59"/>
      <c r="G1522" s="59" t="s">
        <v>1658</v>
      </c>
      <c r="H1522" s="59" t="s">
        <v>1339</v>
      </c>
      <c r="I1522" s="59">
        <v>77.099999999999994</v>
      </c>
      <c r="J1522" s="59" t="s">
        <v>1631</v>
      </c>
      <c r="K1522" s="59" t="s">
        <v>1659</v>
      </c>
      <c r="L1522" s="59" t="s">
        <v>1330</v>
      </c>
      <c r="M1522" s="59" t="s">
        <v>1505</v>
      </c>
      <c r="N1522" s="59" t="s">
        <v>1660</v>
      </c>
      <c r="O1522" s="46">
        <v>5200</v>
      </c>
      <c r="P1522" s="46"/>
      <c r="Q1522" s="46"/>
      <c r="R1522" s="46"/>
      <c r="S1522" s="46"/>
      <c r="T1522" s="46"/>
      <c r="U1522" s="46"/>
      <c r="V1522" s="46"/>
      <c r="W1522" s="46">
        <v>1700</v>
      </c>
      <c r="X1522" s="46">
        <v>1100</v>
      </c>
      <c r="Y1522" s="46">
        <v>1100</v>
      </c>
      <c r="Z1522" s="46">
        <v>1300</v>
      </c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87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>
        <v>1874.9999999999998</v>
      </c>
      <c r="BK1522" s="46"/>
      <c r="BL1522" s="46"/>
      <c r="BM1522" s="46"/>
      <c r="BN1522" s="46"/>
      <c r="BO1522" s="46"/>
      <c r="BP1522" s="46"/>
      <c r="BQ1522" s="46"/>
      <c r="BR1522" s="46"/>
      <c r="BS1522" s="46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  <c r="CN1522" s="46"/>
      <c r="CO1522" s="46"/>
      <c r="CP1522" s="46"/>
      <c r="CQ1522" s="46"/>
      <c r="CR1522" s="46"/>
      <c r="CS1522" s="46"/>
      <c r="CT1522" s="46"/>
      <c r="CU1522" s="46"/>
      <c r="CV1522" s="46"/>
      <c r="CW1522" s="46"/>
      <c r="CX1522" s="46"/>
      <c r="CY1522" s="46"/>
      <c r="CZ1522" s="46"/>
      <c r="DA1522" s="46"/>
      <c r="DB1522" s="46"/>
      <c r="DC1522" s="46"/>
      <c r="DD1522" s="46"/>
      <c r="DE1522" s="46">
        <v>0</v>
      </c>
      <c r="DF1522" s="46">
        <v>0</v>
      </c>
      <c r="DG1522" s="46">
        <v>0</v>
      </c>
      <c r="DH1522" s="46"/>
      <c r="DI1522" s="46"/>
      <c r="DJ1522" s="46"/>
      <c r="DK1522" s="46"/>
      <c r="DL1522" s="46"/>
      <c r="DM1522" s="46"/>
      <c r="DN1522" s="46"/>
      <c r="DO1522" s="46"/>
      <c r="DP1522" s="46"/>
      <c r="DQ1522" s="46"/>
      <c r="DR1522" s="46"/>
      <c r="DS1522" s="46"/>
      <c r="DT1522" s="46"/>
      <c r="DU1522" s="46"/>
      <c r="DV1522" s="46"/>
      <c r="DW1522" s="46"/>
      <c r="DX1522" s="46"/>
      <c r="DY1522" s="46"/>
      <c r="DZ1522" s="46"/>
      <c r="EA1522" s="46"/>
      <c r="EB1522" s="46"/>
      <c r="EC1522" s="46"/>
      <c r="ED1522" s="46"/>
      <c r="EE1522" s="46"/>
      <c r="EF1522" s="46"/>
      <c r="EG1522" s="46"/>
      <c r="EH1522" s="46"/>
      <c r="EI1522" s="46"/>
      <c r="EJ1522" s="46"/>
      <c r="EK1522" s="46"/>
      <c r="EL1522" s="46"/>
      <c r="EM1522" s="46"/>
      <c r="EN1522" s="46"/>
      <c r="EO1522" s="46"/>
      <c r="EP1522" s="46"/>
      <c r="EQ1522" s="46"/>
      <c r="ER1522" s="46"/>
      <c r="ES1522" s="46"/>
      <c r="ET1522" s="46"/>
      <c r="EU1522" s="46"/>
      <c r="EV1522" s="46"/>
      <c r="EW1522" s="46"/>
      <c r="EX1522" s="46"/>
      <c r="EY1522" s="46"/>
      <c r="EZ1522" s="46">
        <v>0</v>
      </c>
      <c r="FA1522" s="59" t="s">
        <v>1704</v>
      </c>
      <c r="FB1522" s="59">
        <v>2016</v>
      </c>
      <c r="FC1522" s="59"/>
    </row>
    <row r="1523" spans="1:159" s="49" customFormat="1" ht="25.5" customHeight="1" x14ac:dyDescent="0.25">
      <c r="A1523" s="59" t="s">
        <v>1306</v>
      </c>
      <c r="B1523" s="59" t="s">
        <v>55</v>
      </c>
      <c r="C1523" s="59" t="s">
        <v>1303</v>
      </c>
      <c r="D1523" s="59" t="s">
        <v>1304</v>
      </c>
      <c r="E1523" s="59" t="s">
        <v>1305</v>
      </c>
      <c r="F1523" s="59"/>
      <c r="G1523" s="59" t="s">
        <v>1658</v>
      </c>
      <c r="H1523" s="59" t="s">
        <v>1339</v>
      </c>
      <c r="I1523" s="59">
        <v>77.099999999999994</v>
      </c>
      <c r="J1523" s="59" t="s">
        <v>1661</v>
      </c>
      <c r="K1523" s="59" t="s">
        <v>1659</v>
      </c>
      <c r="L1523" s="59" t="s">
        <v>1330</v>
      </c>
      <c r="M1523" s="59" t="s">
        <v>1505</v>
      </c>
      <c r="N1523" s="59" t="s">
        <v>1660</v>
      </c>
      <c r="O1523" s="46">
        <v>5200</v>
      </c>
      <c r="P1523" s="46"/>
      <c r="Q1523" s="46"/>
      <c r="R1523" s="46"/>
      <c r="S1523" s="46"/>
      <c r="T1523" s="46"/>
      <c r="U1523" s="46"/>
      <c r="V1523" s="46"/>
      <c r="W1523" s="46">
        <v>1700</v>
      </c>
      <c r="X1523" s="46">
        <v>1100</v>
      </c>
      <c r="Y1523" s="46">
        <v>1100</v>
      </c>
      <c r="Z1523" s="46">
        <v>1300</v>
      </c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87"/>
      <c r="BA1523" s="48"/>
      <c r="BB1523" s="48"/>
      <c r="BC1523" s="48"/>
      <c r="BD1523" s="48"/>
      <c r="BE1523" s="48"/>
      <c r="BF1523" s="48"/>
      <c r="BG1523" s="48"/>
      <c r="BH1523" s="48"/>
      <c r="BI1523" s="48"/>
      <c r="BJ1523" s="48">
        <f>DE1523/O1523</f>
        <v>0</v>
      </c>
      <c r="BK1523" s="46"/>
      <c r="BL1523" s="46"/>
      <c r="BM1523" s="46"/>
      <c r="BN1523" s="46"/>
      <c r="BO1523" s="46"/>
      <c r="BP1523" s="46"/>
      <c r="BQ1523" s="46"/>
      <c r="BR1523" s="46">
        <v>1874.9999999999998</v>
      </c>
      <c r="BS1523" s="46">
        <v>1874.9999999999998</v>
      </c>
      <c r="BT1523" s="46">
        <v>1874.9999999999998</v>
      </c>
      <c r="BU1523" s="46">
        <v>1874.9999999999998</v>
      </c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>
        <v>0</v>
      </c>
      <c r="DF1523" s="46">
        <v>0</v>
      </c>
      <c r="DG1523" s="46">
        <v>0</v>
      </c>
      <c r="DH1523" s="46">
        <v>0</v>
      </c>
      <c r="DI1523" s="46">
        <v>0</v>
      </c>
      <c r="DJ1523" s="46">
        <v>0</v>
      </c>
      <c r="DK1523" s="46">
        <v>0</v>
      </c>
      <c r="DL1523" s="46">
        <v>0</v>
      </c>
      <c r="DM1523" s="46">
        <v>3187499.9999999995</v>
      </c>
      <c r="DN1523" s="46">
        <v>2062499.9999999998</v>
      </c>
      <c r="DO1523" s="46">
        <v>2062499.9999999998</v>
      </c>
      <c r="DP1523" s="46">
        <v>2437499.9999999995</v>
      </c>
      <c r="DQ1523" s="46">
        <v>0</v>
      </c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>
        <v>0</v>
      </c>
      <c r="FA1523" s="59" t="s">
        <v>1704</v>
      </c>
      <c r="FB1523" s="59">
        <v>2016</v>
      </c>
      <c r="FC1523" s="59">
        <v>9</v>
      </c>
    </row>
    <row r="1524" spans="1:159" s="49" customFormat="1" ht="25.5" customHeight="1" x14ac:dyDescent="0.25">
      <c r="A1524" s="59" t="s">
        <v>3432</v>
      </c>
      <c r="B1524" s="59" t="s">
        <v>55</v>
      </c>
      <c r="C1524" s="59" t="s">
        <v>1303</v>
      </c>
      <c r="D1524" s="59" t="s">
        <v>1304</v>
      </c>
      <c r="E1524" s="59" t="s">
        <v>1305</v>
      </c>
      <c r="F1524" s="59"/>
      <c r="G1524" s="59" t="s">
        <v>1658</v>
      </c>
      <c r="H1524" s="59" t="s">
        <v>1339</v>
      </c>
      <c r="I1524" s="59">
        <v>77.099999999999994</v>
      </c>
      <c r="J1524" s="59" t="s">
        <v>3433</v>
      </c>
      <c r="K1524" s="59" t="s">
        <v>1659</v>
      </c>
      <c r="L1524" s="59" t="s">
        <v>1330</v>
      </c>
      <c r="M1524" s="59" t="s">
        <v>1505</v>
      </c>
      <c r="N1524" s="59" t="s">
        <v>1660</v>
      </c>
      <c r="O1524" s="46">
        <f>V1524+W1524+X1524+Y1524+Z1524+AA1524+AB1524+AC1524+AD1524+AE1524+AF1524+AG1524+AH1524+AI1524+AJ1524+AK1524+AL1524+AM1524+AN1524+AO1524+AP1524+AQ1524+AR1524+AS1524+AT1524+AU1524+AV1524+AW1524+AX1524+AY1524+AZ1524</f>
        <v>5600</v>
      </c>
      <c r="P1524" s="46"/>
      <c r="Q1524" s="46"/>
      <c r="R1524" s="46"/>
      <c r="S1524" s="46"/>
      <c r="T1524" s="46"/>
      <c r="U1524" s="46"/>
      <c r="V1524" s="46"/>
      <c r="W1524" s="46">
        <v>1700</v>
      </c>
      <c r="X1524" s="46">
        <v>1500</v>
      </c>
      <c r="Y1524" s="46">
        <v>1100</v>
      </c>
      <c r="Z1524" s="46">
        <v>1300</v>
      </c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87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>
        <f>DE1524/O1524</f>
        <v>0</v>
      </c>
      <c r="BK1524" s="46"/>
      <c r="BL1524" s="46"/>
      <c r="BM1524" s="46"/>
      <c r="BN1524" s="46"/>
      <c r="BO1524" s="46"/>
      <c r="BP1524" s="46"/>
      <c r="BQ1524" s="46"/>
      <c r="BR1524" s="46">
        <v>1874.9999999999998</v>
      </c>
      <c r="BS1524" s="46">
        <v>1874.9999999999998</v>
      </c>
      <c r="BT1524" s="46">
        <v>1874.9999999999998</v>
      </c>
      <c r="BU1524" s="46">
        <v>1874.9999999999998</v>
      </c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>
        <v>0</v>
      </c>
      <c r="DF1524" s="46"/>
      <c r="DG1524" s="46"/>
      <c r="DH1524" s="46"/>
      <c r="DI1524" s="46"/>
      <c r="DJ1524" s="46"/>
      <c r="DK1524" s="46"/>
      <c r="DL1524" s="46"/>
      <c r="DM1524" s="46">
        <f t="shared" ref="DM1524:DP1525" si="1244">W1524*BR1524</f>
        <v>3187499.9999999995</v>
      </c>
      <c r="DN1524" s="46">
        <f t="shared" si="1244"/>
        <v>2812499.9999999995</v>
      </c>
      <c r="DO1524" s="46">
        <f t="shared" si="1244"/>
        <v>2062499.9999999998</v>
      </c>
      <c r="DP1524" s="46">
        <f t="shared" si="1244"/>
        <v>2437499.9999999995</v>
      </c>
      <c r="DQ1524" s="46"/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>
        <v>0</v>
      </c>
      <c r="FA1524" s="59" t="s">
        <v>1704</v>
      </c>
      <c r="FB1524" s="59" t="s">
        <v>3234</v>
      </c>
      <c r="FC1524" s="59" t="s">
        <v>2032</v>
      </c>
    </row>
    <row r="1525" spans="1:159" s="49" customFormat="1" ht="25.5" customHeight="1" x14ac:dyDescent="0.25">
      <c r="A1525" s="59" t="s">
        <v>3551</v>
      </c>
      <c r="B1525" s="59" t="s">
        <v>55</v>
      </c>
      <c r="C1525" s="59" t="s">
        <v>1303</v>
      </c>
      <c r="D1525" s="59" t="s">
        <v>1304</v>
      </c>
      <c r="E1525" s="59" t="s">
        <v>1305</v>
      </c>
      <c r="F1525" s="59"/>
      <c r="G1525" s="59" t="s">
        <v>1658</v>
      </c>
      <c r="H1525" s="59" t="s">
        <v>1339</v>
      </c>
      <c r="I1525" s="59">
        <v>77.099999999999994</v>
      </c>
      <c r="J1525" s="59" t="s">
        <v>3552</v>
      </c>
      <c r="K1525" s="59" t="s">
        <v>1659</v>
      </c>
      <c r="L1525" s="59" t="s">
        <v>1330</v>
      </c>
      <c r="M1525" s="59" t="s">
        <v>1505</v>
      </c>
      <c r="N1525" s="59" t="s">
        <v>1660</v>
      </c>
      <c r="O1525" s="46">
        <f>V1525+W1525+X1525+Y1525+Z1525+AA1525+AB1525+AC1525+AD1525+AE1525+AF1525+AG1525+AH1525+AI1525+AJ1525+AK1525+AL1525+AM1525+AN1525+AO1525+AP1525+AQ1525+AR1525+AS1525+AT1525+AU1525+AV1525+AW1525+AX1525+AY1525+AZ1525</f>
        <v>5200</v>
      </c>
      <c r="P1525" s="46"/>
      <c r="Q1525" s="46"/>
      <c r="R1525" s="46"/>
      <c r="S1525" s="46"/>
      <c r="T1525" s="46"/>
      <c r="U1525" s="46"/>
      <c r="V1525" s="46"/>
      <c r="W1525" s="46">
        <v>1700</v>
      </c>
      <c r="X1525" s="46">
        <v>1500</v>
      </c>
      <c r="Y1525" s="46">
        <v>1000</v>
      </c>
      <c r="Z1525" s="46">
        <v>1000</v>
      </c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87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>
        <f>DE1525/O1525</f>
        <v>2614.2884615384614</v>
      </c>
      <c r="BK1525" s="46"/>
      <c r="BL1525" s="46"/>
      <c r="BM1525" s="46"/>
      <c r="BN1525" s="46"/>
      <c r="BO1525" s="46"/>
      <c r="BP1525" s="46"/>
      <c r="BQ1525" s="46"/>
      <c r="BR1525" s="46">
        <v>1874.9999999999998</v>
      </c>
      <c r="BS1525" s="46">
        <v>1874.9999999999998</v>
      </c>
      <c r="BT1525" s="46">
        <v>3797.15</v>
      </c>
      <c r="BU1525" s="46">
        <v>3797.15</v>
      </c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>
        <f>DK1525+DL1525+DM1525+DN1525+DO1525+DP1525+DQ1525+DR1525+DJ1525+DI1525+DS1525+DT1525+DU1525+DV1525+DW1525+DX1525+DY1525+DZ1525+EA1525+EB1525+EC1525+ED1525+EE1525+EF1525+EG1525+EH1525+EI1525+EJ1525+EK1525+EL1525+EM1525+EN1525+EO1525+EP1525</f>
        <v>13594300</v>
      </c>
      <c r="DF1525" s="46"/>
      <c r="DG1525" s="46"/>
      <c r="DH1525" s="46"/>
      <c r="DI1525" s="46"/>
      <c r="DJ1525" s="46"/>
      <c r="DK1525" s="46"/>
      <c r="DL1525" s="46"/>
      <c r="DM1525" s="46">
        <f t="shared" si="1244"/>
        <v>3187499.9999999995</v>
      </c>
      <c r="DN1525" s="46">
        <f t="shared" si="1244"/>
        <v>2812499.9999999995</v>
      </c>
      <c r="DO1525" s="46">
        <f t="shared" si="1244"/>
        <v>3797150</v>
      </c>
      <c r="DP1525" s="46">
        <f t="shared" si="1244"/>
        <v>3797150</v>
      </c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>
        <f>DE1525*1.12</f>
        <v>15225616.000000002</v>
      </c>
      <c r="FA1525" s="59" t="s">
        <v>1704</v>
      </c>
      <c r="FB1525" s="59" t="s">
        <v>3553</v>
      </c>
      <c r="FC1525" s="59" t="s">
        <v>3114</v>
      </c>
    </row>
    <row r="1526" spans="1:159" s="49" customFormat="1" ht="25.5" customHeight="1" x14ac:dyDescent="0.25">
      <c r="A1526" s="59" t="s">
        <v>1307</v>
      </c>
      <c r="B1526" s="59" t="s">
        <v>55</v>
      </c>
      <c r="C1526" s="59" t="s">
        <v>1303</v>
      </c>
      <c r="D1526" s="59" t="s">
        <v>1304</v>
      </c>
      <c r="E1526" s="59" t="s">
        <v>1305</v>
      </c>
      <c r="F1526" s="59"/>
      <c r="G1526" s="59" t="s">
        <v>1658</v>
      </c>
      <c r="H1526" s="59" t="s">
        <v>1339</v>
      </c>
      <c r="I1526" s="59">
        <v>77.099999999999994</v>
      </c>
      <c r="J1526" s="59" t="s">
        <v>1631</v>
      </c>
      <c r="K1526" s="59" t="s">
        <v>1662</v>
      </c>
      <c r="L1526" s="59" t="s">
        <v>1330</v>
      </c>
      <c r="M1526" s="59" t="s">
        <v>1505</v>
      </c>
      <c r="N1526" s="59" t="s">
        <v>1660</v>
      </c>
      <c r="O1526" s="46">
        <v>3306</v>
      </c>
      <c r="P1526" s="46"/>
      <c r="Q1526" s="46"/>
      <c r="R1526" s="46"/>
      <c r="S1526" s="46"/>
      <c r="T1526" s="46"/>
      <c r="U1526" s="46"/>
      <c r="V1526" s="46"/>
      <c r="W1526" s="46">
        <v>606</v>
      </c>
      <c r="X1526" s="46">
        <v>900</v>
      </c>
      <c r="Y1526" s="46">
        <v>900</v>
      </c>
      <c r="Z1526" s="46">
        <v>900</v>
      </c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87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>
        <v>1874.9999999999998</v>
      </c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>
        <v>0</v>
      </c>
      <c r="DF1526" s="46">
        <v>0</v>
      </c>
      <c r="DG1526" s="46">
        <v>0</v>
      </c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>
        <v>0</v>
      </c>
      <c r="FA1526" s="59" t="s">
        <v>1704</v>
      </c>
      <c r="FB1526" s="59">
        <v>2016</v>
      </c>
      <c r="FC1526" s="59"/>
    </row>
    <row r="1527" spans="1:159" s="49" customFormat="1" ht="25.5" customHeight="1" x14ac:dyDescent="0.25">
      <c r="A1527" s="59" t="s">
        <v>1308</v>
      </c>
      <c r="B1527" s="59" t="s">
        <v>55</v>
      </c>
      <c r="C1527" s="59" t="s">
        <v>1303</v>
      </c>
      <c r="D1527" s="59" t="s">
        <v>1304</v>
      </c>
      <c r="E1527" s="59" t="s">
        <v>1305</v>
      </c>
      <c r="F1527" s="59"/>
      <c r="G1527" s="59" t="s">
        <v>1658</v>
      </c>
      <c r="H1527" s="59" t="s">
        <v>1339</v>
      </c>
      <c r="I1527" s="59">
        <v>77.099999999999994</v>
      </c>
      <c r="J1527" s="59" t="s">
        <v>1661</v>
      </c>
      <c r="K1527" s="59" t="s">
        <v>1662</v>
      </c>
      <c r="L1527" s="59" t="s">
        <v>1330</v>
      </c>
      <c r="M1527" s="59" t="s">
        <v>1505</v>
      </c>
      <c r="N1527" s="59" t="s">
        <v>1660</v>
      </c>
      <c r="O1527" s="46">
        <v>3306</v>
      </c>
      <c r="P1527" s="46"/>
      <c r="Q1527" s="46"/>
      <c r="R1527" s="46"/>
      <c r="S1527" s="46"/>
      <c r="T1527" s="46"/>
      <c r="U1527" s="46"/>
      <c r="V1527" s="46"/>
      <c r="W1527" s="46">
        <v>606</v>
      </c>
      <c r="X1527" s="46">
        <v>900</v>
      </c>
      <c r="Y1527" s="46">
        <v>900</v>
      </c>
      <c r="Z1527" s="46">
        <v>900</v>
      </c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87"/>
      <c r="BA1527" s="48"/>
      <c r="BB1527" s="48"/>
      <c r="BC1527" s="48"/>
      <c r="BD1527" s="48"/>
      <c r="BE1527" s="48"/>
      <c r="BF1527" s="48"/>
      <c r="BG1527" s="48"/>
      <c r="BH1527" s="48"/>
      <c r="BI1527" s="48"/>
      <c r="BJ1527" s="48">
        <f>DE1527/O1527</f>
        <v>0</v>
      </c>
      <c r="BK1527" s="46"/>
      <c r="BL1527" s="46"/>
      <c r="BM1527" s="46"/>
      <c r="BN1527" s="46"/>
      <c r="BO1527" s="46"/>
      <c r="BP1527" s="46"/>
      <c r="BQ1527" s="46"/>
      <c r="BR1527" s="46">
        <v>1874.9999999999998</v>
      </c>
      <c r="BS1527" s="46">
        <v>1874.9999999999998</v>
      </c>
      <c r="BT1527" s="46">
        <v>1874.9999999999998</v>
      </c>
      <c r="BU1527" s="46">
        <v>1874.9999999999998</v>
      </c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>
        <v>0</v>
      </c>
      <c r="DF1527" s="46">
        <v>0</v>
      </c>
      <c r="DG1527" s="46">
        <v>0</v>
      </c>
      <c r="DH1527" s="46">
        <v>0</v>
      </c>
      <c r="DI1527" s="46">
        <v>0</v>
      </c>
      <c r="DJ1527" s="46">
        <v>0</v>
      </c>
      <c r="DK1527" s="46">
        <v>0</v>
      </c>
      <c r="DL1527" s="46">
        <v>0</v>
      </c>
      <c r="DM1527" s="46">
        <v>1136249.9999999998</v>
      </c>
      <c r="DN1527" s="46">
        <v>1687499.9999999998</v>
      </c>
      <c r="DO1527" s="46">
        <v>1687499.9999999998</v>
      </c>
      <c r="DP1527" s="46">
        <v>1687499.9999999998</v>
      </c>
      <c r="DQ1527" s="46">
        <v>0</v>
      </c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>
        <v>0</v>
      </c>
      <c r="FA1527" s="59" t="s">
        <v>1704</v>
      </c>
      <c r="FB1527" s="59">
        <v>2016</v>
      </c>
      <c r="FC1527" s="59">
        <v>9</v>
      </c>
    </row>
    <row r="1528" spans="1:159" s="49" customFormat="1" ht="25.5" customHeight="1" x14ac:dyDescent="0.25">
      <c r="A1528" s="59" t="s">
        <v>3434</v>
      </c>
      <c r="B1528" s="59" t="s">
        <v>55</v>
      </c>
      <c r="C1528" s="59" t="s">
        <v>1303</v>
      </c>
      <c r="D1528" s="59" t="s">
        <v>1304</v>
      </c>
      <c r="E1528" s="59" t="s">
        <v>1305</v>
      </c>
      <c r="F1528" s="59"/>
      <c r="G1528" s="59" t="s">
        <v>1658</v>
      </c>
      <c r="H1528" s="59" t="s">
        <v>1339</v>
      </c>
      <c r="I1528" s="59">
        <v>77.099999999999994</v>
      </c>
      <c r="J1528" s="59" t="s">
        <v>3433</v>
      </c>
      <c r="K1528" s="59" t="s">
        <v>1662</v>
      </c>
      <c r="L1528" s="59" t="s">
        <v>1330</v>
      </c>
      <c r="M1528" s="59" t="s">
        <v>1505</v>
      </c>
      <c r="N1528" s="59" t="s">
        <v>1660</v>
      </c>
      <c r="O1528" s="46">
        <f>V1528+W1528+X1528+Y1528+Z1528+AA1528+AB1528+AC1528+AD1528+AE1528+AF1528+AG1528+AH1528+AI1528+AJ1528+AK1528+AL1528+AM1528+AN1528+AO1528+AP1528+AQ1528+AR1528+AS1528+AT1528+AU1528+AV1528+AW1528+AX1528+AY1528+AZ1528</f>
        <v>3501</v>
      </c>
      <c r="P1528" s="46"/>
      <c r="Q1528" s="46"/>
      <c r="R1528" s="46"/>
      <c r="S1528" s="46"/>
      <c r="T1528" s="46"/>
      <c r="U1528" s="46"/>
      <c r="V1528" s="46"/>
      <c r="W1528" s="46">
        <v>606</v>
      </c>
      <c r="X1528" s="46">
        <v>1095</v>
      </c>
      <c r="Y1528" s="46">
        <v>900</v>
      </c>
      <c r="Z1528" s="46">
        <v>900</v>
      </c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87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>
        <f>DE1528/O1528</f>
        <v>0</v>
      </c>
      <c r="BK1528" s="46"/>
      <c r="BL1528" s="46"/>
      <c r="BM1528" s="46"/>
      <c r="BN1528" s="46"/>
      <c r="BO1528" s="46"/>
      <c r="BP1528" s="46"/>
      <c r="BQ1528" s="46"/>
      <c r="BR1528" s="46">
        <v>1874.9999999999998</v>
      </c>
      <c r="BS1528" s="46">
        <v>1874.9999999999998</v>
      </c>
      <c r="BT1528" s="46">
        <v>1874.9999999999998</v>
      </c>
      <c r="BU1528" s="46">
        <v>1874.9999999999998</v>
      </c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>
        <v>0</v>
      </c>
      <c r="DF1528" s="46"/>
      <c r="DG1528" s="46"/>
      <c r="DH1528" s="46"/>
      <c r="DI1528" s="46"/>
      <c r="DJ1528" s="46"/>
      <c r="DK1528" s="46"/>
      <c r="DL1528" s="46"/>
      <c r="DM1528" s="46">
        <f t="shared" ref="DM1528:DP1529" si="1245">W1528*BR1528</f>
        <v>1136249.9999999998</v>
      </c>
      <c r="DN1528" s="46">
        <f t="shared" si="1245"/>
        <v>2053124.9999999998</v>
      </c>
      <c r="DO1528" s="46">
        <f t="shared" si="1245"/>
        <v>1687499.9999999998</v>
      </c>
      <c r="DP1528" s="46">
        <f t="shared" si="1245"/>
        <v>1687499.9999999998</v>
      </c>
      <c r="DQ1528" s="46"/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>
        <v>0</v>
      </c>
      <c r="FA1528" s="59" t="s">
        <v>1704</v>
      </c>
      <c r="FB1528" s="59" t="s">
        <v>3234</v>
      </c>
      <c r="FC1528" s="59" t="s">
        <v>2032</v>
      </c>
    </row>
    <row r="1529" spans="1:159" s="49" customFormat="1" ht="25.5" customHeight="1" x14ac:dyDescent="0.25">
      <c r="A1529" s="59" t="s">
        <v>3554</v>
      </c>
      <c r="B1529" s="59" t="s">
        <v>55</v>
      </c>
      <c r="C1529" s="59" t="s">
        <v>1303</v>
      </c>
      <c r="D1529" s="59" t="s">
        <v>1304</v>
      </c>
      <c r="E1529" s="59" t="s">
        <v>1305</v>
      </c>
      <c r="F1529" s="59"/>
      <c r="G1529" s="59" t="s">
        <v>1658</v>
      </c>
      <c r="H1529" s="59" t="s">
        <v>1339</v>
      </c>
      <c r="I1529" s="59">
        <v>77.099999999999994</v>
      </c>
      <c r="J1529" s="59" t="s">
        <v>3552</v>
      </c>
      <c r="K1529" s="59" t="s">
        <v>1662</v>
      </c>
      <c r="L1529" s="59" t="s">
        <v>1330</v>
      </c>
      <c r="M1529" s="59" t="s">
        <v>1505</v>
      </c>
      <c r="N1529" s="59" t="s">
        <v>1660</v>
      </c>
      <c r="O1529" s="46">
        <f>V1529+W1529+X1529+Y1529+Z1529+AA1529+AB1529+AC1529+AD1529+AE1529+AF1529+AG1529+AH1529+AI1529+AJ1529+AK1529+AL1529+AM1529+AN1529+AO1529+AP1529+AQ1529+AR1529+AS1529+AT1529+AU1529+AV1529+AW1529+AX1529+AY1529+AZ1529</f>
        <v>3301</v>
      </c>
      <c r="P1529" s="46"/>
      <c r="Q1529" s="46"/>
      <c r="R1529" s="46"/>
      <c r="S1529" s="46"/>
      <c r="T1529" s="46"/>
      <c r="U1529" s="46"/>
      <c r="V1529" s="46"/>
      <c r="W1529" s="46">
        <v>606</v>
      </c>
      <c r="X1529" s="46">
        <v>1095</v>
      </c>
      <c r="Y1529" s="46">
        <v>800</v>
      </c>
      <c r="Z1529" s="46">
        <v>800</v>
      </c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87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>
        <f>DE1529/O1529</f>
        <v>2806.6691911541957</v>
      </c>
      <c r="BK1529" s="46"/>
      <c r="BL1529" s="46"/>
      <c r="BM1529" s="46"/>
      <c r="BN1529" s="46"/>
      <c r="BO1529" s="46"/>
      <c r="BP1529" s="46"/>
      <c r="BQ1529" s="46"/>
      <c r="BR1529" s="46">
        <v>1874.9999999999998</v>
      </c>
      <c r="BS1529" s="46">
        <v>1874.9999999999998</v>
      </c>
      <c r="BT1529" s="46">
        <v>3797.15</v>
      </c>
      <c r="BU1529" s="46">
        <v>3797.15</v>
      </c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>
        <f>DK1529+DL1529+DM1529+DN1529+DO1529+DP1529+DQ1529+DR1529+DJ1529+DI1529+DS1529+DT1529+DU1529+DV1529+DW1529+DX1529+DY1529+DZ1529+EA1529+EB1529+EC1529+ED1529+EE1529+EF1529+EG1529+EH1529+EI1529+EJ1529+EK1529+EL1529+EM1529+EN1529+EO1529+EP1529</f>
        <v>9264815</v>
      </c>
      <c r="DF1529" s="46"/>
      <c r="DG1529" s="46"/>
      <c r="DH1529" s="46"/>
      <c r="DI1529" s="46"/>
      <c r="DJ1529" s="46"/>
      <c r="DK1529" s="46"/>
      <c r="DL1529" s="46"/>
      <c r="DM1529" s="46">
        <f t="shared" si="1245"/>
        <v>1136249.9999999998</v>
      </c>
      <c r="DN1529" s="46">
        <f t="shared" si="1245"/>
        <v>2053124.9999999998</v>
      </c>
      <c r="DO1529" s="46">
        <f t="shared" si="1245"/>
        <v>3037720</v>
      </c>
      <c r="DP1529" s="46">
        <f t="shared" si="1245"/>
        <v>3037720</v>
      </c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>
        <f>DE1529*1.12</f>
        <v>10376592.800000001</v>
      </c>
      <c r="FA1529" s="59" t="s">
        <v>1704</v>
      </c>
      <c r="FB1529" s="59" t="s">
        <v>3553</v>
      </c>
      <c r="FC1529" s="59" t="s">
        <v>3114</v>
      </c>
    </row>
    <row r="1530" spans="1:159" s="49" customFormat="1" ht="25.5" customHeight="1" x14ac:dyDescent="0.25">
      <c r="A1530" s="59" t="s">
        <v>1309</v>
      </c>
      <c r="B1530" s="59" t="s">
        <v>55</v>
      </c>
      <c r="C1530" s="59" t="s">
        <v>1303</v>
      </c>
      <c r="D1530" s="59" t="s">
        <v>1304</v>
      </c>
      <c r="E1530" s="59" t="s">
        <v>1305</v>
      </c>
      <c r="F1530" s="59"/>
      <c r="G1530" s="59" t="s">
        <v>1658</v>
      </c>
      <c r="H1530" s="59" t="s">
        <v>1339</v>
      </c>
      <c r="I1530" s="59">
        <v>77.099999999999994</v>
      </c>
      <c r="J1530" s="59" t="s">
        <v>1631</v>
      </c>
      <c r="K1530" s="59" t="s">
        <v>1637</v>
      </c>
      <c r="L1530" s="59" t="s">
        <v>1330</v>
      </c>
      <c r="M1530" s="59" t="s">
        <v>1505</v>
      </c>
      <c r="N1530" s="59" t="s">
        <v>1660</v>
      </c>
      <c r="O1530" s="46">
        <v>6400</v>
      </c>
      <c r="P1530" s="46"/>
      <c r="Q1530" s="46"/>
      <c r="R1530" s="46"/>
      <c r="S1530" s="46"/>
      <c r="T1530" s="46"/>
      <c r="U1530" s="46"/>
      <c r="V1530" s="46"/>
      <c r="W1530" s="46">
        <v>1700</v>
      </c>
      <c r="X1530" s="46">
        <v>1500</v>
      </c>
      <c r="Y1530" s="46">
        <v>1500</v>
      </c>
      <c r="Z1530" s="46">
        <v>1700</v>
      </c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87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>
        <v>1874.9999999999998</v>
      </c>
      <c r="BK1530" s="46"/>
      <c r="BL1530" s="46"/>
      <c r="BM1530" s="46"/>
      <c r="BN1530" s="46"/>
      <c r="BO1530" s="46"/>
      <c r="BP1530" s="46"/>
      <c r="BQ1530" s="46"/>
      <c r="BR1530" s="46"/>
      <c r="BS1530" s="46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>
        <v>0</v>
      </c>
      <c r="DF1530" s="46">
        <v>0</v>
      </c>
      <c r="DG1530" s="46">
        <v>0</v>
      </c>
      <c r="DH1530" s="46"/>
      <c r="DI1530" s="46"/>
      <c r="DJ1530" s="46"/>
      <c r="DK1530" s="46"/>
      <c r="DL1530" s="46"/>
      <c r="DM1530" s="46"/>
      <c r="DN1530" s="46"/>
      <c r="DO1530" s="46"/>
      <c r="DP1530" s="46"/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>
        <v>0</v>
      </c>
      <c r="FA1530" s="59" t="s">
        <v>1704</v>
      </c>
      <c r="FB1530" s="59">
        <v>2016</v>
      </c>
      <c r="FC1530" s="59"/>
    </row>
    <row r="1531" spans="1:159" s="49" customFormat="1" ht="25.5" customHeight="1" x14ac:dyDescent="0.25">
      <c r="A1531" s="59" t="s">
        <v>1310</v>
      </c>
      <c r="B1531" s="59" t="s">
        <v>55</v>
      </c>
      <c r="C1531" s="59" t="s">
        <v>1303</v>
      </c>
      <c r="D1531" s="59" t="s">
        <v>1304</v>
      </c>
      <c r="E1531" s="59" t="s">
        <v>1305</v>
      </c>
      <c r="F1531" s="59"/>
      <c r="G1531" s="59" t="s">
        <v>1658</v>
      </c>
      <c r="H1531" s="59" t="s">
        <v>1339</v>
      </c>
      <c r="I1531" s="59">
        <v>77.099999999999994</v>
      </c>
      <c r="J1531" s="59" t="s">
        <v>1661</v>
      </c>
      <c r="K1531" s="59" t="s">
        <v>1637</v>
      </c>
      <c r="L1531" s="59" t="s">
        <v>1330</v>
      </c>
      <c r="M1531" s="59" t="s">
        <v>1505</v>
      </c>
      <c r="N1531" s="59" t="s">
        <v>1660</v>
      </c>
      <c r="O1531" s="46">
        <v>6400</v>
      </c>
      <c r="P1531" s="46"/>
      <c r="Q1531" s="46"/>
      <c r="R1531" s="46"/>
      <c r="S1531" s="46"/>
      <c r="T1531" s="46"/>
      <c r="U1531" s="46"/>
      <c r="V1531" s="46"/>
      <c r="W1531" s="46">
        <v>1700</v>
      </c>
      <c r="X1531" s="46">
        <v>1500</v>
      </c>
      <c r="Y1531" s="46">
        <v>1500</v>
      </c>
      <c r="Z1531" s="46">
        <v>1700</v>
      </c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87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>
        <v>1874.9999999999998</v>
      </c>
      <c r="BK1531" s="46"/>
      <c r="BL1531" s="46"/>
      <c r="BM1531" s="46"/>
      <c r="BN1531" s="46"/>
      <c r="BO1531" s="46"/>
      <c r="BP1531" s="46"/>
      <c r="BQ1531" s="46"/>
      <c r="BR1531" s="46">
        <v>1874.9999999999998</v>
      </c>
      <c r="BS1531" s="46">
        <v>1874.9999999999998</v>
      </c>
      <c r="BT1531" s="46">
        <v>1874.9999999999998</v>
      </c>
      <c r="BU1531" s="46">
        <v>1874.9999999999998</v>
      </c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>
        <v>0</v>
      </c>
      <c r="DF1531" s="46">
        <v>0</v>
      </c>
      <c r="DG1531" s="46">
        <v>0</v>
      </c>
      <c r="DH1531" s="46">
        <v>0</v>
      </c>
      <c r="DI1531" s="46">
        <v>0</v>
      </c>
      <c r="DJ1531" s="46">
        <v>0</v>
      </c>
      <c r="DK1531" s="46">
        <v>0</v>
      </c>
      <c r="DL1531" s="46">
        <v>0</v>
      </c>
      <c r="DM1531" s="46">
        <v>3187499.9999999995</v>
      </c>
      <c r="DN1531" s="46">
        <v>2812499.9999999995</v>
      </c>
      <c r="DO1531" s="46">
        <v>2812499.9999999995</v>
      </c>
      <c r="DP1531" s="46">
        <v>3187499.9999999995</v>
      </c>
      <c r="DQ1531" s="46">
        <v>0</v>
      </c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>
        <v>0</v>
      </c>
      <c r="FA1531" s="59" t="s">
        <v>1704</v>
      </c>
      <c r="FB1531" s="59">
        <v>2016</v>
      </c>
      <c r="FC1531" s="59">
        <v>9</v>
      </c>
    </row>
    <row r="1532" spans="1:159" s="49" customFormat="1" ht="25.5" customHeight="1" x14ac:dyDescent="0.25">
      <c r="A1532" s="59" t="s">
        <v>3555</v>
      </c>
      <c r="B1532" s="59" t="s">
        <v>55</v>
      </c>
      <c r="C1532" s="59" t="s">
        <v>1303</v>
      </c>
      <c r="D1532" s="59" t="s">
        <v>1304</v>
      </c>
      <c r="E1532" s="59" t="s">
        <v>1305</v>
      </c>
      <c r="F1532" s="59"/>
      <c r="G1532" s="59" t="s">
        <v>1658</v>
      </c>
      <c r="H1532" s="59" t="s">
        <v>1339</v>
      </c>
      <c r="I1532" s="59">
        <v>77.099999999999994</v>
      </c>
      <c r="J1532" s="59" t="s">
        <v>3556</v>
      </c>
      <c r="K1532" s="59" t="s">
        <v>3558</v>
      </c>
      <c r="L1532" s="59" t="s">
        <v>1330</v>
      </c>
      <c r="M1532" s="59" t="s">
        <v>1505</v>
      </c>
      <c r="N1532" s="59" t="s">
        <v>1660</v>
      </c>
      <c r="O1532" s="46">
        <f>V1532+W1532+X1532+Y1532+Z1532+AA1532+AB1532+AC1532+AD1532+AE1532+AF1532+AG1532+AH1532+AI1532+AJ1532+AK1532+AL1532+AM1532+AN1532+AO1532+AP1532+AQ1532+AR1532+AS1532+AT1532+AU1532+AV1532+AW1532+AX1532+AY1532+AZ1532</f>
        <v>6000</v>
      </c>
      <c r="P1532" s="46"/>
      <c r="Q1532" s="46"/>
      <c r="R1532" s="46"/>
      <c r="S1532" s="46"/>
      <c r="T1532" s="46"/>
      <c r="U1532" s="46"/>
      <c r="V1532" s="46"/>
      <c r="W1532" s="46">
        <v>1700</v>
      </c>
      <c r="X1532" s="46">
        <v>1500</v>
      </c>
      <c r="Y1532" s="46">
        <v>1400</v>
      </c>
      <c r="Z1532" s="46">
        <v>1400</v>
      </c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87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>
        <f>DE1532/O1532</f>
        <v>2772.0033333333336</v>
      </c>
      <c r="BK1532" s="46"/>
      <c r="BL1532" s="46"/>
      <c r="BM1532" s="46"/>
      <c r="BN1532" s="46"/>
      <c r="BO1532" s="46"/>
      <c r="BP1532" s="46"/>
      <c r="BQ1532" s="46"/>
      <c r="BR1532" s="46">
        <v>1874.9999999999998</v>
      </c>
      <c r="BS1532" s="46">
        <v>1874.9999999999998</v>
      </c>
      <c r="BT1532" s="46">
        <v>3797.15</v>
      </c>
      <c r="BU1532" s="46">
        <v>3797.15</v>
      </c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>
        <f>DK1532+DL1532+DM1532+DN1532+DO1532+DP1532+DQ1532+DR1532+DJ1532+DI1532+DS1532+DT1532+DU1532+DV1532+DW1532+DX1532+DY1532+DZ1532+EA1532+EB1532+EC1532+ED1532+EE1532+EF1532+EG1532+EH1532+EI1532+EJ1532+EK1532+EL1532+EM1532+EN1532+EO1532+EP1532</f>
        <v>16632020</v>
      </c>
      <c r="DF1532" s="46">
        <v>0</v>
      </c>
      <c r="DG1532" s="46">
        <v>0</v>
      </c>
      <c r="DH1532" s="46">
        <v>0</v>
      </c>
      <c r="DI1532" s="46">
        <v>0</v>
      </c>
      <c r="DJ1532" s="46">
        <v>0</v>
      </c>
      <c r="DK1532" s="46">
        <v>0</v>
      </c>
      <c r="DL1532" s="46">
        <v>0</v>
      </c>
      <c r="DM1532" s="46">
        <f>W1532*BR1532</f>
        <v>3187499.9999999995</v>
      </c>
      <c r="DN1532" s="46">
        <f>X1532*BS1532</f>
        <v>2812499.9999999995</v>
      </c>
      <c r="DO1532" s="46">
        <f>Y1532*BT1532</f>
        <v>5316010</v>
      </c>
      <c r="DP1532" s="46">
        <f>Z1532*BU1532</f>
        <v>5316010</v>
      </c>
      <c r="DQ1532" s="46">
        <v>0</v>
      </c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>
        <f>DE1532*1.12</f>
        <v>18627862.400000002</v>
      </c>
      <c r="FA1532" s="59" t="s">
        <v>1704</v>
      </c>
      <c r="FB1532" s="59" t="s">
        <v>3557</v>
      </c>
      <c r="FC1532" s="59" t="s">
        <v>3114</v>
      </c>
    </row>
    <row r="1533" spans="1:159" s="49" customFormat="1" ht="25.5" customHeight="1" x14ac:dyDescent="0.25">
      <c r="A1533" s="59" t="s">
        <v>1311</v>
      </c>
      <c r="B1533" s="59" t="s">
        <v>55</v>
      </c>
      <c r="C1533" s="59" t="s">
        <v>1303</v>
      </c>
      <c r="D1533" s="59" t="s">
        <v>1304</v>
      </c>
      <c r="E1533" s="59" t="s">
        <v>1305</v>
      </c>
      <c r="F1533" s="59"/>
      <c r="G1533" s="59" t="s">
        <v>1658</v>
      </c>
      <c r="H1533" s="59" t="s">
        <v>1339</v>
      </c>
      <c r="I1533" s="59">
        <v>77.099999999999994</v>
      </c>
      <c r="J1533" s="59" t="s">
        <v>1631</v>
      </c>
      <c r="K1533" s="59" t="s">
        <v>1639</v>
      </c>
      <c r="L1533" s="59" t="s">
        <v>1330</v>
      </c>
      <c r="M1533" s="59" t="s">
        <v>1505</v>
      </c>
      <c r="N1533" s="59" t="s">
        <v>1660</v>
      </c>
      <c r="O1533" s="46">
        <v>8000</v>
      </c>
      <c r="P1533" s="46"/>
      <c r="Q1533" s="46"/>
      <c r="R1533" s="46"/>
      <c r="S1533" s="46"/>
      <c r="T1533" s="46"/>
      <c r="U1533" s="46"/>
      <c r="V1533" s="46"/>
      <c r="W1533" s="46">
        <v>2400</v>
      </c>
      <c r="X1533" s="46">
        <v>1800</v>
      </c>
      <c r="Y1533" s="46">
        <v>1800</v>
      </c>
      <c r="Z1533" s="46">
        <v>2000</v>
      </c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87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>
        <v>1874.9999999999998</v>
      </c>
      <c r="BK1533" s="46"/>
      <c r="BL1533" s="46"/>
      <c r="BM1533" s="46"/>
      <c r="BN1533" s="46"/>
      <c r="BO1533" s="46"/>
      <c r="BP1533" s="46"/>
      <c r="BQ1533" s="46"/>
      <c r="BR1533" s="46"/>
      <c r="BS1533" s="46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>
        <v>0</v>
      </c>
      <c r="DF1533" s="46">
        <v>0</v>
      </c>
      <c r="DG1533" s="46">
        <v>0</v>
      </c>
      <c r="DH1533" s="46"/>
      <c r="DI1533" s="46"/>
      <c r="DJ1533" s="46"/>
      <c r="DK1533" s="46"/>
      <c r="DL1533" s="46"/>
      <c r="DM1533" s="46"/>
      <c r="DN1533" s="46"/>
      <c r="DO1533" s="46"/>
      <c r="DP1533" s="46"/>
      <c r="DQ1533" s="46"/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>
        <v>0</v>
      </c>
      <c r="FA1533" s="59" t="s">
        <v>1704</v>
      </c>
      <c r="FB1533" s="59">
        <v>2016</v>
      </c>
      <c r="FC1533" s="59"/>
    </row>
    <row r="1534" spans="1:159" s="49" customFormat="1" ht="25.5" customHeight="1" x14ac:dyDescent="0.25">
      <c r="A1534" s="59" t="s">
        <v>1312</v>
      </c>
      <c r="B1534" s="59" t="s">
        <v>55</v>
      </c>
      <c r="C1534" s="59" t="s">
        <v>1303</v>
      </c>
      <c r="D1534" s="59" t="s">
        <v>1304</v>
      </c>
      <c r="E1534" s="59" t="s">
        <v>1305</v>
      </c>
      <c r="F1534" s="59"/>
      <c r="G1534" s="59" t="s">
        <v>1658</v>
      </c>
      <c r="H1534" s="59" t="s">
        <v>1339</v>
      </c>
      <c r="I1534" s="59">
        <v>77.099999999999994</v>
      </c>
      <c r="J1534" s="59" t="s">
        <v>1661</v>
      </c>
      <c r="K1534" s="59" t="s">
        <v>1639</v>
      </c>
      <c r="L1534" s="59" t="s">
        <v>1330</v>
      </c>
      <c r="M1534" s="59" t="s">
        <v>1505</v>
      </c>
      <c r="N1534" s="59" t="s">
        <v>1660</v>
      </c>
      <c r="O1534" s="46">
        <v>8000</v>
      </c>
      <c r="P1534" s="46"/>
      <c r="Q1534" s="46"/>
      <c r="R1534" s="46"/>
      <c r="S1534" s="46"/>
      <c r="T1534" s="46"/>
      <c r="U1534" s="46"/>
      <c r="V1534" s="46"/>
      <c r="W1534" s="46">
        <v>2400</v>
      </c>
      <c r="X1534" s="46">
        <v>1800</v>
      </c>
      <c r="Y1534" s="46">
        <v>1800</v>
      </c>
      <c r="Z1534" s="46">
        <v>2000</v>
      </c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87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>
        <f>DE1534/O1534</f>
        <v>0</v>
      </c>
      <c r="BK1534" s="46"/>
      <c r="BL1534" s="46"/>
      <c r="BM1534" s="46"/>
      <c r="BN1534" s="46"/>
      <c r="BO1534" s="46"/>
      <c r="BP1534" s="46"/>
      <c r="BQ1534" s="46"/>
      <c r="BR1534" s="46">
        <v>1874.9999999999998</v>
      </c>
      <c r="BS1534" s="46">
        <v>1874.9999999999998</v>
      </c>
      <c r="BT1534" s="46">
        <v>1874.9999999999998</v>
      </c>
      <c r="BU1534" s="46">
        <v>1874.9999999999998</v>
      </c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>
        <v>0</v>
      </c>
      <c r="DF1534" s="46">
        <v>0</v>
      </c>
      <c r="DG1534" s="46">
        <v>0</v>
      </c>
      <c r="DH1534" s="46">
        <v>0</v>
      </c>
      <c r="DI1534" s="46">
        <v>0</v>
      </c>
      <c r="DJ1534" s="46">
        <v>0</v>
      </c>
      <c r="DK1534" s="46">
        <v>0</v>
      </c>
      <c r="DL1534" s="46">
        <v>0</v>
      </c>
      <c r="DM1534" s="46">
        <v>4499999.9999999991</v>
      </c>
      <c r="DN1534" s="46">
        <v>3374999.9999999995</v>
      </c>
      <c r="DO1534" s="46">
        <v>3374999.9999999995</v>
      </c>
      <c r="DP1534" s="46">
        <v>3749999.9999999995</v>
      </c>
      <c r="DQ1534" s="46">
        <v>0</v>
      </c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>
        <v>0</v>
      </c>
      <c r="FA1534" s="59" t="s">
        <v>1704</v>
      </c>
      <c r="FB1534" s="59">
        <v>2016</v>
      </c>
      <c r="FC1534" s="59">
        <v>9</v>
      </c>
    </row>
    <row r="1535" spans="1:159" s="49" customFormat="1" ht="25.5" customHeight="1" x14ac:dyDescent="0.25">
      <c r="A1535" s="59" t="s">
        <v>3435</v>
      </c>
      <c r="B1535" s="59" t="s">
        <v>55</v>
      </c>
      <c r="C1535" s="59" t="s">
        <v>1303</v>
      </c>
      <c r="D1535" s="59" t="s">
        <v>1304</v>
      </c>
      <c r="E1535" s="59" t="s">
        <v>1305</v>
      </c>
      <c r="F1535" s="59"/>
      <c r="G1535" s="59" t="s">
        <v>1658</v>
      </c>
      <c r="H1535" s="59" t="s">
        <v>1339</v>
      </c>
      <c r="I1535" s="59">
        <v>77.099999999999994</v>
      </c>
      <c r="J1535" s="59" t="s">
        <v>3433</v>
      </c>
      <c r="K1535" s="59" t="s">
        <v>1639</v>
      </c>
      <c r="L1535" s="59" t="s">
        <v>1330</v>
      </c>
      <c r="M1535" s="59" t="s">
        <v>1505</v>
      </c>
      <c r="N1535" s="59" t="s">
        <v>1660</v>
      </c>
      <c r="O1535" s="46">
        <f>V1535+W1535+X1535+Y1535+Z1535+AA1535+AB1535+AC1535+AD1535+AE1535+AF1535+AG1535+AH1535+AI1535+AJ1535+AK1535+AL1535+AM1535+AN1535+AO1535+AP1535+AQ1535+AR1535+AS1535+AT1535+AU1535+AV1535+AW1535+AX1535+AY1535+AZ1535</f>
        <v>8600</v>
      </c>
      <c r="P1535" s="46"/>
      <c r="Q1535" s="46"/>
      <c r="R1535" s="46"/>
      <c r="S1535" s="46"/>
      <c r="T1535" s="46"/>
      <c r="U1535" s="46"/>
      <c r="V1535" s="46"/>
      <c r="W1535" s="46">
        <v>2400</v>
      </c>
      <c r="X1535" s="46">
        <v>2400</v>
      </c>
      <c r="Y1535" s="46">
        <v>1800</v>
      </c>
      <c r="Z1535" s="46">
        <v>2000</v>
      </c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87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>
        <f>DE1535/O1535</f>
        <v>0</v>
      </c>
      <c r="BK1535" s="46"/>
      <c r="BL1535" s="46"/>
      <c r="BM1535" s="46"/>
      <c r="BN1535" s="46"/>
      <c r="BO1535" s="46"/>
      <c r="BP1535" s="46"/>
      <c r="BQ1535" s="46"/>
      <c r="BR1535" s="46">
        <v>1874.9999999999998</v>
      </c>
      <c r="BS1535" s="46">
        <v>1874.9999999999998</v>
      </c>
      <c r="BT1535" s="46">
        <v>1874.9999999999998</v>
      </c>
      <c r="BU1535" s="46">
        <v>1874.9999999999998</v>
      </c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>
        <v>0</v>
      </c>
      <c r="DF1535" s="46"/>
      <c r="DG1535" s="46"/>
      <c r="DH1535" s="46"/>
      <c r="DI1535" s="46"/>
      <c r="DJ1535" s="46"/>
      <c r="DK1535" s="46"/>
      <c r="DL1535" s="46"/>
      <c r="DM1535" s="46">
        <f t="shared" ref="DM1535:DP1536" si="1246">W1535*BR1535</f>
        <v>4499999.9999999991</v>
      </c>
      <c r="DN1535" s="46">
        <f t="shared" si="1246"/>
        <v>4499999.9999999991</v>
      </c>
      <c r="DO1535" s="46">
        <f t="shared" si="1246"/>
        <v>3374999.9999999995</v>
      </c>
      <c r="DP1535" s="46">
        <f t="shared" si="1246"/>
        <v>3749999.9999999995</v>
      </c>
      <c r="DQ1535" s="46"/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>
        <f>DE1535*1.12</f>
        <v>0</v>
      </c>
      <c r="FA1535" s="59" t="s">
        <v>1704</v>
      </c>
      <c r="FB1535" s="59" t="s">
        <v>3234</v>
      </c>
      <c r="FC1535" s="59" t="s">
        <v>2032</v>
      </c>
    </row>
    <row r="1536" spans="1:159" s="49" customFormat="1" ht="25.5" customHeight="1" x14ac:dyDescent="0.25">
      <c r="A1536" s="59" t="s">
        <v>3559</v>
      </c>
      <c r="B1536" s="59" t="s">
        <v>55</v>
      </c>
      <c r="C1536" s="59" t="s">
        <v>1303</v>
      </c>
      <c r="D1536" s="59" t="s">
        <v>1304</v>
      </c>
      <c r="E1536" s="59" t="s">
        <v>1305</v>
      </c>
      <c r="F1536" s="59"/>
      <c r="G1536" s="59" t="s">
        <v>1658</v>
      </c>
      <c r="H1536" s="59" t="s">
        <v>1339</v>
      </c>
      <c r="I1536" s="59">
        <v>77.099999999999994</v>
      </c>
      <c r="J1536" s="59" t="s">
        <v>3552</v>
      </c>
      <c r="K1536" s="59" t="s">
        <v>1639</v>
      </c>
      <c r="L1536" s="59" t="s">
        <v>1330</v>
      </c>
      <c r="M1536" s="59" t="s">
        <v>1505</v>
      </c>
      <c r="N1536" s="59" t="s">
        <v>1660</v>
      </c>
      <c r="O1536" s="46">
        <f>V1536+W1536+X1536+Y1536+Z1536+AA1536+AB1536+AC1536+AD1536+AE1536+AF1536+AG1536+AH1536+AI1536+AJ1536+AK1536+AL1536+AM1536+AN1536+AO1536+AP1536+AQ1536+AR1536+AS1536+AT1536+AU1536+AV1536+AW1536+AX1536+AY1536+AZ1536</f>
        <v>8000</v>
      </c>
      <c r="P1536" s="46"/>
      <c r="Q1536" s="46"/>
      <c r="R1536" s="46"/>
      <c r="S1536" s="46"/>
      <c r="T1536" s="46"/>
      <c r="U1536" s="46"/>
      <c r="V1536" s="46"/>
      <c r="W1536" s="46">
        <v>2400</v>
      </c>
      <c r="X1536" s="46">
        <v>2400</v>
      </c>
      <c r="Y1536" s="46">
        <v>1600</v>
      </c>
      <c r="Z1536" s="46">
        <v>1600</v>
      </c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87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>
        <f>DE1536/O1536</f>
        <v>2643.86</v>
      </c>
      <c r="BK1536" s="46"/>
      <c r="BL1536" s="46"/>
      <c r="BM1536" s="46"/>
      <c r="BN1536" s="46"/>
      <c r="BO1536" s="46"/>
      <c r="BP1536" s="46"/>
      <c r="BQ1536" s="46"/>
      <c r="BR1536" s="46">
        <v>1874.9999999999998</v>
      </c>
      <c r="BS1536" s="46">
        <v>1874.9999999999998</v>
      </c>
      <c r="BT1536" s="46">
        <v>3797.15</v>
      </c>
      <c r="BU1536" s="46">
        <v>3797.15</v>
      </c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>
        <f>DK1536+DL1536+DM1536+DN1536+DO1536+DP1536+DQ1536+DR1536+DJ1536+DI1536+DS1536+DT1536+DU1536+DV1536+DW1536+DX1536+DY1536+DZ1536+EA1536+EB1536+EC1536+ED1536+EE1536+EF1536+EG1536+EH1536+EI1536+EJ1536+EK1536+EL1536+EM1536+EN1536+EO1536+EP1536</f>
        <v>21150880</v>
      </c>
      <c r="DF1536" s="46"/>
      <c r="DG1536" s="46"/>
      <c r="DH1536" s="46"/>
      <c r="DI1536" s="46"/>
      <c r="DJ1536" s="46"/>
      <c r="DK1536" s="46"/>
      <c r="DL1536" s="46"/>
      <c r="DM1536" s="46">
        <f t="shared" si="1246"/>
        <v>4499999.9999999991</v>
      </c>
      <c r="DN1536" s="46">
        <f t="shared" si="1246"/>
        <v>4499999.9999999991</v>
      </c>
      <c r="DO1536" s="46">
        <f t="shared" si="1246"/>
        <v>6075440</v>
      </c>
      <c r="DP1536" s="46">
        <f t="shared" si="1246"/>
        <v>6075440</v>
      </c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>
        <f>DE1536*1.12</f>
        <v>23688985.600000001</v>
      </c>
      <c r="FA1536" s="59" t="s">
        <v>1704</v>
      </c>
      <c r="FB1536" s="59" t="s">
        <v>3553</v>
      </c>
      <c r="FC1536" s="59" t="s">
        <v>3114</v>
      </c>
    </row>
    <row r="1537" spans="1:159" s="49" customFormat="1" ht="25.5" customHeight="1" x14ac:dyDescent="0.25">
      <c r="A1537" s="59" t="s">
        <v>1313</v>
      </c>
      <c r="B1537" s="59" t="s">
        <v>55</v>
      </c>
      <c r="C1537" s="59" t="s">
        <v>1303</v>
      </c>
      <c r="D1537" s="59" t="s">
        <v>1304</v>
      </c>
      <c r="E1537" s="59" t="s">
        <v>1305</v>
      </c>
      <c r="F1537" s="59"/>
      <c r="G1537" s="59" t="s">
        <v>1658</v>
      </c>
      <c r="H1537" s="59" t="s">
        <v>1339</v>
      </c>
      <c r="I1537" s="59">
        <v>77.099999999999994</v>
      </c>
      <c r="J1537" s="59" t="s">
        <v>1631</v>
      </c>
      <c r="K1537" s="59" t="s">
        <v>1640</v>
      </c>
      <c r="L1537" s="59" t="s">
        <v>1330</v>
      </c>
      <c r="M1537" s="59" t="s">
        <v>1505</v>
      </c>
      <c r="N1537" s="59" t="s">
        <v>1660</v>
      </c>
      <c r="O1537" s="46">
        <v>7770</v>
      </c>
      <c r="P1537" s="46"/>
      <c r="Q1537" s="46"/>
      <c r="R1537" s="46"/>
      <c r="S1537" s="46"/>
      <c r="T1537" s="46"/>
      <c r="U1537" s="46"/>
      <c r="V1537" s="46"/>
      <c r="W1537" s="46">
        <v>2400</v>
      </c>
      <c r="X1537" s="46">
        <v>2000</v>
      </c>
      <c r="Y1537" s="46">
        <v>2000</v>
      </c>
      <c r="Z1537" s="46">
        <v>1370</v>
      </c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87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>
        <v>1874.9999999999998</v>
      </c>
      <c r="BK1537" s="46"/>
      <c r="BL1537" s="46"/>
      <c r="BM1537" s="46"/>
      <c r="BN1537" s="46"/>
      <c r="BO1537" s="46"/>
      <c r="BP1537" s="46"/>
      <c r="BQ1537" s="46"/>
      <c r="BR1537" s="46"/>
      <c r="BS1537" s="46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>
        <v>0</v>
      </c>
      <c r="DF1537" s="46">
        <v>0</v>
      </c>
      <c r="DG1537" s="46">
        <v>0</v>
      </c>
      <c r="DH1537" s="46"/>
      <c r="DI1537" s="46"/>
      <c r="DJ1537" s="46"/>
      <c r="DK1537" s="46"/>
      <c r="DL1537" s="46"/>
      <c r="DM1537" s="46"/>
      <c r="DN1537" s="46"/>
      <c r="DO1537" s="46"/>
      <c r="DP1537" s="46"/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>
        <v>0</v>
      </c>
      <c r="FA1537" s="59" t="s">
        <v>1704</v>
      </c>
      <c r="FB1537" s="59">
        <v>2016</v>
      </c>
      <c r="FC1537" s="59"/>
    </row>
    <row r="1538" spans="1:159" s="49" customFormat="1" ht="25.5" customHeight="1" x14ac:dyDescent="0.25">
      <c r="A1538" s="59" t="s">
        <v>1314</v>
      </c>
      <c r="B1538" s="59" t="s">
        <v>55</v>
      </c>
      <c r="C1538" s="59" t="s">
        <v>1303</v>
      </c>
      <c r="D1538" s="59" t="s">
        <v>1304</v>
      </c>
      <c r="E1538" s="59" t="s">
        <v>1305</v>
      </c>
      <c r="F1538" s="59"/>
      <c r="G1538" s="59" t="s">
        <v>1658</v>
      </c>
      <c r="H1538" s="59" t="s">
        <v>1339</v>
      </c>
      <c r="I1538" s="59">
        <v>77.099999999999994</v>
      </c>
      <c r="J1538" s="59" t="s">
        <v>1661</v>
      </c>
      <c r="K1538" s="59" t="s">
        <v>1640</v>
      </c>
      <c r="L1538" s="59" t="s">
        <v>1330</v>
      </c>
      <c r="M1538" s="59" t="s">
        <v>1505</v>
      </c>
      <c r="N1538" s="59" t="s">
        <v>1660</v>
      </c>
      <c r="O1538" s="46">
        <v>7770</v>
      </c>
      <c r="P1538" s="46"/>
      <c r="Q1538" s="46"/>
      <c r="R1538" s="46"/>
      <c r="S1538" s="46"/>
      <c r="T1538" s="46"/>
      <c r="U1538" s="46"/>
      <c r="V1538" s="46"/>
      <c r="W1538" s="46">
        <v>2400</v>
      </c>
      <c r="X1538" s="46">
        <v>2000</v>
      </c>
      <c r="Y1538" s="46">
        <v>2000</v>
      </c>
      <c r="Z1538" s="46">
        <v>1370</v>
      </c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87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>
        <f>DE1538/O1538</f>
        <v>0</v>
      </c>
      <c r="BK1538" s="46"/>
      <c r="BL1538" s="46"/>
      <c r="BM1538" s="46"/>
      <c r="BN1538" s="46"/>
      <c r="BO1538" s="46"/>
      <c r="BP1538" s="46"/>
      <c r="BQ1538" s="46"/>
      <c r="BR1538" s="46">
        <v>1874.9999999999998</v>
      </c>
      <c r="BS1538" s="46">
        <v>1874.9999999999998</v>
      </c>
      <c r="BT1538" s="46">
        <v>1874.9999999999998</v>
      </c>
      <c r="BU1538" s="46">
        <v>1874.9999999999998</v>
      </c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>
        <v>0</v>
      </c>
      <c r="DF1538" s="46">
        <v>0</v>
      </c>
      <c r="DG1538" s="46">
        <v>0</v>
      </c>
      <c r="DH1538" s="46">
        <v>0</v>
      </c>
      <c r="DI1538" s="46">
        <v>0</v>
      </c>
      <c r="DJ1538" s="46">
        <v>0</v>
      </c>
      <c r="DK1538" s="46">
        <v>0</v>
      </c>
      <c r="DL1538" s="46">
        <v>0</v>
      </c>
      <c r="DM1538" s="46">
        <v>4499999.9999999991</v>
      </c>
      <c r="DN1538" s="46">
        <v>3749999.9999999995</v>
      </c>
      <c r="DO1538" s="46">
        <v>3749999.9999999995</v>
      </c>
      <c r="DP1538" s="46">
        <v>2568749.9999999995</v>
      </c>
      <c r="DQ1538" s="46">
        <v>0</v>
      </c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>
        <v>0</v>
      </c>
      <c r="FA1538" s="59" t="s">
        <v>1704</v>
      </c>
      <c r="FB1538" s="59">
        <v>2016</v>
      </c>
      <c r="FC1538" s="59">
        <v>9</v>
      </c>
    </row>
    <row r="1539" spans="1:159" s="49" customFormat="1" ht="25.5" customHeight="1" x14ac:dyDescent="0.25">
      <c r="A1539" s="59" t="s">
        <v>3436</v>
      </c>
      <c r="B1539" s="59" t="s">
        <v>55</v>
      </c>
      <c r="C1539" s="59" t="s">
        <v>1303</v>
      </c>
      <c r="D1539" s="59" t="s">
        <v>1304</v>
      </c>
      <c r="E1539" s="59" t="s">
        <v>1305</v>
      </c>
      <c r="F1539" s="59"/>
      <c r="G1539" s="59" t="s">
        <v>1658</v>
      </c>
      <c r="H1539" s="59" t="s">
        <v>1339</v>
      </c>
      <c r="I1539" s="59">
        <v>77.099999999999994</v>
      </c>
      <c r="J1539" s="59" t="s">
        <v>3433</v>
      </c>
      <c r="K1539" s="59" t="s">
        <v>1640</v>
      </c>
      <c r="L1539" s="59" t="s">
        <v>1330</v>
      </c>
      <c r="M1539" s="59" t="s">
        <v>1505</v>
      </c>
      <c r="N1539" s="59" t="s">
        <v>1660</v>
      </c>
      <c r="O1539" s="46">
        <f>V1539+W1539+X1539+Y1539+Z1539+AA1539+AB1539+AC1539+AD1539+AE1539+AF1539+AG1539+AH1539+AI1539+AJ1539+AK1539+AL1539+AM1539+AN1539+AO1539+AP1539+AQ1539+AR1539+AS1539+AT1539+AU1539+AV1539+AW1539+AX1539+AY1539+AZ1539</f>
        <v>8370</v>
      </c>
      <c r="P1539" s="46"/>
      <c r="Q1539" s="46"/>
      <c r="R1539" s="46"/>
      <c r="S1539" s="46"/>
      <c r="T1539" s="46"/>
      <c r="U1539" s="46"/>
      <c r="V1539" s="46"/>
      <c r="W1539" s="46">
        <v>2400</v>
      </c>
      <c r="X1539" s="46">
        <v>2600</v>
      </c>
      <c r="Y1539" s="46">
        <v>2000</v>
      </c>
      <c r="Z1539" s="46">
        <v>1370</v>
      </c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87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>
        <f>DE1539/O1539</f>
        <v>0</v>
      </c>
      <c r="BK1539" s="46"/>
      <c r="BL1539" s="46"/>
      <c r="BM1539" s="46"/>
      <c r="BN1539" s="46"/>
      <c r="BO1539" s="46"/>
      <c r="BP1539" s="46"/>
      <c r="BQ1539" s="46"/>
      <c r="BR1539" s="46">
        <v>1874.9999999999998</v>
      </c>
      <c r="BS1539" s="46">
        <v>1874.9999999999998</v>
      </c>
      <c r="BT1539" s="46">
        <v>1874.9999999999998</v>
      </c>
      <c r="BU1539" s="46">
        <v>1874.9999999999998</v>
      </c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>
        <v>0</v>
      </c>
      <c r="DF1539" s="46"/>
      <c r="DG1539" s="46"/>
      <c r="DH1539" s="46"/>
      <c r="DI1539" s="46"/>
      <c r="DJ1539" s="46"/>
      <c r="DK1539" s="46"/>
      <c r="DL1539" s="46"/>
      <c r="DM1539" s="46">
        <f t="shared" ref="DM1539:DP1540" si="1247">W1539*BR1539</f>
        <v>4499999.9999999991</v>
      </c>
      <c r="DN1539" s="46">
        <f t="shared" si="1247"/>
        <v>4874999.9999999991</v>
      </c>
      <c r="DO1539" s="46">
        <f t="shared" si="1247"/>
        <v>3749999.9999999995</v>
      </c>
      <c r="DP1539" s="46">
        <f t="shared" si="1247"/>
        <v>2568749.9999999995</v>
      </c>
      <c r="DQ1539" s="46"/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>
        <f>DE1539*1.12</f>
        <v>0</v>
      </c>
      <c r="FA1539" s="59" t="s">
        <v>1704</v>
      </c>
      <c r="FB1539" s="59" t="s">
        <v>3234</v>
      </c>
      <c r="FC1539" s="59" t="s">
        <v>2032</v>
      </c>
    </row>
    <row r="1540" spans="1:159" s="49" customFormat="1" ht="25.5" customHeight="1" x14ac:dyDescent="0.25">
      <c r="A1540" s="59" t="s">
        <v>3560</v>
      </c>
      <c r="B1540" s="59" t="s">
        <v>55</v>
      </c>
      <c r="C1540" s="59" t="s">
        <v>1303</v>
      </c>
      <c r="D1540" s="59" t="s">
        <v>1304</v>
      </c>
      <c r="E1540" s="59" t="s">
        <v>1305</v>
      </c>
      <c r="F1540" s="59"/>
      <c r="G1540" s="59" t="s">
        <v>1658</v>
      </c>
      <c r="H1540" s="59" t="s">
        <v>1339</v>
      </c>
      <c r="I1540" s="59">
        <v>77.099999999999994</v>
      </c>
      <c r="J1540" s="59" t="s">
        <v>3552</v>
      </c>
      <c r="K1540" s="59" t="s">
        <v>1640</v>
      </c>
      <c r="L1540" s="59" t="s">
        <v>1330</v>
      </c>
      <c r="M1540" s="59" t="s">
        <v>1505</v>
      </c>
      <c r="N1540" s="59" t="s">
        <v>1660</v>
      </c>
      <c r="O1540" s="46">
        <f>V1540+W1540+X1540+Y1540+Z1540+AA1540+AB1540+AC1540+AD1540+AE1540+AF1540+AG1540+AH1540+AI1540+AJ1540+AK1540+AL1540+AM1540+AN1540+AO1540+AP1540+AQ1540+AR1540+AS1540+AT1540+AU1540+AV1540+AW1540+AX1540+AY1540+AZ1540</f>
        <v>8600</v>
      </c>
      <c r="P1540" s="46"/>
      <c r="Q1540" s="46"/>
      <c r="R1540" s="46"/>
      <c r="S1540" s="46"/>
      <c r="T1540" s="46"/>
      <c r="U1540" s="46"/>
      <c r="V1540" s="46"/>
      <c r="W1540" s="46">
        <v>2400</v>
      </c>
      <c r="X1540" s="46">
        <v>2600</v>
      </c>
      <c r="Y1540" s="46">
        <v>1800</v>
      </c>
      <c r="Z1540" s="46">
        <v>1800</v>
      </c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87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>
        <f>DE1540/O1540</f>
        <v>2679.6209302325583</v>
      </c>
      <c r="BK1540" s="46"/>
      <c r="BL1540" s="46"/>
      <c r="BM1540" s="46"/>
      <c r="BN1540" s="46"/>
      <c r="BO1540" s="46"/>
      <c r="BP1540" s="46"/>
      <c r="BQ1540" s="46"/>
      <c r="BR1540" s="46">
        <v>1874.9999999999998</v>
      </c>
      <c r="BS1540" s="46">
        <v>1874.9999999999998</v>
      </c>
      <c r="BT1540" s="46">
        <v>3797.15</v>
      </c>
      <c r="BU1540" s="46">
        <v>3797.15</v>
      </c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>
        <f>DK1540+DL1540+DM1540+DN1540+DO1540+DP1540+DQ1540+DR1540+DJ1540+DI1540+DS1540+DT1540+DU1540+DV1540+DW1540+DX1540+DY1540+DZ1540+EA1540+EB1540+EC1540+ED1540+EE1540+EF1540+EG1540+EH1540+EI1540+EJ1540+EK1540+EL1540+EM1540+EN1540+EO1540+EP1540</f>
        <v>23044740</v>
      </c>
      <c r="DF1540" s="46"/>
      <c r="DG1540" s="46"/>
      <c r="DH1540" s="46"/>
      <c r="DI1540" s="46"/>
      <c r="DJ1540" s="46"/>
      <c r="DK1540" s="46"/>
      <c r="DL1540" s="46"/>
      <c r="DM1540" s="46">
        <f t="shared" si="1247"/>
        <v>4499999.9999999991</v>
      </c>
      <c r="DN1540" s="46">
        <f t="shared" si="1247"/>
        <v>4874999.9999999991</v>
      </c>
      <c r="DO1540" s="46">
        <f t="shared" si="1247"/>
        <v>6834870</v>
      </c>
      <c r="DP1540" s="46">
        <f t="shared" si="1247"/>
        <v>6834870</v>
      </c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>
        <f>DE1540*1.12</f>
        <v>25810108.800000001</v>
      </c>
      <c r="FA1540" s="59" t="s">
        <v>1704</v>
      </c>
      <c r="FB1540" s="59" t="s">
        <v>3553</v>
      </c>
      <c r="FC1540" s="59" t="s">
        <v>3114</v>
      </c>
    </row>
    <row r="1541" spans="1:159" s="49" customFormat="1" ht="25.5" customHeight="1" x14ac:dyDescent="0.25">
      <c r="A1541" s="59" t="s">
        <v>1315</v>
      </c>
      <c r="B1541" s="59" t="s">
        <v>55</v>
      </c>
      <c r="C1541" s="59" t="s">
        <v>1303</v>
      </c>
      <c r="D1541" s="59" t="s">
        <v>1304</v>
      </c>
      <c r="E1541" s="59" t="s">
        <v>1305</v>
      </c>
      <c r="F1541" s="59"/>
      <c r="G1541" s="59" t="s">
        <v>1658</v>
      </c>
      <c r="H1541" s="59" t="s">
        <v>1339</v>
      </c>
      <c r="I1541" s="59">
        <v>77.099999999999994</v>
      </c>
      <c r="J1541" s="59" t="s">
        <v>1631</v>
      </c>
      <c r="K1541" s="59" t="s">
        <v>1663</v>
      </c>
      <c r="L1541" s="59" t="s">
        <v>1330</v>
      </c>
      <c r="M1541" s="59" t="s">
        <v>1505</v>
      </c>
      <c r="N1541" s="59" t="s">
        <v>1660</v>
      </c>
      <c r="O1541" s="46">
        <v>2300</v>
      </c>
      <c r="P1541" s="46"/>
      <c r="Q1541" s="46"/>
      <c r="R1541" s="46"/>
      <c r="S1541" s="46"/>
      <c r="T1541" s="46"/>
      <c r="U1541" s="46"/>
      <c r="V1541" s="46"/>
      <c r="W1541" s="46">
        <v>800</v>
      </c>
      <c r="X1541" s="46">
        <v>500</v>
      </c>
      <c r="Y1541" s="46">
        <v>500</v>
      </c>
      <c r="Z1541" s="46">
        <v>500</v>
      </c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87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>
        <v>1874.9999999999998</v>
      </c>
      <c r="BK1541" s="46"/>
      <c r="BL1541" s="46"/>
      <c r="BM1541" s="46"/>
      <c r="BN1541" s="46"/>
      <c r="BO1541" s="46"/>
      <c r="BP1541" s="46"/>
      <c r="BQ1541" s="46"/>
      <c r="BR1541" s="46"/>
      <c r="BS1541" s="46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>
        <v>0</v>
      </c>
      <c r="DF1541" s="46">
        <v>0</v>
      </c>
      <c r="DG1541" s="46">
        <v>0</v>
      </c>
      <c r="DH1541" s="46"/>
      <c r="DI1541" s="46"/>
      <c r="DJ1541" s="46"/>
      <c r="DK1541" s="46"/>
      <c r="DL1541" s="46"/>
      <c r="DM1541" s="46"/>
      <c r="DN1541" s="46"/>
      <c r="DO1541" s="46"/>
      <c r="DP1541" s="46"/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>
        <v>0</v>
      </c>
      <c r="FA1541" s="59" t="s">
        <v>1704</v>
      </c>
      <c r="FB1541" s="59">
        <v>2016</v>
      </c>
      <c r="FC1541" s="59"/>
    </row>
    <row r="1542" spans="1:159" s="49" customFormat="1" ht="25.5" customHeight="1" x14ac:dyDescent="0.25">
      <c r="A1542" s="59" t="s">
        <v>1316</v>
      </c>
      <c r="B1542" s="59" t="s">
        <v>55</v>
      </c>
      <c r="C1542" s="59" t="s">
        <v>1303</v>
      </c>
      <c r="D1542" s="59" t="s">
        <v>1304</v>
      </c>
      <c r="E1542" s="59" t="s">
        <v>1305</v>
      </c>
      <c r="F1542" s="59"/>
      <c r="G1542" s="59" t="s">
        <v>1658</v>
      </c>
      <c r="H1542" s="59" t="s">
        <v>1339</v>
      </c>
      <c r="I1542" s="59">
        <v>77.099999999999994</v>
      </c>
      <c r="J1542" s="59" t="s">
        <v>1661</v>
      </c>
      <c r="K1542" s="59" t="s">
        <v>1663</v>
      </c>
      <c r="L1542" s="59" t="s">
        <v>1330</v>
      </c>
      <c r="M1542" s="59" t="s">
        <v>1505</v>
      </c>
      <c r="N1542" s="59" t="s">
        <v>1660</v>
      </c>
      <c r="O1542" s="46">
        <v>2300</v>
      </c>
      <c r="P1542" s="46"/>
      <c r="Q1542" s="46"/>
      <c r="R1542" s="46"/>
      <c r="S1542" s="46"/>
      <c r="T1542" s="46"/>
      <c r="U1542" s="46"/>
      <c r="V1542" s="46"/>
      <c r="W1542" s="46">
        <v>800</v>
      </c>
      <c r="X1542" s="46">
        <v>500</v>
      </c>
      <c r="Y1542" s="46">
        <v>500</v>
      </c>
      <c r="Z1542" s="46">
        <v>500</v>
      </c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87"/>
      <c r="BA1542" s="48"/>
      <c r="BB1542" s="48"/>
      <c r="BC1542" s="48"/>
      <c r="BD1542" s="48"/>
      <c r="BE1542" s="48"/>
      <c r="BF1542" s="48"/>
      <c r="BG1542" s="48"/>
      <c r="BH1542" s="48"/>
      <c r="BI1542" s="48"/>
      <c r="BJ1542" s="48">
        <f>DE1542/O1542</f>
        <v>0</v>
      </c>
      <c r="BK1542" s="46"/>
      <c r="BL1542" s="46"/>
      <c r="BM1542" s="46"/>
      <c r="BN1542" s="46"/>
      <c r="BO1542" s="46"/>
      <c r="BP1542" s="46"/>
      <c r="BQ1542" s="46"/>
      <c r="BR1542" s="46">
        <v>1874.9999999999998</v>
      </c>
      <c r="BS1542" s="46">
        <v>1874.9999999999998</v>
      </c>
      <c r="BT1542" s="46">
        <v>1874.9999999999998</v>
      </c>
      <c r="BU1542" s="46">
        <v>1874.9999999999998</v>
      </c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>
        <v>0</v>
      </c>
      <c r="DF1542" s="46">
        <v>0</v>
      </c>
      <c r="DG1542" s="46">
        <v>0</v>
      </c>
      <c r="DH1542" s="46">
        <v>0</v>
      </c>
      <c r="DI1542" s="46">
        <v>0</v>
      </c>
      <c r="DJ1542" s="46">
        <v>0</v>
      </c>
      <c r="DK1542" s="46">
        <v>0</v>
      </c>
      <c r="DL1542" s="46">
        <v>0</v>
      </c>
      <c r="DM1542" s="46">
        <v>1499999.9999999998</v>
      </c>
      <c r="DN1542" s="46">
        <v>937499.99999999988</v>
      </c>
      <c r="DO1542" s="46">
        <v>937499.99999999988</v>
      </c>
      <c r="DP1542" s="46">
        <v>937499.99999999988</v>
      </c>
      <c r="DQ1542" s="46">
        <v>0</v>
      </c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>
        <v>0</v>
      </c>
      <c r="FA1542" s="59" t="s">
        <v>1704</v>
      </c>
      <c r="FB1542" s="59">
        <v>2016</v>
      </c>
      <c r="FC1542" s="59">
        <v>9</v>
      </c>
    </row>
    <row r="1543" spans="1:159" s="49" customFormat="1" ht="25.5" customHeight="1" x14ac:dyDescent="0.25">
      <c r="A1543" s="59" t="s">
        <v>3437</v>
      </c>
      <c r="B1543" s="59" t="s">
        <v>55</v>
      </c>
      <c r="C1543" s="59" t="s">
        <v>1303</v>
      </c>
      <c r="D1543" s="59" t="s">
        <v>1304</v>
      </c>
      <c r="E1543" s="59" t="s">
        <v>1305</v>
      </c>
      <c r="F1543" s="59"/>
      <c r="G1543" s="59" t="s">
        <v>1658</v>
      </c>
      <c r="H1543" s="59" t="s">
        <v>1339</v>
      </c>
      <c r="I1543" s="59">
        <v>77.099999999999994</v>
      </c>
      <c r="J1543" s="59" t="s">
        <v>3433</v>
      </c>
      <c r="K1543" s="59" t="s">
        <v>1663</v>
      </c>
      <c r="L1543" s="59" t="s">
        <v>1330</v>
      </c>
      <c r="M1543" s="59" t="s">
        <v>1505</v>
      </c>
      <c r="N1543" s="59" t="s">
        <v>1660</v>
      </c>
      <c r="O1543" s="46">
        <f>V1543+W1543+X1543+Y1543+Z1543+AA1543+AB1543+AC1543+AD1543+AE1543+AF1543+AG1543+AH1543+AI1543+AJ1543+AK1543+AL1543+AM1543+AN1543+AO1543+AP1543+AQ1543+AR1543+AS1543+AT1543+AU1543+AV1543+AW1543+AX1543+AY1543+AZ1543</f>
        <v>2400</v>
      </c>
      <c r="P1543" s="46"/>
      <c r="Q1543" s="46"/>
      <c r="R1543" s="46"/>
      <c r="S1543" s="46"/>
      <c r="T1543" s="46"/>
      <c r="U1543" s="46"/>
      <c r="V1543" s="46"/>
      <c r="W1543" s="46">
        <v>800</v>
      </c>
      <c r="X1543" s="46">
        <v>600</v>
      </c>
      <c r="Y1543" s="46">
        <v>500</v>
      </c>
      <c r="Z1543" s="46">
        <v>500</v>
      </c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87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>
        <f>DE1543/O1543</f>
        <v>0</v>
      </c>
      <c r="BK1543" s="46"/>
      <c r="BL1543" s="46"/>
      <c r="BM1543" s="46"/>
      <c r="BN1543" s="46"/>
      <c r="BO1543" s="46"/>
      <c r="BP1543" s="46"/>
      <c r="BQ1543" s="46"/>
      <c r="BR1543" s="46">
        <v>1874.9999999999998</v>
      </c>
      <c r="BS1543" s="46">
        <v>1874.9999999999998</v>
      </c>
      <c r="BT1543" s="46">
        <v>1874.9999999999998</v>
      </c>
      <c r="BU1543" s="46">
        <v>1874.9999999999998</v>
      </c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>
        <v>0</v>
      </c>
      <c r="DF1543" s="46"/>
      <c r="DG1543" s="46"/>
      <c r="DH1543" s="46"/>
      <c r="DI1543" s="46"/>
      <c r="DJ1543" s="46"/>
      <c r="DK1543" s="46"/>
      <c r="DL1543" s="46"/>
      <c r="DM1543" s="46">
        <f t="shared" ref="DM1543:DP1544" si="1248">W1543*BR1543</f>
        <v>1499999.9999999998</v>
      </c>
      <c r="DN1543" s="46">
        <f t="shared" si="1248"/>
        <v>1124999.9999999998</v>
      </c>
      <c r="DO1543" s="46">
        <f t="shared" si="1248"/>
        <v>937499.99999999988</v>
      </c>
      <c r="DP1543" s="46">
        <f t="shared" si="1248"/>
        <v>937499.99999999988</v>
      </c>
      <c r="DQ1543" s="46"/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>
        <f>DE1543*1.12</f>
        <v>0</v>
      </c>
      <c r="FA1543" s="59" t="s">
        <v>1704</v>
      </c>
      <c r="FB1543" s="59" t="s">
        <v>3234</v>
      </c>
      <c r="FC1543" s="59" t="s">
        <v>2032</v>
      </c>
    </row>
    <row r="1544" spans="1:159" s="49" customFormat="1" ht="25.5" customHeight="1" x14ac:dyDescent="0.25">
      <c r="A1544" s="59" t="s">
        <v>3561</v>
      </c>
      <c r="B1544" s="59" t="s">
        <v>55</v>
      </c>
      <c r="C1544" s="59" t="s">
        <v>1303</v>
      </c>
      <c r="D1544" s="59" t="s">
        <v>1304</v>
      </c>
      <c r="E1544" s="59" t="s">
        <v>1305</v>
      </c>
      <c r="F1544" s="59"/>
      <c r="G1544" s="59" t="s">
        <v>1658</v>
      </c>
      <c r="H1544" s="59" t="s">
        <v>1339</v>
      </c>
      <c r="I1544" s="59">
        <v>77.099999999999994</v>
      </c>
      <c r="J1544" s="59" t="s">
        <v>3552</v>
      </c>
      <c r="K1544" s="59" t="s">
        <v>1663</v>
      </c>
      <c r="L1544" s="59" t="s">
        <v>1330</v>
      </c>
      <c r="M1544" s="59" t="s">
        <v>1505</v>
      </c>
      <c r="N1544" s="59" t="s">
        <v>1660</v>
      </c>
      <c r="O1544" s="46">
        <f>V1544+W1544+X1544+Y1544+Z1544+AA1544+AB1544+AC1544+AD1544+AE1544+AF1544+AG1544+AH1544+AI1544+AJ1544+AK1544+AL1544+AM1544+AN1544+AO1544+AP1544+AQ1544+AR1544+AS1544+AT1544+AU1544+AV1544+AW1544+AX1544+AY1544+AZ1544</f>
        <v>2200</v>
      </c>
      <c r="P1544" s="46"/>
      <c r="Q1544" s="46"/>
      <c r="R1544" s="46"/>
      <c r="S1544" s="46"/>
      <c r="T1544" s="46"/>
      <c r="U1544" s="46"/>
      <c r="V1544" s="46"/>
      <c r="W1544" s="46">
        <v>800</v>
      </c>
      <c r="X1544" s="46">
        <v>600</v>
      </c>
      <c r="Y1544" s="46">
        <v>400</v>
      </c>
      <c r="Z1544" s="46">
        <v>400</v>
      </c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87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>
        <f>DE1544/O1544</f>
        <v>2573.9636363636364</v>
      </c>
      <c r="BK1544" s="46"/>
      <c r="BL1544" s="46"/>
      <c r="BM1544" s="46"/>
      <c r="BN1544" s="46"/>
      <c r="BO1544" s="46"/>
      <c r="BP1544" s="46"/>
      <c r="BQ1544" s="46"/>
      <c r="BR1544" s="46">
        <v>1874.9999999999998</v>
      </c>
      <c r="BS1544" s="46">
        <v>1874.9999999999998</v>
      </c>
      <c r="BT1544" s="46">
        <v>3797.15</v>
      </c>
      <c r="BU1544" s="46">
        <v>3797.15</v>
      </c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>
        <f>DK1544+DL1544+DM1544+DN1544+DO1544+DP1544+DQ1544+DR1544+DJ1544+DI1544+DS1544+DT1544+DU1544+DV1544+DW1544+DX1544+DY1544+DZ1544+EA1544+EB1544+EC1544+ED1544+EE1544+EF1544+EG1544+EH1544+EI1544+EJ1544+EK1544+EL1544+EM1544+EN1544+EO1544+EP1544</f>
        <v>5662720</v>
      </c>
      <c r="DF1544" s="46"/>
      <c r="DG1544" s="46"/>
      <c r="DH1544" s="46"/>
      <c r="DI1544" s="46"/>
      <c r="DJ1544" s="46"/>
      <c r="DK1544" s="46"/>
      <c r="DL1544" s="46"/>
      <c r="DM1544" s="46">
        <f t="shared" si="1248"/>
        <v>1499999.9999999998</v>
      </c>
      <c r="DN1544" s="46">
        <f t="shared" si="1248"/>
        <v>1124999.9999999998</v>
      </c>
      <c r="DO1544" s="46">
        <f t="shared" si="1248"/>
        <v>1518860</v>
      </c>
      <c r="DP1544" s="46">
        <f t="shared" si="1248"/>
        <v>1518860</v>
      </c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>
        <f>DE1544*1.12</f>
        <v>6342246.4000000004</v>
      </c>
      <c r="FA1544" s="59" t="s">
        <v>1704</v>
      </c>
      <c r="FB1544" s="59" t="s">
        <v>3553</v>
      </c>
      <c r="FC1544" s="59" t="s">
        <v>3114</v>
      </c>
    </row>
    <row r="1545" spans="1:159" s="49" customFormat="1" ht="25.5" customHeight="1" x14ac:dyDescent="0.25">
      <c r="A1545" s="59" t="s">
        <v>1317</v>
      </c>
      <c r="B1545" s="59" t="s">
        <v>55</v>
      </c>
      <c r="C1545" s="59" t="s">
        <v>1303</v>
      </c>
      <c r="D1545" s="59" t="s">
        <v>1304</v>
      </c>
      <c r="E1545" s="59" t="s">
        <v>1305</v>
      </c>
      <c r="F1545" s="59"/>
      <c r="G1545" s="59" t="s">
        <v>1658</v>
      </c>
      <c r="H1545" s="59" t="s">
        <v>1339</v>
      </c>
      <c r="I1545" s="59">
        <v>77.099999999999994</v>
      </c>
      <c r="J1545" s="59" t="s">
        <v>1631</v>
      </c>
      <c r="K1545" s="59" t="s">
        <v>1648</v>
      </c>
      <c r="L1545" s="59" t="s">
        <v>1330</v>
      </c>
      <c r="M1545" s="59" t="s">
        <v>1505</v>
      </c>
      <c r="N1545" s="59" t="s">
        <v>1660</v>
      </c>
      <c r="O1545" s="46">
        <v>10287</v>
      </c>
      <c r="P1545" s="46"/>
      <c r="Q1545" s="46"/>
      <c r="R1545" s="46"/>
      <c r="S1545" s="46"/>
      <c r="T1545" s="46"/>
      <c r="U1545" s="46"/>
      <c r="V1545" s="46"/>
      <c r="W1545" s="46">
        <v>3500</v>
      </c>
      <c r="X1545" s="46">
        <v>2136</v>
      </c>
      <c r="Y1545" s="46">
        <v>2136</v>
      </c>
      <c r="Z1545" s="46">
        <v>2515</v>
      </c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87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>
        <v>1874.9999999999998</v>
      </c>
      <c r="BK1545" s="46"/>
      <c r="BL1545" s="46"/>
      <c r="BM1545" s="46"/>
      <c r="BN1545" s="46"/>
      <c r="BO1545" s="46"/>
      <c r="BP1545" s="46"/>
      <c r="BQ1545" s="46"/>
      <c r="BR1545" s="46"/>
      <c r="BS1545" s="46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>
        <v>0</v>
      </c>
      <c r="DF1545" s="46">
        <v>0</v>
      </c>
      <c r="DG1545" s="46">
        <v>0</v>
      </c>
      <c r="DH1545" s="46"/>
      <c r="DI1545" s="46"/>
      <c r="DJ1545" s="46"/>
      <c r="DK1545" s="46"/>
      <c r="DL1545" s="46"/>
      <c r="DM1545" s="46"/>
      <c r="DN1545" s="46"/>
      <c r="DO1545" s="46"/>
      <c r="DP1545" s="46"/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>
        <v>0</v>
      </c>
      <c r="FA1545" s="59" t="s">
        <v>1704</v>
      </c>
      <c r="FB1545" s="59">
        <v>2016</v>
      </c>
      <c r="FC1545" s="59"/>
    </row>
    <row r="1546" spans="1:159" s="49" customFormat="1" ht="25.5" customHeight="1" x14ac:dyDescent="0.25">
      <c r="A1546" s="59" t="s">
        <v>1318</v>
      </c>
      <c r="B1546" s="59" t="s">
        <v>55</v>
      </c>
      <c r="C1546" s="59" t="s">
        <v>1303</v>
      </c>
      <c r="D1546" s="59" t="s">
        <v>1304</v>
      </c>
      <c r="E1546" s="59" t="s">
        <v>1305</v>
      </c>
      <c r="F1546" s="59"/>
      <c r="G1546" s="59" t="s">
        <v>1658</v>
      </c>
      <c r="H1546" s="59" t="s">
        <v>1339</v>
      </c>
      <c r="I1546" s="59">
        <v>77.099999999999994</v>
      </c>
      <c r="J1546" s="59" t="s">
        <v>1661</v>
      </c>
      <c r="K1546" s="59" t="s">
        <v>1648</v>
      </c>
      <c r="L1546" s="59" t="s">
        <v>1330</v>
      </c>
      <c r="M1546" s="59" t="s">
        <v>1505</v>
      </c>
      <c r="N1546" s="59" t="s">
        <v>1660</v>
      </c>
      <c r="O1546" s="46">
        <v>10287</v>
      </c>
      <c r="P1546" s="46"/>
      <c r="Q1546" s="46"/>
      <c r="R1546" s="46"/>
      <c r="S1546" s="46"/>
      <c r="T1546" s="46"/>
      <c r="U1546" s="46"/>
      <c r="V1546" s="46"/>
      <c r="W1546" s="46">
        <v>3500</v>
      </c>
      <c r="X1546" s="46">
        <v>2136</v>
      </c>
      <c r="Y1546" s="46">
        <v>2136</v>
      </c>
      <c r="Z1546" s="46">
        <v>2515</v>
      </c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87"/>
      <c r="BA1546" s="48"/>
      <c r="BB1546" s="48"/>
      <c r="BC1546" s="48"/>
      <c r="BD1546" s="48"/>
      <c r="BE1546" s="48"/>
      <c r="BF1546" s="48"/>
      <c r="BG1546" s="48"/>
      <c r="BH1546" s="48"/>
      <c r="BI1546" s="48"/>
      <c r="BJ1546" s="48">
        <f>DE1546/O1546</f>
        <v>0</v>
      </c>
      <c r="BK1546" s="46"/>
      <c r="BL1546" s="46"/>
      <c r="BM1546" s="46"/>
      <c r="BN1546" s="46"/>
      <c r="BO1546" s="46"/>
      <c r="BP1546" s="46"/>
      <c r="BQ1546" s="46"/>
      <c r="BR1546" s="46">
        <v>1874.9999999999998</v>
      </c>
      <c r="BS1546" s="46">
        <v>1874.9999999999998</v>
      </c>
      <c r="BT1546" s="46">
        <v>1874.9999999999998</v>
      </c>
      <c r="BU1546" s="46">
        <v>1874.9999999999998</v>
      </c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>
        <v>0</v>
      </c>
      <c r="DF1546" s="46">
        <v>0</v>
      </c>
      <c r="DG1546" s="46">
        <v>0</v>
      </c>
      <c r="DH1546" s="46">
        <v>0</v>
      </c>
      <c r="DI1546" s="46">
        <v>0</v>
      </c>
      <c r="DJ1546" s="46">
        <v>0</v>
      </c>
      <c r="DK1546" s="46">
        <v>0</v>
      </c>
      <c r="DL1546" s="46">
        <v>0</v>
      </c>
      <c r="DM1546" s="46">
        <v>6562499.9999999991</v>
      </c>
      <c r="DN1546" s="46">
        <v>4004999.9999999995</v>
      </c>
      <c r="DO1546" s="46">
        <v>4004999.9999999995</v>
      </c>
      <c r="DP1546" s="46">
        <v>4715624.9999999991</v>
      </c>
      <c r="DQ1546" s="46">
        <v>0</v>
      </c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>
        <v>0</v>
      </c>
      <c r="FA1546" s="59" t="s">
        <v>1704</v>
      </c>
      <c r="FB1546" s="59">
        <v>2016</v>
      </c>
      <c r="FC1546" s="59">
        <v>9</v>
      </c>
    </row>
    <row r="1547" spans="1:159" s="49" customFormat="1" ht="25.5" customHeight="1" x14ac:dyDescent="0.25">
      <c r="A1547" s="59" t="s">
        <v>3438</v>
      </c>
      <c r="B1547" s="59" t="s">
        <v>55</v>
      </c>
      <c r="C1547" s="59" t="s">
        <v>1303</v>
      </c>
      <c r="D1547" s="59" t="s">
        <v>1304</v>
      </c>
      <c r="E1547" s="59" t="s">
        <v>1305</v>
      </c>
      <c r="F1547" s="59"/>
      <c r="G1547" s="59" t="s">
        <v>1658</v>
      </c>
      <c r="H1547" s="59" t="s">
        <v>1339</v>
      </c>
      <c r="I1547" s="59">
        <v>77.099999999999994</v>
      </c>
      <c r="J1547" s="59" t="s">
        <v>3433</v>
      </c>
      <c r="K1547" s="59" t="s">
        <v>1648</v>
      </c>
      <c r="L1547" s="59" t="s">
        <v>1330</v>
      </c>
      <c r="M1547" s="59" t="s">
        <v>1505</v>
      </c>
      <c r="N1547" s="59" t="s">
        <v>1660</v>
      </c>
      <c r="O1547" s="46">
        <f>V1547+W1547+X1547+Y1547+Z1547+AA1547+AB1547+AC1547+AD1547+AE1547+AF1547+AG1547+AH1547+AI1547+AJ1547+AK1547+AL1547+AM1547+AN1547+AO1547+AP1547+AQ1547+AR1547+AS1547+AT1547+AU1547+AV1547+AW1547+AX1547+AY1547+AZ1547</f>
        <v>11456</v>
      </c>
      <c r="P1547" s="46"/>
      <c r="Q1547" s="46"/>
      <c r="R1547" s="46"/>
      <c r="S1547" s="46"/>
      <c r="T1547" s="46"/>
      <c r="U1547" s="46"/>
      <c r="V1547" s="46"/>
      <c r="W1547" s="46">
        <v>3500</v>
      </c>
      <c r="X1547" s="46">
        <v>3305</v>
      </c>
      <c r="Y1547" s="46">
        <v>2136</v>
      </c>
      <c r="Z1547" s="46">
        <v>2515</v>
      </c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87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>
        <f>DE1547/O1547</f>
        <v>0</v>
      </c>
      <c r="BK1547" s="46"/>
      <c r="BL1547" s="46"/>
      <c r="BM1547" s="46"/>
      <c r="BN1547" s="46"/>
      <c r="BO1547" s="46"/>
      <c r="BP1547" s="46"/>
      <c r="BQ1547" s="46"/>
      <c r="BR1547" s="46">
        <v>1874.9999999999998</v>
      </c>
      <c r="BS1547" s="46">
        <v>1874.9999999999998</v>
      </c>
      <c r="BT1547" s="46">
        <v>1874.9999999999998</v>
      </c>
      <c r="BU1547" s="46">
        <v>1874.9999999999998</v>
      </c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>
        <v>0</v>
      </c>
      <c r="DF1547" s="46"/>
      <c r="DG1547" s="46"/>
      <c r="DH1547" s="46"/>
      <c r="DI1547" s="46"/>
      <c r="DJ1547" s="46"/>
      <c r="DK1547" s="46"/>
      <c r="DL1547" s="46"/>
      <c r="DM1547" s="46">
        <f t="shared" ref="DM1547:DP1548" si="1249">W1547*BR1547</f>
        <v>6562499.9999999991</v>
      </c>
      <c r="DN1547" s="46">
        <f t="shared" si="1249"/>
        <v>6196874.9999999991</v>
      </c>
      <c r="DO1547" s="46">
        <f t="shared" si="1249"/>
        <v>4004999.9999999995</v>
      </c>
      <c r="DP1547" s="46">
        <f t="shared" si="1249"/>
        <v>4715624.9999999991</v>
      </c>
      <c r="DQ1547" s="46"/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>
        <f>DE1547*1.12</f>
        <v>0</v>
      </c>
      <c r="FA1547" s="59" t="s">
        <v>1704</v>
      </c>
      <c r="FB1547" s="59" t="s">
        <v>3234</v>
      </c>
      <c r="FC1547" s="59" t="s">
        <v>2032</v>
      </c>
    </row>
    <row r="1548" spans="1:159" s="49" customFormat="1" ht="25.5" customHeight="1" x14ac:dyDescent="0.25">
      <c r="A1548" s="59" t="s">
        <v>3562</v>
      </c>
      <c r="B1548" s="59" t="s">
        <v>55</v>
      </c>
      <c r="C1548" s="59" t="s">
        <v>1303</v>
      </c>
      <c r="D1548" s="59" t="s">
        <v>1304</v>
      </c>
      <c r="E1548" s="59" t="s">
        <v>1305</v>
      </c>
      <c r="F1548" s="59"/>
      <c r="G1548" s="59" t="s">
        <v>1658</v>
      </c>
      <c r="H1548" s="59" t="s">
        <v>1339</v>
      </c>
      <c r="I1548" s="59">
        <v>77.099999999999994</v>
      </c>
      <c r="J1548" s="59" t="s">
        <v>3552</v>
      </c>
      <c r="K1548" s="59" t="s">
        <v>1648</v>
      </c>
      <c r="L1548" s="59" t="s">
        <v>1330</v>
      </c>
      <c r="M1548" s="59" t="s">
        <v>1505</v>
      </c>
      <c r="N1548" s="59" t="s">
        <v>1660</v>
      </c>
      <c r="O1548" s="46">
        <f>V1548+W1548+X1548+Y1548+Z1548+AA1548+AB1548+AC1548+AD1548+AE1548+AF1548+AG1548+AH1548+AI1548+AJ1548+AK1548+AL1548+AM1548+AN1548+AO1548+AP1548+AQ1548+AR1548+AS1548+AT1548+AU1548+AV1548+AW1548+AX1548+AY1548+AZ1548</f>
        <v>10633</v>
      </c>
      <c r="P1548" s="46"/>
      <c r="Q1548" s="46"/>
      <c r="R1548" s="46"/>
      <c r="S1548" s="46"/>
      <c r="T1548" s="46"/>
      <c r="U1548" s="46"/>
      <c r="V1548" s="46"/>
      <c r="W1548" s="46">
        <v>3500</v>
      </c>
      <c r="X1548" s="46">
        <v>3305</v>
      </c>
      <c r="Y1548" s="46">
        <v>1914</v>
      </c>
      <c r="Z1548" s="46">
        <v>1914</v>
      </c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87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>
        <f>DE1548/O1548</f>
        <v>2566.9956926549421</v>
      </c>
      <c r="BK1548" s="46"/>
      <c r="BL1548" s="46"/>
      <c r="BM1548" s="46"/>
      <c r="BN1548" s="46"/>
      <c r="BO1548" s="46"/>
      <c r="BP1548" s="46"/>
      <c r="BQ1548" s="46"/>
      <c r="BR1548" s="46">
        <v>1874.9999999999998</v>
      </c>
      <c r="BS1548" s="46">
        <v>1874.9999999999998</v>
      </c>
      <c r="BT1548" s="46">
        <v>3797.15</v>
      </c>
      <c r="BU1548" s="46">
        <v>3797.15</v>
      </c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>
        <f>DK1548+DL1548+DM1548+DN1548+DO1548+DP1548+DQ1548+DR1548+DJ1548+DI1548+DS1548+DT1548+DU1548+DV1548+DW1548+DX1548+DY1548+DZ1548+EA1548+EB1548+EC1548+ED1548+EE1548+EF1548+EG1548+EH1548+EI1548+EJ1548+EK1548+EL1548+EM1548+EN1548+EO1548+EP1548</f>
        <v>27294865.199999999</v>
      </c>
      <c r="DF1548" s="46"/>
      <c r="DG1548" s="46"/>
      <c r="DH1548" s="46"/>
      <c r="DI1548" s="46"/>
      <c r="DJ1548" s="46"/>
      <c r="DK1548" s="46"/>
      <c r="DL1548" s="46"/>
      <c r="DM1548" s="46">
        <f t="shared" si="1249"/>
        <v>6562499.9999999991</v>
      </c>
      <c r="DN1548" s="46">
        <f t="shared" si="1249"/>
        <v>6196874.9999999991</v>
      </c>
      <c r="DO1548" s="46">
        <f t="shared" si="1249"/>
        <v>7267745.1000000006</v>
      </c>
      <c r="DP1548" s="46">
        <f t="shared" si="1249"/>
        <v>7267745.1000000006</v>
      </c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>
        <f>DE1548*1.12</f>
        <v>30570249.024000004</v>
      </c>
      <c r="FA1548" s="59" t="s">
        <v>1704</v>
      </c>
      <c r="FB1548" s="59" t="s">
        <v>3553</v>
      </c>
      <c r="FC1548" s="59" t="s">
        <v>3114</v>
      </c>
    </row>
    <row r="1549" spans="1:159" s="49" customFormat="1" ht="25.5" customHeight="1" x14ac:dyDescent="0.25">
      <c r="A1549" s="59" t="s">
        <v>1319</v>
      </c>
      <c r="B1549" s="59" t="s">
        <v>55</v>
      </c>
      <c r="C1549" s="59" t="s">
        <v>1303</v>
      </c>
      <c r="D1549" s="59" t="s">
        <v>1304</v>
      </c>
      <c r="E1549" s="59" t="s">
        <v>1305</v>
      </c>
      <c r="F1549" s="59"/>
      <c r="G1549" s="59" t="s">
        <v>1658</v>
      </c>
      <c r="H1549" s="59" t="s">
        <v>1339</v>
      </c>
      <c r="I1549" s="59">
        <v>77.099999999999994</v>
      </c>
      <c r="J1549" s="59" t="s">
        <v>1631</v>
      </c>
      <c r="K1549" s="59" t="s">
        <v>1664</v>
      </c>
      <c r="L1549" s="59" t="s">
        <v>1330</v>
      </c>
      <c r="M1549" s="59" t="s">
        <v>1505</v>
      </c>
      <c r="N1549" s="59" t="s">
        <v>1660</v>
      </c>
      <c r="O1549" s="46">
        <v>7700</v>
      </c>
      <c r="P1549" s="46"/>
      <c r="Q1549" s="46"/>
      <c r="R1549" s="46"/>
      <c r="S1549" s="46"/>
      <c r="T1549" s="46"/>
      <c r="U1549" s="46"/>
      <c r="V1549" s="46"/>
      <c r="W1549" s="46">
        <v>2400</v>
      </c>
      <c r="X1549" s="46">
        <v>1700</v>
      </c>
      <c r="Y1549" s="46">
        <v>1700</v>
      </c>
      <c r="Z1549" s="46">
        <v>1900</v>
      </c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87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>
        <v>1875</v>
      </c>
      <c r="BK1549" s="46"/>
      <c r="BL1549" s="46"/>
      <c r="BM1549" s="46"/>
      <c r="BN1549" s="46"/>
      <c r="BO1549" s="46"/>
      <c r="BP1549" s="46"/>
      <c r="BQ1549" s="46"/>
      <c r="BR1549" s="46"/>
      <c r="BS1549" s="46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>
        <v>0</v>
      </c>
      <c r="DF1549" s="46">
        <v>0</v>
      </c>
      <c r="DG1549" s="46">
        <v>0</v>
      </c>
      <c r="DH1549" s="46"/>
      <c r="DI1549" s="46"/>
      <c r="DJ1549" s="46"/>
      <c r="DK1549" s="46"/>
      <c r="DL1549" s="46"/>
      <c r="DM1549" s="46"/>
      <c r="DN1549" s="46"/>
      <c r="DO1549" s="46"/>
      <c r="DP1549" s="46"/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>
        <v>0</v>
      </c>
      <c r="FA1549" s="59" t="s">
        <v>1704</v>
      </c>
      <c r="FB1549" s="59">
        <v>2016</v>
      </c>
      <c r="FC1549" s="59"/>
    </row>
    <row r="1550" spans="1:159" s="49" customFormat="1" ht="25.5" customHeight="1" x14ac:dyDescent="0.25">
      <c r="A1550" s="59" t="s">
        <v>1320</v>
      </c>
      <c r="B1550" s="59" t="s">
        <v>55</v>
      </c>
      <c r="C1550" s="59" t="s">
        <v>1303</v>
      </c>
      <c r="D1550" s="59" t="s">
        <v>1304</v>
      </c>
      <c r="E1550" s="59" t="s">
        <v>1305</v>
      </c>
      <c r="F1550" s="59"/>
      <c r="G1550" s="59" t="s">
        <v>1658</v>
      </c>
      <c r="H1550" s="59" t="s">
        <v>1339</v>
      </c>
      <c r="I1550" s="59">
        <v>77.099999999999994</v>
      </c>
      <c r="J1550" s="59" t="s">
        <v>1661</v>
      </c>
      <c r="K1550" s="59" t="s">
        <v>1664</v>
      </c>
      <c r="L1550" s="59" t="s">
        <v>1330</v>
      </c>
      <c r="M1550" s="59" t="s">
        <v>1505</v>
      </c>
      <c r="N1550" s="59" t="s">
        <v>1660</v>
      </c>
      <c r="O1550" s="46">
        <v>7700</v>
      </c>
      <c r="P1550" s="46"/>
      <c r="Q1550" s="46"/>
      <c r="R1550" s="46"/>
      <c r="S1550" s="46"/>
      <c r="T1550" s="46"/>
      <c r="U1550" s="46"/>
      <c r="V1550" s="46"/>
      <c r="W1550" s="46">
        <v>2400</v>
      </c>
      <c r="X1550" s="46">
        <v>1700</v>
      </c>
      <c r="Y1550" s="46">
        <v>1700</v>
      </c>
      <c r="Z1550" s="46">
        <v>1900</v>
      </c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87"/>
      <c r="BA1550" s="48"/>
      <c r="BB1550" s="48"/>
      <c r="BC1550" s="48"/>
      <c r="BD1550" s="48"/>
      <c r="BE1550" s="48"/>
      <c r="BF1550" s="48"/>
      <c r="BG1550" s="48"/>
      <c r="BH1550" s="48"/>
      <c r="BI1550" s="48"/>
      <c r="BJ1550" s="48">
        <f>DE1550/O1550</f>
        <v>0</v>
      </c>
      <c r="BK1550" s="46"/>
      <c r="BL1550" s="46"/>
      <c r="BM1550" s="46"/>
      <c r="BN1550" s="46"/>
      <c r="BO1550" s="46"/>
      <c r="BP1550" s="46"/>
      <c r="BQ1550" s="46"/>
      <c r="BR1550" s="46">
        <v>1874.9999999999998</v>
      </c>
      <c r="BS1550" s="46">
        <v>1874.9999999999998</v>
      </c>
      <c r="BT1550" s="46">
        <v>1874.9999999999998</v>
      </c>
      <c r="BU1550" s="46">
        <v>1874.9999999999998</v>
      </c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>
        <v>0</v>
      </c>
      <c r="DF1550" s="46">
        <v>0</v>
      </c>
      <c r="DG1550" s="46">
        <v>0</v>
      </c>
      <c r="DH1550" s="46">
        <v>0</v>
      </c>
      <c r="DI1550" s="46">
        <v>0</v>
      </c>
      <c r="DJ1550" s="46">
        <v>0</v>
      </c>
      <c r="DK1550" s="46">
        <v>0</v>
      </c>
      <c r="DL1550" s="46">
        <v>0</v>
      </c>
      <c r="DM1550" s="46">
        <v>4499999.9999999991</v>
      </c>
      <c r="DN1550" s="46">
        <v>3187499.9999999995</v>
      </c>
      <c r="DO1550" s="46">
        <v>3187499.9999999995</v>
      </c>
      <c r="DP1550" s="46">
        <v>3562499.9999999995</v>
      </c>
      <c r="DQ1550" s="46">
        <v>0</v>
      </c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>
        <v>0</v>
      </c>
      <c r="FA1550" s="59" t="s">
        <v>1704</v>
      </c>
      <c r="FB1550" s="59">
        <v>2016</v>
      </c>
      <c r="FC1550" s="59">
        <v>9</v>
      </c>
    </row>
    <row r="1551" spans="1:159" s="49" customFormat="1" ht="25.5" customHeight="1" x14ac:dyDescent="0.25">
      <c r="A1551" s="59" t="s">
        <v>3439</v>
      </c>
      <c r="B1551" s="59" t="s">
        <v>55</v>
      </c>
      <c r="C1551" s="59" t="s">
        <v>1303</v>
      </c>
      <c r="D1551" s="59" t="s">
        <v>1304</v>
      </c>
      <c r="E1551" s="59" t="s">
        <v>1305</v>
      </c>
      <c r="F1551" s="59"/>
      <c r="G1551" s="59" t="s">
        <v>1658</v>
      </c>
      <c r="H1551" s="59" t="s">
        <v>1339</v>
      </c>
      <c r="I1551" s="59">
        <v>77.099999999999994</v>
      </c>
      <c r="J1551" s="59" t="s">
        <v>3433</v>
      </c>
      <c r="K1551" s="59" t="s">
        <v>1664</v>
      </c>
      <c r="L1551" s="59" t="s">
        <v>1330</v>
      </c>
      <c r="M1551" s="59" t="s">
        <v>1505</v>
      </c>
      <c r="N1551" s="59" t="s">
        <v>1660</v>
      </c>
      <c r="O1551" s="46">
        <f>V1551+W1551+X1551+Y1551+Z1551+AA1551+AB1551+AC1551+AD1551+AE1551+AF1551+AG1551+AH1551+AI1551+AJ1551+AK1551+AL1551+AM1551+AN1551+AO1551+AP1551+AQ1551+AR1551+AS1551+AT1551+AU1551+AV1551+AW1551+AX1551+AY1551+AZ1551</f>
        <v>8500</v>
      </c>
      <c r="P1551" s="46"/>
      <c r="Q1551" s="46"/>
      <c r="R1551" s="46"/>
      <c r="S1551" s="46"/>
      <c r="T1551" s="46"/>
      <c r="U1551" s="46"/>
      <c r="V1551" s="46"/>
      <c r="W1551" s="46">
        <v>2400</v>
      </c>
      <c r="X1551" s="46">
        <v>2500</v>
      </c>
      <c r="Y1551" s="46">
        <v>1700</v>
      </c>
      <c r="Z1551" s="46">
        <v>1900</v>
      </c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87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>
        <f>DE1551/O1551</f>
        <v>0</v>
      </c>
      <c r="BK1551" s="46"/>
      <c r="BL1551" s="46"/>
      <c r="BM1551" s="46"/>
      <c r="BN1551" s="46"/>
      <c r="BO1551" s="46"/>
      <c r="BP1551" s="46"/>
      <c r="BQ1551" s="46"/>
      <c r="BR1551" s="46">
        <v>1874.9999999999998</v>
      </c>
      <c r="BS1551" s="46">
        <v>1874.9999999999998</v>
      </c>
      <c r="BT1551" s="46">
        <v>1874.9999999999998</v>
      </c>
      <c r="BU1551" s="46">
        <v>1874.9999999999998</v>
      </c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>
        <v>0</v>
      </c>
      <c r="DF1551" s="46"/>
      <c r="DG1551" s="46"/>
      <c r="DH1551" s="46"/>
      <c r="DI1551" s="46"/>
      <c r="DJ1551" s="46"/>
      <c r="DK1551" s="46"/>
      <c r="DL1551" s="46"/>
      <c r="DM1551" s="46">
        <f t="shared" ref="DM1551:DP1552" si="1250">W1551*BR1551</f>
        <v>4499999.9999999991</v>
      </c>
      <c r="DN1551" s="46">
        <f t="shared" si="1250"/>
        <v>4687499.9999999991</v>
      </c>
      <c r="DO1551" s="46">
        <f t="shared" si="1250"/>
        <v>3187499.9999999995</v>
      </c>
      <c r="DP1551" s="46">
        <f t="shared" si="1250"/>
        <v>3562499.9999999995</v>
      </c>
      <c r="DQ1551" s="46"/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>
        <f>DE1551*1.12</f>
        <v>0</v>
      </c>
      <c r="FA1551" s="59" t="s">
        <v>1704</v>
      </c>
      <c r="FB1551" s="59" t="s">
        <v>3234</v>
      </c>
      <c r="FC1551" s="59" t="s">
        <v>2032</v>
      </c>
    </row>
    <row r="1552" spans="1:159" s="49" customFormat="1" ht="25.5" customHeight="1" x14ac:dyDescent="0.25">
      <c r="A1552" s="59" t="s">
        <v>3563</v>
      </c>
      <c r="B1552" s="59" t="s">
        <v>55</v>
      </c>
      <c r="C1552" s="59" t="s">
        <v>1303</v>
      </c>
      <c r="D1552" s="59" t="s">
        <v>1304</v>
      </c>
      <c r="E1552" s="59" t="s">
        <v>1305</v>
      </c>
      <c r="F1552" s="59"/>
      <c r="G1552" s="59" t="s">
        <v>1658</v>
      </c>
      <c r="H1552" s="59" t="s">
        <v>1339</v>
      </c>
      <c r="I1552" s="59">
        <v>77.099999999999994</v>
      </c>
      <c r="J1552" s="59" t="s">
        <v>3552</v>
      </c>
      <c r="K1552" s="59" t="s">
        <v>1664</v>
      </c>
      <c r="L1552" s="59" t="s">
        <v>1330</v>
      </c>
      <c r="M1552" s="59" t="s">
        <v>1505</v>
      </c>
      <c r="N1552" s="59" t="s">
        <v>1660</v>
      </c>
      <c r="O1552" s="46">
        <f>V1552+W1552+X1552+Y1552+Z1552+AA1552+AB1552+AC1552+AD1552+AE1552+AF1552+AG1552+AH1552+AI1552+AJ1552+AK1552+AL1552+AM1552+AN1552+AO1552+AP1552+AQ1552+AR1552+AS1552+AT1552+AU1552+AV1552+AW1552+AX1552+AY1552+AZ1552</f>
        <v>7900</v>
      </c>
      <c r="P1552" s="46"/>
      <c r="Q1552" s="46"/>
      <c r="R1552" s="46"/>
      <c r="S1552" s="46"/>
      <c r="T1552" s="46"/>
      <c r="U1552" s="46"/>
      <c r="V1552" s="46"/>
      <c r="W1552" s="46">
        <v>2400</v>
      </c>
      <c r="X1552" s="46">
        <v>2500</v>
      </c>
      <c r="Y1552" s="46">
        <v>1500</v>
      </c>
      <c r="Z1552" s="46">
        <v>1500</v>
      </c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87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>
        <f>DE1552/O1552</f>
        <v>2604.9303797468356</v>
      </c>
      <c r="BK1552" s="46"/>
      <c r="BL1552" s="46"/>
      <c r="BM1552" s="46"/>
      <c r="BN1552" s="46"/>
      <c r="BO1552" s="46"/>
      <c r="BP1552" s="46"/>
      <c r="BQ1552" s="46"/>
      <c r="BR1552" s="46">
        <v>1874.9999999999998</v>
      </c>
      <c r="BS1552" s="46">
        <v>1874.9999999999998</v>
      </c>
      <c r="BT1552" s="46">
        <v>3797.15</v>
      </c>
      <c r="BU1552" s="46">
        <v>3797.15</v>
      </c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>
        <f>DK1552+DL1552+DM1552+DN1552+DO1552+DP1552+DQ1552+DR1552+DJ1552+DI1552+DS1552+DT1552+DU1552+DV1552+DW1552+DX1552+DY1552+DZ1552+EA1552+EB1552+EC1552+ED1552+EE1552+EF1552+EG1552+EH1552+EI1552+EJ1552+EK1552+EL1552+EM1552+EN1552+EO1552+EP1552</f>
        <v>20578950</v>
      </c>
      <c r="DF1552" s="46"/>
      <c r="DG1552" s="46"/>
      <c r="DH1552" s="46"/>
      <c r="DI1552" s="46"/>
      <c r="DJ1552" s="46"/>
      <c r="DK1552" s="46"/>
      <c r="DL1552" s="46"/>
      <c r="DM1552" s="46">
        <f t="shared" si="1250"/>
        <v>4499999.9999999991</v>
      </c>
      <c r="DN1552" s="46">
        <f t="shared" si="1250"/>
        <v>4687499.9999999991</v>
      </c>
      <c r="DO1552" s="46">
        <f t="shared" si="1250"/>
        <v>5695725</v>
      </c>
      <c r="DP1552" s="46">
        <f t="shared" si="1250"/>
        <v>5695725</v>
      </c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>
        <f>DE1552*1.12</f>
        <v>23048424.000000004</v>
      </c>
      <c r="FA1552" s="59" t="s">
        <v>1704</v>
      </c>
      <c r="FB1552" s="59" t="s">
        <v>3553</v>
      </c>
      <c r="FC1552" s="59" t="s">
        <v>3114</v>
      </c>
    </row>
    <row r="1553" spans="1:159" s="49" customFormat="1" ht="25.5" customHeight="1" x14ac:dyDescent="0.25">
      <c r="A1553" s="59" t="s">
        <v>1321</v>
      </c>
      <c r="B1553" s="59" t="s">
        <v>55</v>
      </c>
      <c r="C1553" s="59" t="s">
        <v>1322</v>
      </c>
      <c r="D1553" s="59" t="s">
        <v>1323</v>
      </c>
      <c r="E1553" s="59" t="s">
        <v>1324</v>
      </c>
      <c r="F1553" s="59"/>
      <c r="G1553" s="59" t="s">
        <v>1665</v>
      </c>
      <c r="H1553" s="59" t="s">
        <v>1327</v>
      </c>
      <c r="I1553" s="59">
        <v>100</v>
      </c>
      <c r="J1553" s="59" t="s">
        <v>1666</v>
      </c>
      <c r="K1553" s="59" t="s">
        <v>1667</v>
      </c>
      <c r="L1553" s="59" t="s">
        <v>1330</v>
      </c>
      <c r="M1553" s="59" t="s">
        <v>1668</v>
      </c>
      <c r="N1553" s="59" t="s">
        <v>1335</v>
      </c>
      <c r="O1553" s="46">
        <v>1880</v>
      </c>
      <c r="P1553" s="46"/>
      <c r="Q1553" s="46"/>
      <c r="R1553" s="46"/>
      <c r="S1553" s="46"/>
      <c r="T1553" s="46"/>
      <c r="U1553" s="46"/>
      <c r="V1553" s="46">
        <v>1504</v>
      </c>
      <c r="W1553" s="46">
        <v>376</v>
      </c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87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>
        <v>1116.07</v>
      </c>
      <c r="BK1553" s="46"/>
      <c r="BL1553" s="46"/>
      <c r="BM1553" s="46"/>
      <c r="BN1553" s="46"/>
      <c r="BO1553" s="46"/>
      <c r="BP1553" s="46"/>
      <c r="BQ1553" s="46">
        <v>1116.07</v>
      </c>
      <c r="BR1553" s="46">
        <v>1116.07</v>
      </c>
      <c r="BS1553" s="46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>
        <v>2098211.5999999996</v>
      </c>
      <c r="DF1553" s="46">
        <v>0</v>
      </c>
      <c r="DG1553" s="46">
        <v>0</v>
      </c>
      <c r="DH1553" s="46">
        <v>0</v>
      </c>
      <c r="DI1553" s="46">
        <v>0</v>
      </c>
      <c r="DJ1553" s="46">
        <v>0</v>
      </c>
      <c r="DK1553" s="46">
        <v>0</v>
      </c>
      <c r="DL1553" s="46">
        <v>1678569.2799999998</v>
      </c>
      <c r="DM1553" s="46">
        <v>419642.31999999995</v>
      </c>
      <c r="DN1553" s="46">
        <v>0</v>
      </c>
      <c r="DO1553" s="46">
        <v>0</v>
      </c>
      <c r="DP1553" s="46">
        <v>0</v>
      </c>
      <c r="DQ1553" s="46">
        <v>0</v>
      </c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>
        <v>2349996.9919999996</v>
      </c>
      <c r="FA1553" s="59"/>
      <c r="FB1553" s="59">
        <v>2016</v>
      </c>
      <c r="FC1553" s="59"/>
    </row>
    <row r="1554" spans="1:159" s="49" customFormat="1" ht="25.5" customHeight="1" x14ac:dyDescent="0.25">
      <c r="A1554" s="59" t="s">
        <v>3012</v>
      </c>
      <c r="B1554" s="59" t="s">
        <v>55</v>
      </c>
      <c r="C1554" s="59" t="s">
        <v>2881</v>
      </c>
      <c r="D1554" s="59" t="s">
        <v>2882</v>
      </c>
      <c r="E1554" s="59" t="s">
        <v>2883</v>
      </c>
      <c r="F1554" s="59" t="s">
        <v>2884</v>
      </c>
      <c r="G1554" s="59" t="s">
        <v>2885</v>
      </c>
      <c r="H1554" s="59" t="s">
        <v>1339</v>
      </c>
      <c r="I1554" s="59">
        <v>100</v>
      </c>
      <c r="J1554" s="59" t="s">
        <v>3053</v>
      </c>
      <c r="K1554" s="59" t="s">
        <v>2886</v>
      </c>
      <c r="L1554" s="59" t="s">
        <v>1330</v>
      </c>
      <c r="M1554" s="59" t="s">
        <v>2887</v>
      </c>
      <c r="N1554" s="59" t="s">
        <v>1335</v>
      </c>
      <c r="O1554" s="46">
        <v>330</v>
      </c>
      <c r="P1554" s="46"/>
      <c r="Q1554" s="46"/>
      <c r="R1554" s="46"/>
      <c r="S1554" s="46"/>
      <c r="T1554" s="46">
        <v>150</v>
      </c>
      <c r="U1554" s="46"/>
      <c r="V1554" s="46"/>
      <c r="W1554" s="46">
        <v>60</v>
      </c>
      <c r="X1554" s="46">
        <v>60</v>
      </c>
      <c r="Y1554" s="46">
        <v>60</v>
      </c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87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>
        <v>16702.109090909093</v>
      </c>
      <c r="BK1554" s="46"/>
      <c r="BL1554" s="46"/>
      <c r="BM1554" s="46"/>
      <c r="BN1554" s="46">
        <v>0</v>
      </c>
      <c r="BO1554" s="46">
        <v>16944.64</v>
      </c>
      <c r="BP1554" s="46">
        <v>0</v>
      </c>
      <c r="BQ1554" s="46">
        <v>0</v>
      </c>
      <c r="BR1554" s="46">
        <v>16500</v>
      </c>
      <c r="BS1554" s="46">
        <v>16500</v>
      </c>
      <c r="BT1554" s="46">
        <v>16500</v>
      </c>
      <c r="BU1554" s="46">
        <v>0</v>
      </c>
      <c r="BV1554" s="46">
        <v>0</v>
      </c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>
        <v>5511696</v>
      </c>
      <c r="DF1554" s="46"/>
      <c r="DG1554" s="46"/>
      <c r="DH1554" s="46"/>
      <c r="DI1554" s="46">
        <v>0</v>
      </c>
      <c r="DJ1554" s="46">
        <v>2541696</v>
      </c>
      <c r="DK1554" s="46"/>
      <c r="DL1554" s="46"/>
      <c r="DM1554" s="46">
        <v>990000</v>
      </c>
      <c r="DN1554" s="46">
        <v>990000</v>
      </c>
      <c r="DO1554" s="46">
        <v>990000</v>
      </c>
      <c r="DP1554" s="46"/>
      <c r="DQ1554" s="46"/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>
        <v>6173099.5200000005</v>
      </c>
      <c r="FA1554" s="59" t="s">
        <v>1704</v>
      </c>
      <c r="FB1554" s="59" t="s">
        <v>2022</v>
      </c>
      <c r="FC1554" s="59" t="s">
        <v>3004</v>
      </c>
    </row>
    <row r="1555" spans="1:159" s="49" customFormat="1" ht="25.5" customHeight="1" x14ac:dyDescent="0.25">
      <c r="A1555" s="59" t="s">
        <v>3013</v>
      </c>
      <c r="B1555" s="59" t="s">
        <v>55</v>
      </c>
      <c r="C1555" s="59" t="s">
        <v>2888</v>
      </c>
      <c r="D1555" s="59" t="s">
        <v>2889</v>
      </c>
      <c r="E1555" s="59" t="s">
        <v>2890</v>
      </c>
      <c r="F1555" s="59" t="s">
        <v>2891</v>
      </c>
      <c r="G1555" s="59" t="s">
        <v>2892</v>
      </c>
      <c r="H1555" s="59" t="s">
        <v>1339</v>
      </c>
      <c r="I1555" s="59">
        <v>100</v>
      </c>
      <c r="J1555" s="59" t="s">
        <v>3052</v>
      </c>
      <c r="K1555" s="59" t="s">
        <v>2893</v>
      </c>
      <c r="L1555" s="59" t="s">
        <v>1330</v>
      </c>
      <c r="M1555" s="59" t="s">
        <v>2894</v>
      </c>
      <c r="N1555" s="59" t="s">
        <v>1335</v>
      </c>
      <c r="O1555" s="46">
        <v>53876</v>
      </c>
      <c r="P1555" s="46"/>
      <c r="Q1555" s="46"/>
      <c r="R1555" s="46"/>
      <c r="S1555" s="46">
        <v>5000</v>
      </c>
      <c r="T1555" s="46">
        <v>20000</v>
      </c>
      <c r="U1555" s="46">
        <v>5000</v>
      </c>
      <c r="V1555" s="46">
        <v>8000</v>
      </c>
      <c r="W1555" s="46">
        <v>5292</v>
      </c>
      <c r="X1555" s="46">
        <v>5292</v>
      </c>
      <c r="Y1555" s="46">
        <v>5292</v>
      </c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87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>
        <v>4400.1978431954858</v>
      </c>
      <c r="BK1555" s="46"/>
      <c r="BL1555" s="46"/>
      <c r="BM1555" s="46"/>
      <c r="BN1555" s="46">
        <v>4016.96</v>
      </c>
      <c r="BO1555" s="46">
        <v>3850</v>
      </c>
      <c r="BP1555" s="46">
        <v>3910.6080000000002</v>
      </c>
      <c r="BQ1555" s="46">
        <v>4153.04</v>
      </c>
      <c r="BR1555" s="46">
        <v>5492.75</v>
      </c>
      <c r="BS1555" s="46">
        <v>5492.75</v>
      </c>
      <c r="BT1555" s="46">
        <v>5492.75</v>
      </c>
      <c r="BU1555" s="46">
        <v>0</v>
      </c>
      <c r="BV1555" s="46">
        <v>0</v>
      </c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>
        <v>0</v>
      </c>
      <c r="DF1555" s="46"/>
      <c r="DG1555" s="46"/>
      <c r="DH1555" s="46"/>
      <c r="DI1555" s="46">
        <v>20084800</v>
      </c>
      <c r="DJ1555" s="46">
        <v>77000000</v>
      </c>
      <c r="DK1555" s="46">
        <v>19553040</v>
      </c>
      <c r="DL1555" s="46">
        <v>33224320</v>
      </c>
      <c r="DM1555" s="46">
        <v>29067633</v>
      </c>
      <c r="DN1555" s="46">
        <v>29067633</v>
      </c>
      <c r="DO1555" s="46">
        <v>29067633</v>
      </c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>
        <v>0</v>
      </c>
      <c r="FA1555" s="59" t="s">
        <v>1704</v>
      </c>
      <c r="FB1555" s="59" t="s">
        <v>2022</v>
      </c>
      <c r="FC1555" s="59" t="s">
        <v>3004</v>
      </c>
    </row>
    <row r="1556" spans="1:159" s="49" customFormat="1" ht="25.5" customHeight="1" x14ac:dyDescent="0.25">
      <c r="A1556" s="59" t="s">
        <v>3393</v>
      </c>
      <c r="B1556" s="59" t="s">
        <v>55</v>
      </c>
      <c r="C1556" s="59" t="s">
        <v>2888</v>
      </c>
      <c r="D1556" s="59" t="s">
        <v>2889</v>
      </c>
      <c r="E1556" s="59" t="s">
        <v>2890</v>
      </c>
      <c r="F1556" s="59" t="s">
        <v>3394</v>
      </c>
      <c r="G1556" s="59" t="s">
        <v>2892</v>
      </c>
      <c r="H1556" s="59" t="s">
        <v>1339</v>
      </c>
      <c r="I1556" s="59">
        <v>100</v>
      </c>
      <c r="J1556" s="59" t="s">
        <v>3395</v>
      </c>
      <c r="K1556" s="59" t="s">
        <v>2893</v>
      </c>
      <c r="L1556" s="59" t="s">
        <v>1330</v>
      </c>
      <c r="M1556" s="59" t="s">
        <v>2894</v>
      </c>
      <c r="N1556" s="59" t="s">
        <v>1335</v>
      </c>
      <c r="O1556" s="46">
        <f>T1556+S1556+U1556+V1556+W1556+X1556+Y1556+Z1556+AA1556+AB1556</f>
        <v>51620</v>
      </c>
      <c r="P1556" s="46"/>
      <c r="Q1556" s="46"/>
      <c r="R1556" s="46"/>
      <c r="S1556" s="46">
        <v>5000</v>
      </c>
      <c r="T1556" s="46">
        <v>20000</v>
      </c>
      <c r="U1556" s="46">
        <v>5000</v>
      </c>
      <c r="V1556" s="46">
        <v>8000</v>
      </c>
      <c r="W1556" s="46">
        <v>5292</v>
      </c>
      <c r="X1556" s="46">
        <v>4164</v>
      </c>
      <c r="Y1556" s="46">
        <v>4164</v>
      </c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87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>
        <f>DE1556/O1556</f>
        <v>0</v>
      </c>
      <c r="BK1556" s="46"/>
      <c r="BL1556" s="46"/>
      <c r="BM1556" s="46"/>
      <c r="BN1556" s="46">
        <v>4016.96</v>
      </c>
      <c r="BO1556" s="46">
        <v>3850</v>
      </c>
      <c r="BP1556" s="46">
        <v>3910.6080000000002</v>
      </c>
      <c r="BQ1556" s="46">
        <v>4153.04</v>
      </c>
      <c r="BR1556" s="46">
        <v>5492.75</v>
      </c>
      <c r="BS1556" s="46">
        <v>6980</v>
      </c>
      <c r="BT1556" s="46">
        <v>6980</v>
      </c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>
        <v>0</v>
      </c>
      <c r="DF1556" s="46"/>
      <c r="DG1556" s="46"/>
      <c r="DH1556" s="46"/>
      <c r="DI1556" s="46">
        <f t="shared" ref="DI1556:DO1557" si="1251">S1556*BN1556</f>
        <v>20084800</v>
      </c>
      <c r="DJ1556" s="46">
        <f t="shared" si="1251"/>
        <v>77000000</v>
      </c>
      <c r="DK1556" s="46">
        <f t="shared" si="1251"/>
        <v>19553040</v>
      </c>
      <c r="DL1556" s="46">
        <f t="shared" si="1251"/>
        <v>33224320</v>
      </c>
      <c r="DM1556" s="46">
        <f t="shared" si="1251"/>
        <v>29067633</v>
      </c>
      <c r="DN1556" s="46">
        <f t="shared" si="1251"/>
        <v>29064720</v>
      </c>
      <c r="DO1556" s="46">
        <f t="shared" si="1251"/>
        <v>29064720</v>
      </c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>
        <f>DE1556*1.12</f>
        <v>0</v>
      </c>
      <c r="FA1556" s="59" t="s">
        <v>1704</v>
      </c>
      <c r="FB1556" s="59" t="s">
        <v>3258</v>
      </c>
      <c r="FC1556" s="59" t="s">
        <v>3114</v>
      </c>
    </row>
    <row r="1557" spans="1:159" s="49" customFormat="1" ht="25.5" customHeight="1" x14ac:dyDescent="0.25">
      <c r="A1557" s="59" t="s">
        <v>3442</v>
      </c>
      <c r="B1557" s="59" t="s">
        <v>55</v>
      </c>
      <c r="C1557" s="59" t="s">
        <v>2888</v>
      </c>
      <c r="D1557" s="59" t="s">
        <v>2889</v>
      </c>
      <c r="E1557" s="59" t="s">
        <v>2890</v>
      </c>
      <c r="F1557" s="59" t="s">
        <v>3394</v>
      </c>
      <c r="G1557" s="59" t="s">
        <v>2892</v>
      </c>
      <c r="H1557" s="59" t="s">
        <v>1339</v>
      </c>
      <c r="I1557" s="59">
        <v>100</v>
      </c>
      <c r="J1557" s="59" t="s">
        <v>3443</v>
      </c>
      <c r="K1557" s="59" t="s">
        <v>2893</v>
      </c>
      <c r="L1557" s="59" t="s">
        <v>1330</v>
      </c>
      <c r="M1557" s="59" t="s">
        <v>2894</v>
      </c>
      <c r="N1557" s="59" t="s">
        <v>1335</v>
      </c>
      <c r="O1557" s="46">
        <f>T1557+S1557+U1557+V1557+W1557+X1557+Y1557+Z1557+AA1557+AB1557</f>
        <v>53642</v>
      </c>
      <c r="P1557" s="46"/>
      <c r="Q1557" s="46"/>
      <c r="R1557" s="46"/>
      <c r="S1557" s="46">
        <v>5000</v>
      </c>
      <c r="T1557" s="46">
        <v>20000</v>
      </c>
      <c r="U1557" s="46">
        <v>5000</v>
      </c>
      <c r="V1557" s="46">
        <v>8000</v>
      </c>
      <c r="W1557" s="46">
        <v>5292</v>
      </c>
      <c r="X1557" s="46">
        <v>6186</v>
      </c>
      <c r="Y1557" s="46">
        <v>4164</v>
      </c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87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>
        <f>DE1557/O1557</f>
        <v>0</v>
      </c>
      <c r="BK1557" s="46"/>
      <c r="BL1557" s="46"/>
      <c r="BM1557" s="46"/>
      <c r="BN1557" s="46">
        <v>4016.96</v>
      </c>
      <c r="BO1557" s="46">
        <v>3850</v>
      </c>
      <c r="BP1557" s="46">
        <v>3910.6080000000002</v>
      </c>
      <c r="BQ1557" s="46">
        <v>4153.04</v>
      </c>
      <c r="BR1557" s="46">
        <v>5492.75</v>
      </c>
      <c r="BS1557" s="46">
        <v>6980</v>
      </c>
      <c r="BT1557" s="46">
        <v>6980</v>
      </c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>
        <v>0</v>
      </c>
      <c r="DF1557" s="46"/>
      <c r="DG1557" s="46"/>
      <c r="DH1557" s="46"/>
      <c r="DI1557" s="46">
        <f t="shared" si="1251"/>
        <v>20084800</v>
      </c>
      <c r="DJ1557" s="46">
        <f t="shared" si="1251"/>
        <v>77000000</v>
      </c>
      <c r="DK1557" s="46">
        <f t="shared" si="1251"/>
        <v>19553040</v>
      </c>
      <c r="DL1557" s="46">
        <f t="shared" si="1251"/>
        <v>33224320</v>
      </c>
      <c r="DM1557" s="46">
        <f t="shared" si="1251"/>
        <v>29067633</v>
      </c>
      <c r="DN1557" s="46">
        <f t="shared" si="1251"/>
        <v>43178280</v>
      </c>
      <c r="DO1557" s="46">
        <f t="shared" si="1251"/>
        <v>29064720</v>
      </c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>
        <f>DE1557*1.12</f>
        <v>0</v>
      </c>
      <c r="FA1557" s="59" t="s">
        <v>1704</v>
      </c>
      <c r="FB1557" s="59" t="s">
        <v>3258</v>
      </c>
      <c r="FC1557" s="59" t="s">
        <v>2028</v>
      </c>
    </row>
    <row r="1558" spans="1:159" s="49" customFormat="1" ht="25.5" customHeight="1" x14ac:dyDescent="0.25">
      <c r="A1558" s="59" t="s">
        <v>3706</v>
      </c>
      <c r="B1558" s="59" t="s">
        <v>55</v>
      </c>
      <c r="C1558" s="59" t="s">
        <v>2888</v>
      </c>
      <c r="D1558" s="59" t="s">
        <v>2889</v>
      </c>
      <c r="E1558" s="59" t="s">
        <v>2890</v>
      </c>
      <c r="F1558" s="59" t="s">
        <v>3394</v>
      </c>
      <c r="G1558" s="59" t="s">
        <v>2892</v>
      </c>
      <c r="H1558" s="59" t="s">
        <v>1339</v>
      </c>
      <c r="I1558" s="59">
        <v>100</v>
      </c>
      <c r="J1558" s="59" t="s">
        <v>3707</v>
      </c>
      <c r="K1558" s="59" t="s">
        <v>2893</v>
      </c>
      <c r="L1558" s="59" t="s">
        <v>1330</v>
      </c>
      <c r="M1558" s="59" t="s">
        <v>2894</v>
      </c>
      <c r="N1558" s="59" t="s">
        <v>1335</v>
      </c>
      <c r="O1558" s="46">
        <f>T1558+S1558+U1558+V1558+W1558+X1558+Y1558+Z1558+AA1558+AB1558</f>
        <v>57806</v>
      </c>
      <c r="P1558" s="46"/>
      <c r="Q1558" s="46"/>
      <c r="R1558" s="46"/>
      <c r="S1558" s="46">
        <v>5000</v>
      </c>
      <c r="T1558" s="46">
        <v>20000</v>
      </c>
      <c r="U1558" s="46">
        <v>5000</v>
      </c>
      <c r="V1558" s="46">
        <v>8000</v>
      </c>
      <c r="W1558" s="46">
        <v>5292</v>
      </c>
      <c r="X1558" s="46">
        <v>6186</v>
      </c>
      <c r="Y1558" s="46">
        <v>8328</v>
      </c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87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>
        <f>DE1558/O1558</f>
        <v>4847.8966370272983</v>
      </c>
      <c r="BK1558" s="46"/>
      <c r="BL1558" s="46"/>
      <c r="BM1558" s="46"/>
      <c r="BN1558" s="46">
        <v>4016.96</v>
      </c>
      <c r="BO1558" s="46">
        <v>3850</v>
      </c>
      <c r="BP1558" s="46">
        <v>3910.6080000000002</v>
      </c>
      <c r="BQ1558" s="46">
        <v>4153.04</v>
      </c>
      <c r="BR1558" s="46">
        <v>5492.75</v>
      </c>
      <c r="BS1558" s="46">
        <v>6980</v>
      </c>
      <c r="BT1558" s="46">
        <v>6980</v>
      </c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>
        <f>DK1558+DL1558+DM1558+DN1558+DO1558+DP1558+DQ1558+DR1558+DJ1558+DI1558</f>
        <v>280237513</v>
      </c>
      <c r="DF1558" s="46"/>
      <c r="DG1558" s="46"/>
      <c r="DH1558" s="46"/>
      <c r="DI1558" s="46">
        <f t="shared" ref="DI1558:DO1558" si="1252">S1558*BN1558</f>
        <v>20084800</v>
      </c>
      <c r="DJ1558" s="46">
        <f t="shared" si="1252"/>
        <v>77000000</v>
      </c>
      <c r="DK1558" s="46">
        <f t="shared" si="1252"/>
        <v>19553040</v>
      </c>
      <c r="DL1558" s="46">
        <f t="shared" si="1252"/>
        <v>33224320</v>
      </c>
      <c r="DM1558" s="46">
        <f t="shared" si="1252"/>
        <v>29067633</v>
      </c>
      <c r="DN1558" s="46">
        <f t="shared" si="1252"/>
        <v>43178280</v>
      </c>
      <c r="DO1558" s="46">
        <f t="shared" si="1252"/>
        <v>58129440</v>
      </c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>
        <f>DE1558*1.12</f>
        <v>313866014.56</v>
      </c>
      <c r="FA1558" s="59" t="s">
        <v>1704</v>
      </c>
      <c r="FB1558" s="59" t="s">
        <v>3708</v>
      </c>
      <c r="FC1558" s="59" t="s">
        <v>2028</v>
      </c>
    </row>
    <row r="1559" spans="1:159" s="49" customFormat="1" ht="25.5" customHeight="1" x14ac:dyDescent="0.25">
      <c r="A1559" s="59" t="s">
        <v>3014</v>
      </c>
      <c r="B1559" s="59" t="s">
        <v>55</v>
      </c>
      <c r="C1559" s="59" t="s">
        <v>2895</v>
      </c>
      <c r="D1559" s="59" t="s">
        <v>2896</v>
      </c>
      <c r="E1559" s="59" t="s">
        <v>2897</v>
      </c>
      <c r="F1559" s="59" t="s">
        <v>2898</v>
      </c>
      <c r="G1559" s="59" t="s">
        <v>2899</v>
      </c>
      <c r="H1559" s="59" t="s">
        <v>1339</v>
      </c>
      <c r="I1559" s="59">
        <v>80</v>
      </c>
      <c r="J1559" s="59" t="s">
        <v>3052</v>
      </c>
      <c r="K1559" s="59" t="s">
        <v>2900</v>
      </c>
      <c r="L1559" s="59" t="s">
        <v>1330</v>
      </c>
      <c r="M1559" s="59" t="s">
        <v>2894</v>
      </c>
      <c r="N1559" s="59" t="s">
        <v>1335</v>
      </c>
      <c r="O1559" s="46">
        <v>17810</v>
      </c>
      <c r="P1559" s="46"/>
      <c r="Q1559" s="46"/>
      <c r="R1559" s="46"/>
      <c r="S1559" s="46"/>
      <c r="T1559" s="46">
        <v>5000</v>
      </c>
      <c r="U1559" s="46">
        <v>1000</v>
      </c>
      <c r="V1559" s="46">
        <v>3000</v>
      </c>
      <c r="W1559" s="46">
        <v>1510</v>
      </c>
      <c r="X1559" s="46">
        <v>3650</v>
      </c>
      <c r="Y1559" s="46">
        <v>3650</v>
      </c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87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>
        <v>3682.1350533408195</v>
      </c>
      <c r="BK1559" s="46"/>
      <c r="BL1559" s="46"/>
      <c r="BM1559" s="46"/>
      <c r="BN1559" s="46">
        <v>0</v>
      </c>
      <c r="BO1559" s="46">
        <v>3682.14</v>
      </c>
      <c r="BP1559" s="46">
        <v>3682.14</v>
      </c>
      <c r="BQ1559" s="46">
        <v>3682.14</v>
      </c>
      <c r="BR1559" s="46">
        <v>3682.13</v>
      </c>
      <c r="BS1559" s="46">
        <v>3682.13</v>
      </c>
      <c r="BT1559" s="46">
        <v>3682.13</v>
      </c>
      <c r="BU1559" s="46">
        <v>0</v>
      </c>
      <c r="BV1559" s="46">
        <v>0</v>
      </c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>
        <v>65578825.299999997</v>
      </c>
      <c r="DF1559" s="46"/>
      <c r="DG1559" s="46"/>
      <c r="DH1559" s="46"/>
      <c r="DI1559" s="46"/>
      <c r="DJ1559" s="46">
        <v>18410700</v>
      </c>
      <c r="DK1559" s="46">
        <v>3682140</v>
      </c>
      <c r="DL1559" s="46">
        <v>11046420</v>
      </c>
      <c r="DM1559" s="46">
        <v>5560016.2999999998</v>
      </c>
      <c r="DN1559" s="46">
        <v>13439774.5</v>
      </c>
      <c r="DO1559" s="46">
        <v>13439774.5</v>
      </c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>
        <v>73448284.33600001</v>
      </c>
      <c r="FA1559" s="59" t="s">
        <v>1704</v>
      </c>
      <c r="FB1559" s="59" t="s">
        <v>2022</v>
      </c>
      <c r="FC1559" s="59" t="s">
        <v>3004</v>
      </c>
    </row>
    <row r="1560" spans="1:159" s="49" customFormat="1" ht="25.5" customHeight="1" x14ac:dyDescent="0.25">
      <c r="A1560" s="59" t="s">
        <v>3015</v>
      </c>
      <c r="B1560" s="59" t="s">
        <v>55</v>
      </c>
      <c r="C1560" s="59" t="s">
        <v>2901</v>
      </c>
      <c r="D1560" s="59" t="s">
        <v>2902</v>
      </c>
      <c r="E1560" s="59" t="s">
        <v>2903</v>
      </c>
      <c r="F1560" s="59" t="s">
        <v>2904</v>
      </c>
      <c r="G1560" s="59" t="s">
        <v>2905</v>
      </c>
      <c r="H1560" s="59" t="s">
        <v>1339</v>
      </c>
      <c r="I1560" s="59">
        <v>80</v>
      </c>
      <c r="J1560" s="59" t="s">
        <v>3052</v>
      </c>
      <c r="K1560" s="59" t="s">
        <v>2900</v>
      </c>
      <c r="L1560" s="59" t="s">
        <v>1330</v>
      </c>
      <c r="M1560" s="59" t="s">
        <v>2894</v>
      </c>
      <c r="N1560" s="59" t="s">
        <v>1335</v>
      </c>
      <c r="O1560" s="46">
        <v>7371</v>
      </c>
      <c r="P1560" s="46"/>
      <c r="Q1560" s="46"/>
      <c r="R1560" s="46"/>
      <c r="S1560" s="46"/>
      <c r="T1560" s="46">
        <v>5000</v>
      </c>
      <c r="U1560" s="46"/>
      <c r="V1560" s="46">
        <v>804</v>
      </c>
      <c r="W1560" s="46">
        <v>527</v>
      </c>
      <c r="X1560" s="46">
        <v>520</v>
      </c>
      <c r="Y1560" s="46">
        <v>520</v>
      </c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87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>
        <v>3108.9199999999996</v>
      </c>
      <c r="BK1560" s="46"/>
      <c r="BL1560" s="46"/>
      <c r="BM1560" s="46"/>
      <c r="BN1560" s="46">
        <v>0</v>
      </c>
      <c r="BO1560" s="46">
        <v>3108.92</v>
      </c>
      <c r="BP1560" s="46">
        <v>0</v>
      </c>
      <c r="BQ1560" s="46">
        <v>3108.92</v>
      </c>
      <c r="BR1560" s="46">
        <v>3108.92</v>
      </c>
      <c r="BS1560" s="46">
        <v>3108.92</v>
      </c>
      <c r="BT1560" s="46">
        <v>3108.92</v>
      </c>
      <c r="BU1560" s="46">
        <v>0</v>
      </c>
      <c r="BV1560" s="46">
        <v>0</v>
      </c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>
        <v>22915849.319999997</v>
      </c>
      <c r="DF1560" s="46"/>
      <c r="DG1560" s="46"/>
      <c r="DH1560" s="46"/>
      <c r="DI1560" s="46"/>
      <c r="DJ1560" s="46">
        <v>15544600</v>
      </c>
      <c r="DK1560" s="46"/>
      <c r="DL1560" s="46">
        <v>2499571.6800000002</v>
      </c>
      <c r="DM1560" s="46">
        <v>1638400.84</v>
      </c>
      <c r="DN1560" s="46">
        <v>1616638.4000000001</v>
      </c>
      <c r="DO1560" s="46">
        <v>1616638.4000000001</v>
      </c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>
        <v>25665751.238399997</v>
      </c>
      <c r="FA1560" s="59" t="s">
        <v>1704</v>
      </c>
      <c r="FB1560" s="59" t="s">
        <v>2022</v>
      </c>
      <c r="FC1560" s="59" t="s">
        <v>3004</v>
      </c>
    </row>
    <row r="1561" spans="1:159" s="49" customFormat="1" ht="25.5" customHeight="1" x14ac:dyDescent="0.25">
      <c r="A1561" s="59" t="s">
        <v>3016</v>
      </c>
      <c r="B1561" s="59" t="s">
        <v>55</v>
      </c>
      <c r="C1561" s="59" t="s">
        <v>2906</v>
      </c>
      <c r="D1561" s="59" t="s">
        <v>2907</v>
      </c>
      <c r="E1561" s="59" t="s">
        <v>2908</v>
      </c>
      <c r="F1561" s="59" t="s">
        <v>2907</v>
      </c>
      <c r="G1561" s="59" t="s">
        <v>2909</v>
      </c>
      <c r="H1561" s="59" t="s">
        <v>1339</v>
      </c>
      <c r="I1561" s="59">
        <v>80</v>
      </c>
      <c r="J1561" s="59" t="s">
        <v>3051</v>
      </c>
      <c r="K1561" s="59" t="s">
        <v>2910</v>
      </c>
      <c r="L1561" s="59" t="s">
        <v>1330</v>
      </c>
      <c r="M1561" s="59" t="s">
        <v>2894</v>
      </c>
      <c r="N1561" s="59" t="s">
        <v>1554</v>
      </c>
      <c r="O1561" s="46">
        <v>3920</v>
      </c>
      <c r="P1561" s="46"/>
      <c r="Q1561" s="46"/>
      <c r="R1561" s="46"/>
      <c r="S1561" s="46"/>
      <c r="T1561" s="46">
        <v>2000</v>
      </c>
      <c r="U1561" s="46">
        <v>1530</v>
      </c>
      <c r="V1561" s="46">
        <v>0</v>
      </c>
      <c r="W1561" s="46">
        <v>390</v>
      </c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87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>
        <v>446.42</v>
      </c>
      <c r="BK1561" s="46"/>
      <c r="BL1561" s="46"/>
      <c r="BM1561" s="46"/>
      <c r="BN1561" s="46">
        <v>0</v>
      </c>
      <c r="BO1561" s="46">
        <v>446.42</v>
      </c>
      <c r="BP1561" s="46">
        <v>446.41999999999996</v>
      </c>
      <c r="BQ1561" s="46">
        <v>0</v>
      </c>
      <c r="BR1561" s="46">
        <v>446.41999999999996</v>
      </c>
      <c r="BS1561" s="46">
        <v>0</v>
      </c>
      <c r="BT1561" s="46">
        <v>0</v>
      </c>
      <c r="BU1561" s="46">
        <v>0</v>
      </c>
      <c r="BV1561" s="46">
        <v>0</v>
      </c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>
        <v>1749966.4000000001</v>
      </c>
      <c r="DF1561" s="46"/>
      <c r="DG1561" s="46"/>
      <c r="DH1561" s="46"/>
      <c r="DI1561" s="46"/>
      <c r="DJ1561" s="46">
        <v>892840</v>
      </c>
      <c r="DK1561" s="46">
        <v>683022.6</v>
      </c>
      <c r="DL1561" s="46">
        <v>0</v>
      </c>
      <c r="DM1561" s="46">
        <v>174103.8</v>
      </c>
      <c r="DN1561" s="46"/>
      <c r="DO1561" s="46"/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>
        <v>1959962.3680000002</v>
      </c>
      <c r="FA1561" s="59" t="s">
        <v>1704</v>
      </c>
      <c r="FB1561" s="59" t="s">
        <v>3005</v>
      </c>
      <c r="FC1561" s="59" t="s">
        <v>3004</v>
      </c>
    </row>
    <row r="1562" spans="1:159" s="49" customFormat="1" ht="25.5" customHeight="1" x14ac:dyDescent="0.25">
      <c r="A1562" s="59" t="s">
        <v>3017</v>
      </c>
      <c r="B1562" s="59" t="s">
        <v>55</v>
      </c>
      <c r="C1562" s="59" t="s">
        <v>2911</v>
      </c>
      <c r="D1562" s="59" t="s">
        <v>2907</v>
      </c>
      <c r="E1562" s="59" t="s">
        <v>2912</v>
      </c>
      <c r="F1562" s="59" t="s">
        <v>2907</v>
      </c>
      <c r="G1562" s="59" t="s">
        <v>2913</v>
      </c>
      <c r="H1562" s="59" t="s">
        <v>1339</v>
      </c>
      <c r="I1562" s="59">
        <v>80</v>
      </c>
      <c r="J1562" s="59" t="s">
        <v>3051</v>
      </c>
      <c r="K1562" s="59" t="s">
        <v>2910</v>
      </c>
      <c r="L1562" s="59" t="s">
        <v>1330</v>
      </c>
      <c r="M1562" s="59" t="s">
        <v>2894</v>
      </c>
      <c r="N1562" s="59" t="s">
        <v>1554</v>
      </c>
      <c r="O1562" s="46">
        <v>5905</v>
      </c>
      <c r="P1562" s="46"/>
      <c r="Q1562" s="46"/>
      <c r="R1562" s="46"/>
      <c r="S1562" s="46"/>
      <c r="T1562" s="46">
        <v>2000</v>
      </c>
      <c r="U1562" s="46">
        <v>2000</v>
      </c>
      <c r="V1562" s="46">
        <v>1360</v>
      </c>
      <c r="W1562" s="46">
        <v>545</v>
      </c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87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>
        <v>446.42</v>
      </c>
      <c r="BK1562" s="46"/>
      <c r="BL1562" s="46"/>
      <c r="BM1562" s="46"/>
      <c r="BN1562" s="46">
        <v>0</v>
      </c>
      <c r="BO1562" s="46">
        <v>446.42</v>
      </c>
      <c r="BP1562" s="46">
        <v>446.42</v>
      </c>
      <c r="BQ1562" s="46">
        <v>446.42000000000007</v>
      </c>
      <c r="BR1562" s="46">
        <v>446.42</v>
      </c>
      <c r="BS1562" s="46">
        <v>0</v>
      </c>
      <c r="BT1562" s="46">
        <v>0</v>
      </c>
      <c r="BU1562" s="46">
        <v>0</v>
      </c>
      <c r="BV1562" s="46">
        <v>0</v>
      </c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>
        <v>2636110.1</v>
      </c>
      <c r="DF1562" s="46"/>
      <c r="DG1562" s="46"/>
      <c r="DH1562" s="46"/>
      <c r="DI1562" s="46"/>
      <c r="DJ1562" s="46">
        <v>892840</v>
      </c>
      <c r="DK1562" s="46">
        <v>892840</v>
      </c>
      <c r="DL1562" s="46">
        <v>607131.20000000007</v>
      </c>
      <c r="DM1562" s="46">
        <v>243298.9</v>
      </c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>
        <v>2952443.3120000004</v>
      </c>
      <c r="FA1562" s="59" t="s">
        <v>1704</v>
      </c>
      <c r="FB1562" s="59" t="s">
        <v>3006</v>
      </c>
      <c r="FC1562" s="59" t="s">
        <v>3004</v>
      </c>
    </row>
    <row r="1563" spans="1:159" s="49" customFormat="1" ht="25.5" customHeight="1" x14ac:dyDescent="0.25">
      <c r="A1563" s="59" t="s">
        <v>3018</v>
      </c>
      <c r="B1563" s="59" t="s">
        <v>55</v>
      </c>
      <c r="C1563" s="59" t="s">
        <v>2914</v>
      </c>
      <c r="D1563" s="59" t="s">
        <v>2907</v>
      </c>
      <c r="E1563" s="59" t="s">
        <v>2915</v>
      </c>
      <c r="F1563" s="59" t="s">
        <v>2907</v>
      </c>
      <c r="G1563" s="59" t="s">
        <v>2916</v>
      </c>
      <c r="H1563" s="59" t="s">
        <v>1339</v>
      </c>
      <c r="I1563" s="59">
        <v>80</v>
      </c>
      <c r="J1563" s="59" t="s">
        <v>3051</v>
      </c>
      <c r="K1563" s="59" t="s">
        <v>2910</v>
      </c>
      <c r="L1563" s="59" t="s">
        <v>1330</v>
      </c>
      <c r="M1563" s="59" t="s">
        <v>2894</v>
      </c>
      <c r="N1563" s="59" t="s">
        <v>1554</v>
      </c>
      <c r="O1563" s="46">
        <v>5415</v>
      </c>
      <c r="P1563" s="46"/>
      <c r="Q1563" s="46"/>
      <c r="R1563" s="46"/>
      <c r="S1563" s="46"/>
      <c r="T1563" s="46">
        <v>2000</v>
      </c>
      <c r="U1563" s="46">
        <v>2000</v>
      </c>
      <c r="V1563" s="46">
        <v>960</v>
      </c>
      <c r="W1563" s="46">
        <v>455</v>
      </c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87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>
        <v>446.42000000000007</v>
      </c>
      <c r="BK1563" s="46"/>
      <c r="BL1563" s="46"/>
      <c r="BM1563" s="46"/>
      <c r="BN1563" s="46">
        <v>0</v>
      </c>
      <c r="BO1563" s="46">
        <v>446.42</v>
      </c>
      <c r="BP1563" s="46">
        <v>446.42</v>
      </c>
      <c r="BQ1563" s="46">
        <v>446.42</v>
      </c>
      <c r="BR1563" s="46">
        <v>446.42</v>
      </c>
      <c r="BS1563" s="46">
        <v>0</v>
      </c>
      <c r="BT1563" s="46">
        <v>0</v>
      </c>
      <c r="BU1563" s="46">
        <v>0</v>
      </c>
      <c r="BV1563" s="46">
        <v>0</v>
      </c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>
        <v>2417364.3000000003</v>
      </c>
      <c r="DF1563" s="46"/>
      <c r="DG1563" s="46"/>
      <c r="DH1563" s="46"/>
      <c r="DI1563" s="46"/>
      <c r="DJ1563" s="46">
        <v>892840</v>
      </c>
      <c r="DK1563" s="46">
        <v>892840</v>
      </c>
      <c r="DL1563" s="46">
        <v>428563.20000000001</v>
      </c>
      <c r="DM1563" s="46">
        <v>203121.1</v>
      </c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>
        <v>2707448.0160000008</v>
      </c>
      <c r="FA1563" s="59" t="s">
        <v>1704</v>
      </c>
      <c r="FB1563" s="59" t="s">
        <v>3006</v>
      </c>
      <c r="FC1563" s="59" t="s">
        <v>3004</v>
      </c>
    </row>
    <row r="1564" spans="1:159" s="49" customFormat="1" ht="25.5" customHeight="1" x14ac:dyDescent="0.25">
      <c r="A1564" s="59" t="s">
        <v>3019</v>
      </c>
      <c r="B1564" s="59" t="s">
        <v>55</v>
      </c>
      <c r="C1564" s="59" t="s">
        <v>2917</v>
      </c>
      <c r="D1564" s="59" t="s">
        <v>2907</v>
      </c>
      <c r="E1564" s="59" t="s">
        <v>2918</v>
      </c>
      <c r="F1564" s="59" t="s">
        <v>2907</v>
      </c>
      <c r="G1564" s="59" t="s">
        <v>2919</v>
      </c>
      <c r="H1564" s="59" t="s">
        <v>1339</v>
      </c>
      <c r="I1564" s="59">
        <v>80</v>
      </c>
      <c r="J1564" s="59" t="s">
        <v>3051</v>
      </c>
      <c r="K1564" s="59" t="s">
        <v>2910</v>
      </c>
      <c r="L1564" s="59" t="s">
        <v>1330</v>
      </c>
      <c r="M1564" s="59" t="s">
        <v>2894</v>
      </c>
      <c r="N1564" s="59" t="s">
        <v>1554</v>
      </c>
      <c r="O1564" s="46">
        <v>6000</v>
      </c>
      <c r="P1564" s="46"/>
      <c r="Q1564" s="46"/>
      <c r="R1564" s="46"/>
      <c r="S1564" s="46"/>
      <c r="T1564" s="46">
        <v>2000</v>
      </c>
      <c r="U1564" s="46">
        <v>2000</v>
      </c>
      <c r="V1564" s="46">
        <v>1575</v>
      </c>
      <c r="W1564" s="46">
        <v>425</v>
      </c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87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>
        <v>446.42</v>
      </c>
      <c r="BK1564" s="46"/>
      <c r="BL1564" s="46"/>
      <c r="BM1564" s="46"/>
      <c r="BN1564" s="46">
        <v>0</v>
      </c>
      <c r="BO1564" s="46">
        <v>446.42</v>
      </c>
      <c r="BP1564" s="46">
        <v>446.42</v>
      </c>
      <c r="BQ1564" s="46">
        <v>446.42</v>
      </c>
      <c r="BR1564" s="46">
        <v>446.42</v>
      </c>
      <c r="BS1564" s="46">
        <v>0</v>
      </c>
      <c r="BT1564" s="46">
        <v>0</v>
      </c>
      <c r="BU1564" s="46">
        <v>0</v>
      </c>
      <c r="BV1564" s="46">
        <v>0</v>
      </c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>
        <v>2678520</v>
      </c>
      <c r="DF1564" s="46"/>
      <c r="DG1564" s="46"/>
      <c r="DH1564" s="46"/>
      <c r="DI1564" s="46"/>
      <c r="DJ1564" s="46">
        <v>892840</v>
      </c>
      <c r="DK1564" s="46">
        <v>892840</v>
      </c>
      <c r="DL1564" s="46">
        <v>703111.5</v>
      </c>
      <c r="DM1564" s="46">
        <v>189728.5</v>
      </c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>
        <v>2999942.4000000004</v>
      </c>
      <c r="FA1564" s="59" t="s">
        <v>1704</v>
      </c>
      <c r="FB1564" s="59" t="s">
        <v>3006</v>
      </c>
      <c r="FC1564" s="59" t="s">
        <v>3004</v>
      </c>
    </row>
    <row r="1565" spans="1:159" s="49" customFormat="1" ht="25.5" customHeight="1" x14ac:dyDescent="0.25">
      <c r="A1565" s="59" t="s">
        <v>3020</v>
      </c>
      <c r="B1565" s="59" t="s">
        <v>55</v>
      </c>
      <c r="C1565" s="59" t="s">
        <v>2920</v>
      </c>
      <c r="D1565" s="59" t="s">
        <v>2907</v>
      </c>
      <c r="E1565" s="59" t="s">
        <v>2921</v>
      </c>
      <c r="F1565" s="59" t="s">
        <v>2907</v>
      </c>
      <c r="G1565" s="59" t="s">
        <v>2922</v>
      </c>
      <c r="H1565" s="59" t="s">
        <v>1339</v>
      </c>
      <c r="I1565" s="59">
        <v>80</v>
      </c>
      <c r="J1565" s="59" t="s">
        <v>3051</v>
      </c>
      <c r="K1565" s="59" t="s">
        <v>2910</v>
      </c>
      <c r="L1565" s="59" t="s">
        <v>1330</v>
      </c>
      <c r="M1565" s="59" t="s">
        <v>2894</v>
      </c>
      <c r="N1565" s="59" t="s">
        <v>1554</v>
      </c>
      <c r="O1565" s="46">
        <v>4575</v>
      </c>
      <c r="P1565" s="46"/>
      <c r="Q1565" s="46"/>
      <c r="R1565" s="46"/>
      <c r="S1565" s="46"/>
      <c r="T1565" s="46">
        <v>2000</v>
      </c>
      <c r="U1565" s="46">
        <v>2000</v>
      </c>
      <c r="V1565" s="46">
        <v>400</v>
      </c>
      <c r="W1565" s="46">
        <v>175</v>
      </c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87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>
        <v>446.42</v>
      </c>
      <c r="BK1565" s="46"/>
      <c r="BL1565" s="46"/>
      <c r="BM1565" s="46"/>
      <c r="BN1565" s="46">
        <v>0</v>
      </c>
      <c r="BO1565" s="46">
        <v>446.42</v>
      </c>
      <c r="BP1565" s="46">
        <v>446.42</v>
      </c>
      <c r="BQ1565" s="46">
        <v>446.42</v>
      </c>
      <c r="BR1565" s="46">
        <v>446.42</v>
      </c>
      <c r="BS1565" s="46">
        <v>0</v>
      </c>
      <c r="BT1565" s="46">
        <v>0</v>
      </c>
      <c r="BU1565" s="46">
        <v>0</v>
      </c>
      <c r="BV1565" s="46">
        <v>0</v>
      </c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>
        <v>2042371.5</v>
      </c>
      <c r="DF1565" s="46"/>
      <c r="DG1565" s="46"/>
      <c r="DH1565" s="46"/>
      <c r="DI1565" s="46"/>
      <c r="DJ1565" s="46">
        <v>892840</v>
      </c>
      <c r="DK1565" s="46">
        <v>892840</v>
      </c>
      <c r="DL1565" s="46">
        <v>178568</v>
      </c>
      <c r="DM1565" s="46">
        <v>78123.5</v>
      </c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>
        <v>2287456.08</v>
      </c>
      <c r="FA1565" s="59" t="s">
        <v>1704</v>
      </c>
      <c r="FB1565" s="59" t="s">
        <v>3006</v>
      </c>
      <c r="FC1565" s="59" t="s">
        <v>3004</v>
      </c>
    </row>
    <row r="1566" spans="1:159" s="49" customFormat="1" ht="25.5" customHeight="1" x14ac:dyDescent="0.25">
      <c r="A1566" s="59" t="s">
        <v>3021</v>
      </c>
      <c r="B1566" s="59" t="s">
        <v>55</v>
      </c>
      <c r="C1566" s="59" t="s">
        <v>2923</v>
      </c>
      <c r="D1566" s="59" t="s">
        <v>2907</v>
      </c>
      <c r="E1566" s="59" t="s">
        <v>2924</v>
      </c>
      <c r="F1566" s="59" t="s">
        <v>2907</v>
      </c>
      <c r="G1566" s="59" t="s">
        <v>2925</v>
      </c>
      <c r="H1566" s="59" t="s">
        <v>1339</v>
      </c>
      <c r="I1566" s="59">
        <v>80</v>
      </c>
      <c r="J1566" s="59" t="s">
        <v>3051</v>
      </c>
      <c r="K1566" s="59" t="s">
        <v>2910</v>
      </c>
      <c r="L1566" s="59" t="s">
        <v>1330</v>
      </c>
      <c r="M1566" s="59" t="s">
        <v>2894</v>
      </c>
      <c r="N1566" s="59" t="s">
        <v>1554</v>
      </c>
      <c r="O1566" s="46">
        <v>3205</v>
      </c>
      <c r="P1566" s="46"/>
      <c r="Q1566" s="46"/>
      <c r="R1566" s="46"/>
      <c r="S1566" s="46"/>
      <c r="T1566" s="46">
        <v>2000</v>
      </c>
      <c r="U1566" s="46">
        <v>475</v>
      </c>
      <c r="V1566" s="46">
        <v>325</v>
      </c>
      <c r="W1566" s="46">
        <v>210</v>
      </c>
      <c r="X1566" s="46">
        <v>195</v>
      </c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87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>
        <v>446.41999999999996</v>
      </c>
      <c r="BK1566" s="46"/>
      <c r="BL1566" s="46"/>
      <c r="BM1566" s="46"/>
      <c r="BN1566" s="46">
        <v>0</v>
      </c>
      <c r="BO1566" s="46">
        <v>446.42</v>
      </c>
      <c r="BP1566" s="46">
        <v>446.42</v>
      </c>
      <c r="BQ1566" s="46">
        <v>446.42</v>
      </c>
      <c r="BR1566" s="46">
        <v>446.41999999999996</v>
      </c>
      <c r="BS1566" s="46">
        <v>446.41999999999996</v>
      </c>
      <c r="BT1566" s="46">
        <v>0</v>
      </c>
      <c r="BU1566" s="46">
        <v>0</v>
      </c>
      <c r="BV1566" s="46">
        <v>0</v>
      </c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>
        <v>1430776.0999999999</v>
      </c>
      <c r="DF1566" s="46"/>
      <c r="DG1566" s="46"/>
      <c r="DH1566" s="46"/>
      <c r="DI1566" s="46"/>
      <c r="DJ1566" s="46">
        <v>892840</v>
      </c>
      <c r="DK1566" s="46">
        <v>212049.5</v>
      </c>
      <c r="DL1566" s="46">
        <v>145086.5</v>
      </c>
      <c r="DM1566" s="46">
        <v>93748.2</v>
      </c>
      <c r="DN1566" s="46">
        <v>87051.9</v>
      </c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>
        <v>1602469.2320000001</v>
      </c>
      <c r="FA1566" s="59" t="s">
        <v>1704</v>
      </c>
      <c r="FB1566" s="59" t="s">
        <v>3005</v>
      </c>
      <c r="FC1566" s="59" t="s">
        <v>3004</v>
      </c>
    </row>
    <row r="1567" spans="1:159" s="49" customFormat="1" ht="25.5" customHeight="1" x14ac:dyDescent="0.25">
      <c r="A1567" s="59" t="s">
        <v>3022</v>
      </c>
      <c r="B1567" s="59" t="s">
        <v>55</v>
      </c>
      <c r="C1567" s="59" t="s">
        <v>2926</v>
      </c>
      <c r="D1567" s="59" t="s">
        <v>2907</v>
      </c>
      <c r="E1567" s="59" t="s">
        <v>2927</v>
      </c>
      <c r="F1567" s="59" t="s">
        <v>2907</v>
      </c>
      <c r="G1567" s="59" t="s">
        <v>2928</v>
      </c>
      <c r="H1567" s="59" t="s">
        <v>1339</v>
      </c>
      <c r="I1567" s="59">
        <v>80</v>
      </c>
      <c r="J1567" s="59" t="s">
        <v>3051</v>
      </c>
      <c r="K1567" s="59" t="s">
        <v>2910</v>
      </c>
      <c r="L1567" s="59" t="s">
        <v>1330</v>
      </c>
      <c r="M1567" s="59" t="s">
        <v>2894</v>
      </c>
      <c r="N1567" s="59" t="s">
        <v>1554</v>
      </c>
      <c r="O1567" s="46">
        <v>4945</v>
      </c>
      <c r="P1567" s="46"/>
      <c r="Q1567" s="46"/>
      <c r="R1567" s="46"/>
      <c r="S1567" s="46"/>
      <c r="T1567" s="46">
        <v>2000</v>
      </c>
      <c r="U1567" s="46">
        <v>1350</v>
      </c>
      <c r="V1567" s="46">
        <v>1135</v>
      </c>
      <c r="W1567" s="46">
        <v>460</v>
      </c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87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>
        <v>446.41999999999996</v>
      </c>
      <c r="BK1567" s="46"/>
      <c r="BL1567" s="46"/>
      <c r="BM1567" s="46"/>
      <c r="BN1567" s="46">
        <v>0</v>
      </c>
      <c r="BO1567" s="46">
        <v>446.42</v>
      </c>
      <c r="BP1567" s="46">
        <v>446.42</v>
      </c>
      <c r="BQ1567" s="46">
        <v>446.42</v>
      </c>
      <c r="BR1567" s="46">
        <v>446.42</v>
      </c>
      <c r="BS1567" s="46">
        <v>0</v>
      </c>
      <c r="BT1567" s="46">
        <v>0</v>
      </c>
      <c r="BU1567" s="46">
        <v>0</v>
      </c>
      <c r="BV1567" s="46">
        <v>0</v>
      </c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>
        <v>2207546.9</v>
      </c>
      <c r="DF1567" s="46"/>
      <c r="DG1567" s="46"/>
      <c r="DH1567" s="46"/>
      <c r="DI1567" s="46"/>
      <c r="DJ1567" s="46">
        <v>892840</v>
      </c>
      <c r="DK1567" s="46">
        <v>602667</v>
      </c>
      <c r="DL1567" s="46">
        <v>506686.7</v>
      </c>
      <c r="DM1567" s="46">
        <v>205353.2</v>
      </c>
      <c r="DN1567" s="46"/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>
        <v>2472452.5279999999</v>
      </c>
      <c r="FA1567" s="59" t="s">
        <v>1704</v>
      </c>
      <c r="FB1567" s="59" t="s">
        <v>3005</v>
      </c>
      <c r="FC1567" s="59" t="s">
        <v>3004</v>
      </c>
    </row>
    <row r="1568" spans="1:159" s="49" customFormat="1" ht="25.5" customHeight="1" x14ac:dyDescent="0.25">
      <c r="A1568" s="59" t="s">
        <v>3023</v>
      </c>
      <c r="B1568" s="59" t="s">
        <v>55</v>
      </c>
      <c r="C1568" s="59" t="s">
        <v>2929</v>
      </c>
      <c r="D1568" s="59" t="s">
        <v>2907</v>
      </c>
      <c r="E1568" s="59" t="s">
        <v>2930</v>
      </c>
      <c r="F1568" s="59" t="s">
        <v>2907</v>
      </c>
      <c r="G1568" s="59" t="s">
        <v>2931</v>
      </c>
      <c r="H1568" s="59" t="s">
        <v>1339</v>
      </c>
      <c r="I1568" s="59">
        <v>80</v>
      </c>
      <c r="J1568" s="59" t="s">
        <v>3051</v>
      </c>
      <c r="K1568" s="59" t="s">
        <v>2910</v>
      </c>
      <c r="L1568" s="59" t="s">
        <v>1330</v>
      </c>
      <c r="M1568" s="59" t="s">
        <v>2894</v>
      </c>
      <c r="N1568" s="59" t="s">
        <v>1554</v>
      </c>
      <c r="O1568" s="46">
        <v>4710</v>
      </c>
      <c r="P1568" s="46"/>
      <c r="Q1568" s="46"/>
      <c r="R1568" s="46"/>
      <c r="S1568" s="46"/>
      <c r="T1568" s="46">
        <v>2000</v>
      </c>
      <c r="U1568" s="46">
        <v>2000</v>
      </c>
      <c r="V1568" s="46">
        <v>355</v>
      </c>
      <c r="W1568" s="46">
        <v>355</v>
      </c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87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>
        <v>446.42</v>
      </c>
      <c r="BK1568" s="46"/>
      <c r="BL1568" s="46"/>
      <c r="BM1568" s="46"/>
      <c r="BN1568" s="46">
        <v>0</v>
      </c>
      <c r="BO1568" s="46">
        <v>446.42</v>
      </c>
      <c r="BP1568" s="46">
        <v>446.42</v>
      </c>
      <c r="BQ1568" s="46">
        <v>446.42</v>
      </c>
      <c r="BR1568" s="46">
        <v>446.42</v>
      </c>
      <c r="BS1568" s="46">
        <v>0</v>
      </c>
      <c r="BT1568" s="46">
        <v>0</v>
      </c>
      <c r="BU1568" s="46">
        <v>0</v>
      </c>
      <c r="BV1568" s="46">
        <v>0</v>
      </c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>
        <v>2102638.2000000002</v>
      </c>
      <c r="DF1568" s="46"/>
      <c r="DG1568" s="46"/>
      <c r="DH1568" s="46"/>
      <c r="DI1568" s="46"/>
      <c r="DJ1568" s="46">
        <v>892840</v>
      </c>
      <c r="DK1568" s="46">
        <v>892840</v>
      </c>
      <c r="DL1568" s="46">
        <v>158479.1</v>
      </c>
      <c r="DM1568" s="46">
        <v>158479.1</v>
      </c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>
        <v>2354954.7840000005</v>
      </c>
      <c r="FA1568" s="59" t="s">
        <v>1704</v>
      </c>
      <c r="FB1568" s="59" t="s">
        <v>3006</v>
      </c>
      <c r="FC1568" s="59" t="s">
        <v>3004</v>
      </c>
    </row>
    <row r="1569" spans="1:159" s="49" customFormat="1" ht="25.5" customHeight="1" x14ac:dyDescent="0.25">
      <c r="A1569" s="59" t="s">
        <v>3024</v>
      </c>
      <c r="B1569" s="59" t="s">
        <v>55</v>
      </c>
      <c r="C1569" s="59" t="s">
        <v>2932</v>
      </c>
      <c r="D1569" s="59" t="s">
        <v>2907</v>
      </c>
      <c r="E1569" s="59" t="s">
        <v>2933</v>
      </c>
      <c r="F1569" s="59" t="s">
        <v>2907</v>
      </c>
      <c r="G1569" s="59" t="s">
        <v>2934</v>
      </c>
      <c r="H1569" s="59" t="s">
        <v>1339</v>
      </c>
      <c r="I1569" s="59">
        <v>80</v>
      </c>
      <c r="J1569" s="59" t="s">
        <v>3051</v>
      </c>
      <c r="K1569" s="59" t="s">
        <v>2910</v>
      </c>
      <c r="L1569" s="59" t="s">
        <v>1330</v>
      </c>
      <c r="M1569" s="59" t="s">
        <v>2894</v>
      </c>
      <c r="N1569" s="59" t="s">
        <v>1554</v>
      </c>
      <c r="O1569" s="46">
        <v>6000</v>
      </c>
      <c r="P1569" s="46"/>
      <c r="Q1569" s="46"/>
      <c r="R1569" s="46"/>
      <c r="S1569" s="46"/>
      <c r="T1569" s="46">
        <v>2000</v>
      </c>
      <c r="U1569" s="46">
        <v>2000</v>
      </c>
      <c r="V1569" s="46">
        <v>1260</v>
      </c>
      <c r="W1569" s="46">
        <v>740</v>
      </c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87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>
        <v>446.42</v>
      </c>
      <c r="BK1569" s="46"/>
      <c r="BL1569" s="46"/>
      <c r="BM1569" s="46"/>
      <c r="BN1569" s="46">
        <v>0</v>
      </c>
      <c r="BO1569" s="46">
        <v>446.42</v>
      </c>
      <c r="BP1569" s="46">
        <v>446.42</v>
      </c>
      <c r="BQ1569" s="46">
        <v>446.42000000000007</v>
      </c>
      <c r="BR1569" s="46">
        <v>446.41999999999996</v>
      </c>
      <c r="BS1569" s="46">
        <v>0</v>
      </c>
      <c r="BT1569" s="46">
        <v>0</v>
      </c>
      <c r="BU1569" s="46">
        <v>0</v>
      </c>
      <c r="BV1569" s="46">
        <v>0</v>
      </c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>
        <v>2678520</v>
      </c>
      <c r="DF1569" s="46"/>
      <c r="DG1569" s="46"/>
      <c r="DH1569" s="46"/>
      <c r="DI1569" s="46"/>
      <c r="DJ1569" s="46">
        <v>892840</v>
      </c>
      <c r="DK1569" s="46">
        <v>892840</v>
      </c>
      <c r="DL1569" s="46">
        <v>562489.20000000007</v>
      </c>
      <c r="DM1569" s="46">
        <v>330350.8</v>
      </c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>
        <v>2999942.4000000004</v>
      </c>
      <c r="FA1569" s="59" t="s">
        <v>1704</v>
      </c>
      <c r="FB1569" s="59" t="s">
        <v>3006</v>
      </c>
      <c r="FC1569" s="59" t="s">
        <v>3004</v>
      </c>
    </row>
    <row r="1570" spans="1:159" s="49" customFormat="1" ht="25.5" customHeight="1" x14ac:dyDescent="0.25">
      <c r="A1570" s="59" t="s">
        <v>3025</v>
      </c>
      <c r="B1570" s="59" t="s">
        <v>55</v>
      </c>
      <c r="C1570" s="59" t="s">
        <v>2935</v>
      </c>
      <c r="D1570" s="59" t="s">
        <v>2907</v>
      </c>
      <c r="E1570" s="59" t="s">
        <v>2936</v>
      </c>
      <c r="F1570" s="59" t="s">
        <v>2907</v>
      </c>
      <c r="G1570" s="59" t="s">
        <v>2937</v>
      </c>
      <c r="H1570" s="59" t="s">
        <v>1339</v>
      </c>
      <c r="I1570" s="59">
        <v>80</v>
      </c>
      <c r="J1570" s="59" t="s">
        <v>3051</v>
      </c>
      <c r="K1570" s="59" t="s">
        <v>2910</v>
      </c>
      <c r="L1570" s="59" t="s">
        <v>1330</v>
      </c>
      <c r="M1570" s="59" t="s">
        <v>2894</v>
      </c>
      <c r="N1570" s="59" t="s">
        <v>1554</v>
      </c>
      <c r="O1570" s="46">
        <v>4985</v>
      </c>
      <c r="P1570" s="46"/>
      <c r="Q1570" s="46"/>
      <c r="R1570" s="46"/>
      <c r="S1570" s="46"/>
      <c r="T1570" s="46">
        <v>2000</v>
      </c>
      <c r="U1570" s="46">
        <v>1390</v>
      </c>
      <c r="V1570" s="46">
        <v>990</v>
      </c>
      <c r="W1570" s="46">
        <v>605</v>
      </c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87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>
        <v>446.42</v>
      </c>
      <c r="BK1570" s="46"/>
      <c r="BL1570" s="46"/>
      <c r="BM1570" s="46"/>
      <c r="BN1570" s="46">
        <v>0</v>
      </c>
      <c r="BO1570" s="46">
        <v>446.42</v>
      </c>
      <c r="BP1570" s="46">
        <v>446.42</v>
      </c>
      <c r="BQ1570" s="46">
        <v>446.42</v>
      </c>
      <c r="BR1570" s="46">
        <v>446.42000000000007</v>
      </c>
      <c r="BS1570" s="46">
        <v>0</v>
      </c>
      <c r="BT1570" s="46">
        <v>0</v>
      </c>
      <c r="BU1570" s="46">
        <v>0</v>
      </c>
      <c r="BV1570" s="46">
        <v>0</v>
      </c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>
        <v>2225403.7000000002</v>
      </c>
      <c r="DF1570" s="46"/>
      <c r="DG1570" s="46"/>
      <c r="DH1570" s="46"/>
      <c r="DI1570" s="46"/>
      <c r="DJ1570" s="46">
        <v>892840</v>
      </c>
      <c r="DK1570" s="46">
        <v>620523.80000000005</v>
      </c>
      <c r="DL1570" s="46">
        <v>441955.8</v>
      </c>
      <c r="DM1570" s="46">
        <v>270084.10000000003</v>
      </c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>
        <v>2492452.1440000003</v>
      </c>
      <c r="FA1570" s="59" t="s">
        <v>1704</v>
      </c>
      <c r="FB1570" s="59" t="s">
        <v>3005</v>
      </c>
      <c r="FC1570" s="59" t="s">
        <v>3004</v>
      </c>
    </row>
    <row r="1571" spans="1:159" s="49" customFormat="1" ht="25.5" customHeight="1" x14ac:dyDescent="0.25">
      <c r="A1571" s="59" t="s">
        <v>3026</v>
      </c>
      <c r="B1571" s="59" t="s">
        <v>55</v>
      </c>
      <c r="C1571" s="59" t="s">
        <v>2938</v>
      </c>
      <c r="D1571" s="59" t="s">
        <v>2907</v>
      </c>
      <c r="E1571" s="59" t="s">
        <v>2939</v>
      </c>
      <c r="F1571" s="59" t="s">
        <v>2907</v>
      </c>
      <c r="G1571" s="59" t="s">
        <v>2940</v>
      </c>
      <c r="H1571" s="59" t="s">
        <v>1339</v>
      </c>
      <c r="I1571" s="59">
        <v>80</v>
      </c>
      <c r="J1571" s="59" t="s">
        <v>3050</v>
      </c>
      <c r="K1571" s="59" t="s">
        <v>2910</v>
      </c>
      <c r="L1571" s="59" t="s">
        <v>1330</v>
      </c>
      <c r="M1571" s="59" t="s">
        <v>2894</v>
      </c>
      <c r="N1571" s="59" t="s">
        <v>1554</v>
      </c>
      <c r="O1571" s="46">
        <v>5620</v>
      </c>
      <c r="P1571" s="46"/>
      <c r="Q1571" s="46"/>
      <c r="R1571" s="46"/>
      <c r="S1571" s="46"/>
      <c r="T1571" s="46">
        <v>2000</v>
      </c>
      <c r="U1571" s="46">
        <v>2000</v>
      </c>
      <c r="V1571" s="46">
        <v>1020</v>
      </c>
      <c r="W1571" s="46">
        <v>600</v>
      </c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87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>
        <v>446.41999999999996</v>
      </c>
      <c r="BK1571" s="46"/>
      <c r="BL1571" s="46"/>
      <c r="BM1571" s="46"/>
      <c r="BN1571" s="46">
        <v>0</v>
      </c>
      <c r="BO1571" s="46">
        <v>446.42</v>
      </c>
      <c r="BP1571" s="46">
        <v>446.42</v>
      </c>
      <c r="BQ1571" s="46">
        <v>446.42</v>
      </c>
      <c r="BR1571" s="46">
        <v>446.42</v>
      </c>
      <c r="BS1571" s="46">
        <v>0</v>
      </c>
      <c r="BT1571" s="46">
        <v>0</v>
      </c>
      <c r="BU1571" s="46">
        <v>0</v>
      </c>
      <c r="BV1571" s="46">
        <v>0</v>
      </c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>
        <v>2508880.4</v>
      </c>
      <c r="DF1571" s="46"/>
      <c r="DG1571" s="46"/>
      <c r="DH1571" s="46"/>
      <c r="DI1571" s="46"/>
      <c r="DJ1571" s="46">
        <v>892840</v>
      </c>
      <c r="DK1571" s="46">
        <v>892840</v>
      </c>
      <c r="DL1571" s="46">
        <v>455348.4</v>
      </c>
      <c r="DM1571" s="46">
        <v>267852</v>
      </c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>
        <v>2809946.048</v>
      </c>
      <c r="FA1571" s="59" t="s">
        <v>1704</v>
      </c>
      <c r="FB1571" s="59" t="s">
        <v>3006</v>
      </c>
      <c r="FC1571" s="59" t="s">
        <v>3004</v>
      </c>
    </row>
    <row r="1572" spans="1:159" s="49" customFormat="1" ht="25.5" customHeight="1" x14ac:dyDescent="0.25">
      <c r="A1572" s="59" t="s">
        <v>3027</v>
      </c>
      <c r="B1572" s="59" t="s">
        <v>55</v>
      </c>
      <c r="C1572" s="59" t="s">
        <v>2941</v>
      </c>
      <c r="D1572" s="59" t="s">
        <v>2942</v>
      </c>
      <c r="E1572" s="59" t="s">
        <v>2943</v>
      </c>
      <c r="F1572" s="59" t="s">
        <v>2944</v>
      </c>
      <c r="G1572" s="59" t="s">
        <v>2945</v>
      </c>
      <c r="H1572" s="59" t="s">
        <v>1327</v>
      </c>
      <c r="I1572" s="59">
        <v>80</v>
      </c>
      <c r="J1572" s="59" t="s">
        <v>3049</v>
      </c>
      <c r="K1572" s="59" t="s">
        <v>2900</v>
      </c>
      <c r="L1572" s="59" t="s">
        <v>1330</v>
      </c>
      <c r="M1572" s="59" t="s">
        <v>2894</v>
      </c>
      <c r="N1572" s="59" t="s">
        <v>1335</v>
      </c>
      <c r="O1572" s="46">
        <v>1260</v>
      </c>
      <c r="P1572" s="46"/>
      <c r="Q1572" s="46"/>
      <c r="R1572" s="46"/>
      <c r="S1572" s="46"/>
      <c r="T1572" s="46">
        <v>700</v>
      </c>
      <c r="U1572" s="46">
        <v>500</v>
      </c>
      <c r="V1572" s="46"/>
      <c r="W1572" s="46">
        <v>0</v>
      </c>
      <c r="X1572" s="46">
        <v>60</v>
      </c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87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>
        <v>42754.397142857139</v>
      </c>
      <c r="BK1572" s="46"/>
      <c r="BL1572" s="46"/>
      <c r="BM1572" s="46"/>
      <c r="BN1572" s="46">
        <v>0</v>
      </c>
      <c r="BO1572" s="46">
        <v>43200</v>
      </c>
      <c r="BP1572" s="46">
        <v>43200</v>
      </c>
      <c r="BQ1572" s="46">
        <v>0</v>
      </c>
      <c r="BR1572" s="46">
        <v>0</v>
      </c>
      <c r="BS1572" s="46">
        <v>33842.339999999997</v>
      </c>
      <c r="BT1572" s="46">
        <v>0</v>
      </c>
      <c r="BU1572" s="46">
        <v>0</v>
      </c>
      <c r="BV1572" s="46">
        <v>0</v>
      </c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>
        <v>0</v>
      </c>
      <c r="DF1572" s="46"/>
      <c r="DG1572" s="46"/>
      <c r="DH1572" s="46"/>
      <c r="DI1572" s="46"/>
      <c r="DJ1572" s="46">
        <v>30240000</v>
      </c>
      <c r="DK1572" s="46">
        <v>21600000</v>
      </c>
      <c r="DL1572" s="46"/>
      <c r="DM1572" s="46">
        <v>0</v>
      </c>
      <c r="DN1572" s="46">
        <v>2030540.4</v>
      </c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>
        <v>0</v>
      </c>
      <c r="FA1572" s="59" t="s">
        <v>1704</v>
      </c>
      <c r="FB1572" s="59" t="s">
        <v>2022</v>
      </c>
      <c r="FC1572" s="59" t="s">
        <v>3004</v>
      </c>
    </row>
    <row r="1573" spans="1:159" s="49" customFormat="1" ht="25.5" customHeight="1" x14ac:dyDescent="0.25">
      <c r="A1573" s="59" t="s">
        <v>3375</v>
      </c>
      <c r="B1573" s="59" t="s">
        <v>55</v>
      </c>
      <c r="C1573" s="59" t="s">
        <v>2941</v>
      </c>
      <c r="D1573" s="59" t="s">
        <v>2942</v>
      </c>
      <c r="E1573" s="59" t="s">
        <v>2943</v>
      </c>
      <c r="F1573" s="59" t="s">
        <v>2944</v>
      </c>
      <c r="G1573" s="59" t="s">
        <v>2945</v>
      </c>
      <c r="H1573" s="59" t="s">
        <v>1327</v>
      </c>
      <c r="I1573" s="59">
        <v>80</v>
      </c>
      <c r="J1573" s="59" t="s">
        <v>3376</v>
      </c>
      <c r="K1573" s="59" t="s">
        <v>2900</v>
      </c>
      <c r="L1573" s="59" t="s">
        <v>1330</v>
      </c>
      <c r="M1573" s="59" t="s">
        <v>2894</v>
      </c>
      <c r="N1573" s="59" t="s">
        <v>1335</v>
      </c>
      <c r="O1573" s="46">
        <v>1247</v>
      </c>
      <c r="P1573" s="46"/>
      <c r="Q1573" s="46"/>
      <c r="R1573" s="46"/>
      <c r="S1573" s="46"/>
      <c r="T1573" s="46">
        <v>700</v>
      </c>
      <c r="U1573" s="46">
        <v>500</v>
      </c>
      <c r="V1573" s="46"/>
      <c r="W1573" s="46">
        <v>0</v>
      </c>
      <c r="X1573" s="46">
        <v>47</v>
      </c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87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>
        <f>DE1573/O1573</f>
        <v>43200</v>
      </c>
      <c r="BK1573" s="46"/>
      <c r="BL1573" s="46"/>
      <c r="BM1573" s="46"/>
      <c r="BN1573" s="46"/>
      <c r="BO1573" s="46">
        <v>43200</v>
      </c>
      <c r="BP1573" s="46">
        <v>43200</v>
      </c>
      <c r="BQ1573" s="46">
        <v>0</v>
      </c>
      <c r="BR1573" s="46">
        <v>0</v>
      </c>
      <c r="BS1573" s="46">
        <v>43200</v>
      </c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>
        <v>53870400</v>
      </c>
      <c r="DF1573" s="46"/>
      <c r="DG1573" s="46"/>
      <c r="DH1573" s="46"/>
      <c r="DI1573" s="46"/>
      <c r="DJ1573" s="46">
        <v>30240000</v>
      </c>
      <c r="DK1573" s="46">
        <v>21600000</v>
      </c>
      <c r="DL1573" s="46"/>
      <c r="DM1573" s="46">
        <v>0</v>
      </c>
      <c r="DN1573" s="46">
        <v>2030400</v>
      </c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>
        <f>DE1573*1.12</f>
        <v>60334848.000000007</v>
      </c>
      <c r="FA1573" s="59" t="s">
        <v>1704</v>
      </c>
      <c r="FB1573" s="59" t="s">
        <v>3258</v>
      </c>
      <c r="FC1573" s="59" t="s">
        <v>3114</v>
      </c>
    </row>
    <row r="1574" spans="1:159" s="49" customFormat="1" ht="25.5" customHeight="1" x14ac:dyDescent="0.25">
      <c r="A1574" s="59" t="s">
        <v>3028</v>
      </c>
      <c r="B1574" s="59" t="s">
        <v>55</v>
      </c>
      <c r="C1574" s="59" t="s">
        <v>2946</v>
      </c>
      <c r="D1574" s="59" t="s">
        <v>2947</v>
      </c>
      <c r="E1574" s="59" t="s">
        <v>2948</v>
      </c>
      <c r="F1574" s="59" t="s">
        <v>2947</v>
      </c>
      <c r="G1574" s="59" t="s">
        <v>2949</v>
      </c>
      <c r="H1574" s="59" t="s">
        <v>1339</v>
      </c>
      <c r="I1574" s="59">
        <v>80</v>
      </c>
      <c r="J1574" s="59" t="s">
        <v>3047</v>
      </c>
      <c r="K1574" s="59" t="s">
        <v>2900</v>
      </c>
      <c r="L1574" s="59" t="s">
        <v>1330</v>
      </c>
      <c r="M1574" s="59" t="s">
        <v>2894</v>
      </c>
      <c r="N1574" s="59" t="s">
        <v>1335</v>
      </c>
      <c r="O1574" s="46">
        <v>8489</v>
      </c>
      <c r="P1574" s="46"/>
      <c r="Q1574" s="46"/>
      <c r="R1574" s="46"/>
      <c r="S1574" s="46"/>
      <c r="T1574" s="46">
        <v>5000</v>
      </c>
      <c r="U1574" s="46"/>
      <c r="V1574" s="46">
        <v>1200</v>
      </c>
      <c r="W1574" s="46">
        <v>719</v>
      </c>
      <c r="X1574" s="46">
        <v>785</v>
      </c>
      <c r="Y1574" s="46">
        <v>785</v>
      </c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87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>
        <v>2492.85</v>
      </c>
      <c r="BK1574" s="46"/>
      <c r="BL1574" s="46"/>
      <c r="BM1574" s="46"/>
      <c r="BN1574" s="46">
        <v>0</v>
      </c>
      <c r="BO1574" s="46">
        <v>2492.85</v>
      </c>
      <c r="BP1574" s="46">
        <v>0</v>
      </c>
      <c r="BQ1574" s="46">
        <v>2492.85</v>
      </c>
      <c r="BR1574" s="46">
        <v>2492.85</v>
      </c>
      <c r="BS1574" s="46">
        <v>2492.85</v>
      </c>
      <c r="BT1574" s="46">
        <v>2492.85</v>
      </c>
      <c r="BU1574" s="46">
        <v>0</v>
      </c>
      <c r="BV1574" s="46">
        <v>0</v>
      </c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>
        <v>21161803.649999999</v>
      </c>
      <c r="DF1574" s="46"/>
      <c r="DG1574" s="46"/>
      <c r="DH1574" s="46"/>
      <c r="DI1574" s="46"/>
      <c r="DJ1574" s="46">
        <v>12464250</v>
      </c>
      <c r="DK1574" s="46"/>
      <c r="DL1574" s="46">
        <v>2991420</v>
      </c>
      <c r="DM1574" s="46">
        <v>1792359.15</v>
      </c>
      <c r="DN1574" s="46">
        <v>1956887.25</v>
      </c>
      <c r="DO1574" s="46">
        <v>1956887.25</v>
      </c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>
        <v>23701220.088</v>
      </c>
      <c r="FA1574" s="59" t="s">
        <v>1704</v>
      </c>
      <c r="FB1574" s="59" t="s">
        <v>2022</v>
      </c>
      <c r="FC1574" s="59" t="s">
        <v>3004</v>
      </c>
    </row>
    <row r="1575" spans="1:159" s="49" customFormat="1" ht="25.5" customHeight="1" x14ac:dyDescent="0.25">
      <c r="A1575" s="59" t="s">
        <v>3029</v>
      </c>
      <c r="B1575" s="59" t="s">
        <v>55</v>
      </c>
      <c r="C1575" s="59" t="s">
        <v>2950</v>
      </c>
      <c r="D1575" s="59" t="s">
        <v>2951</v>
      </c>
      <c r="E1575" s="60" t="s">
        <v>2948</v>
      </c>
      <c r="F1575" s="59" t="s">
        <v>2951</v>
      </c>
      <c r="G1575" s="59" t="s">
        <v>2952</v>
      </c>
      <c r="H1575" s="59" t="s">
        <v>1339</v>
      </c>
      <c r="I1575" s="59">
        <v>80</v>
      </c>
      <c r="J1575" s="59" t="s">
        <v>3047</v>
      </c>
      <c r="K1575" s="59" t="s">
        <v>2900</v>
      </c>
      <c r="L1575" s="59" t="s">
        <v>1330</v>
      </c>
      <c r="M1575" s="59" t="s">
        <v>2894</v>
      </c>
      <c r="N1575" s="59" t="s">
        <v>1335</v>
      </c>
      <c r="O1575" s="46">
        <v>6568</v>
      </c>
      <c r="P1575" s="46"/>
      <c r="Q1575" s="46"/>
      <c r="R1575" s="46"/>
      <c r="S1575" s="46"/>
      <c r="T1575" s="46">
        <v>2000</v>
      </c>
      <c r="U1575" s="46">
        <v>500</v>
      </c>
      <c r="V1575" s="46">
        <v>1800</v>
      </c>
      <c r="W1575" s="46">
        <v>756</v>
      </c>
      <c r="X1575" s="46">
        <v>756</v>
      </c>
      <c r="Y1575" s="46">
        <v>756</v>
      </c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87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>
        <v>2352.6699999999996</v>
      </c>
      <c r="BK1575" s="46"/>
      <c r="BL1575" s="46"/>
      <c r="BM1575" s="46"/>
      <c r="BN1575" s="46">
        <v>0</v>
      </c>
      <c r="BO1575" s="46">
        <v>2352.67</v>
      </c>
      <c r="BP1575" s="46">
        <v>2352.67</v>
      </c>
      <c r="BQ1575" s="46">
        <v>2352.67</v>
      </c>
      <c r="BR1575" s="46">
        <v>2352.67</v>
      </c>
      <c r="BS1575" s="46">
        <v>2352.67</v>
      </c>
      <c r="BT1575" s="46">
        <v>2352.67</v>
      </c>
      <c r="BU1575" s="46">
        <v>0</v>
      </c>
      <c r="BV1575" s="46">
        <v>0</v>
      </c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>
        <v>15452336.559999999</v>
      </c>
      <c r="DF1575" s="46"/>
      <c r="DG1575" s="46"/>
      <c r="DH1575" s="46"/>
      <c r="DI1575" s="46"/>
      <c r="DJ1575" s="46">
        <v>4705340</v>
      </c>
      <c r="DK1575" s="46">
        <v>1176335</v>
      </c>
      <c r="DL1575" s="46">
        <v>4234806</v>
      </c>
      <c r="DM1575" s="46">
        <v>1778618.52</v>
      </c>
      <c r="DN1575" s="46">
        <v>1778618.52</v>
      </c>
      <c r="DO1575" s="46">
        <v>1778618.52</v>
      </c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>
        <v>17306616.9472</v>
      </c>
      <c r="FA1575" s="59" t="s">
        <v>1704</v>
      </c>
      <c r="FB1575" s="59" t="s">
        <v>2022</v>
      </c>
      <c r="FC1575" s="59" t="s">
        <v>3004</v>
      </c>
    </row>
    <row r="1576" spans="1:159" s="49" customFormat="1" ht="25.5" customHeight="1" x14ac:dyDescent="0.25">
      <c r="A1576" s="59" t="s">
        <v>3030</v>
      </c>
      <c r="B1576" s="59" t="s">
        <v>55</v>
      </c>
      <c r="C1576" s="59" t="s">
        <v>2953</v>
      </c>
      <c r="D1576" s="59" t="s">
        <v>2954</v>
      </c>
      <c r="E1576" s="59" t="s">
        <v>3054</v>
      </c>
      <c r="F1576" s="59" t="s">
        <v>2954</v>
      </c>
      <c r="G1576" s="59" t="s">
        <v>2955</v>
      </c>
      <c r="H1576" s="59" t="s">
        <v>1339</v>
      </c>
      <c r="I1576" s="59">
        <v>80</v>
      </c>
      <c r="J1576" s="59" t="s">
        <v>3047</v>
      </c>
      <c r="K1576" s="59" t="s">
        <v>2900</v>
      </c>
      <c r="L1576" s="59" t="s">
        <v>1330</v>
      </c>
      <c r="M1576" s="59" t="s">
        <v>2894</v>
      </c>
      <c r="N1576" s="59" t="s">
        <v>1335</v>
      </c>
      <c r="O1576" s="46">
        <v>8234</v>
      </c>
      <c r="P1576" s="46"/>
      <c r="Q1576" s="46"/>
      <c r="R1576" s="46"/>
      <c r="S1576" s="46"/>
      <c r="T1576" s="46">
        <v>2500</v>
      </c>
      <c r="U1576" s="46">
        <v>1000</v>
      </c>
      <c r="V1576" s="46">
        <v>2000</v>
      </c>
      <c r="W1576" s="46">
        <v>934</v>
      </c>
      <c r="X1576" s="46">
        <v>900</v>
      </c>
      <c r="Y1576" s="46">
        <v>900</v>
      </c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87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>
        <v>3600.89</v>
      </c>
      <c r="BK1576" s="46"/>
      <c r="BL1576" s="46"/>
      <c r="BM1576" s="46"/>
      <c r="BN1576" s="46">
        <v>0</v>
      </c>
      <c r="BO1576" s="46">
        <v>3600.89</v>
      </c>
      <c r="BP1576" s="46">
        <v>3600.89</v>
      </c>
      <c r="BQ1576" s="46">
        <v>3600.89</v>
      </c>
      <c r="BR1576" s="46">
        <v>3600.88</v>
      </c>
      <c r="BS1576" s="46">
        <v>3600.88</v>
      </c>
      <c r="BT1576" s="46">
        <v>3600.88</v>
      </c>
      <c r="BU1576" s="46">
        <v>0</v>
      </c>
      <c r="BV1576" s="46">
        <v>0</v>
      </c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>
        <v>29649728.259999998</v>
      </c>
      <c r="DF1576" s="46"/>
      <c r="DG1576" s="46"/>
      <c r="DH1576" s="46"/>
      <c r="DI1576" s="46"/>
      <c r="DJ1576" s="46">
        <v>9002225</v>
      </c>
      <c r="DK1576" s="46">
        <v>3600890</v>
      </c>
      <c r="DL1576" s="46">
        <v>7201780</v>
      </c>
      <c r="DM1576" s="46">
        <v>3363231.26</v>
      </c>
      <c r="DN1576" s="46">
        <v>3240801</v>
      </c>
      <c r="DO1576" s="46">
        <v>3240801</v>
      </c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>
        <v>33207695.6512</v>
      </c>
      <c r="FA1576" s="59" t="s">
        <v>1704</v>
      </c>
      <c r="FB1576" s="59" t="s">
        <v>2022</v>
      </c>
      <c r="FC1576" s="59" t="s">
        <v>3004</v>
      </c>
    </row>
    <row r="1577" spans="1:159" s="49" customFormat="1" ht="25.5" customHeight="1" x14ac:dyDescent="0.25">
      <c r="A1577" s="59" t="s">
        <v>3031</v>
      </c>
      <c r="B1577" s="59" t="s">
        <v>55</v>
      </c>
      <c r="C1577" s="59" t="s">
        <v>2956</v>
      </c>
      <c r="D1577" s="59" t="s">
        <v>2957</v>
      </c>
      <c r="E1577" s="59" t="s">
        <v>92</v>
      </c>
      <c r="F1577" s="59" t="s">
        <v>2957</v>
      </c>
      <c r="G1577" s="59" t="s">
        <v>2958</v>
      </c>
      <c r="H1577" s="59" t="s">
        <v>1339</v>
      </c>
      <c r="I1577" s="59">
        <v>80</v>
      </c>
      <c r="J1577" s="59" t="s">
        <v>3047</v>
      </c>
      <c r="K1577" s="59" t="s">
        <v>2900</v>
      </c>
      <c r="L1577" s="59" t="s">
        <v>1330</v>
      </c>
      <c r="M1577" s="59" t="s">
        <v>2894</v>
      </c>
      <c r="N1577" s="59" t="s">
        <v>1335</v>
      </c>
      <c r="O1577" s="46">
        <v>500</v>
      </c>
      <c r="P1577" s="46"/>
      <c r="Q1577" s="46"/>
      <c r="R1577" s="46"/>
      <c r="S1577" s="46"/>
      <c r="T1577" s="46">
        <v>100</v>
      </c>
      <c r="U1577" s="46"/>
      <c r="V1577" s="46"/>
      <c r="W1577" s="46">
        <v>0</v>
      </c>
      <c r="X1577" s="46">
        <v>0</v>
      </c>
      <c r="Y1577" s="46">
        <v>400</v>
      </c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87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>
        <v>565.16999999999985</v>
      </c>
      <c r="BK1577" s="46"/>
      <c r="BL1577" s="46"/>
      <c r="BM1577" s="46"/>
      <c r="BN1577" s="46">
        <v>0</v>
      </c>
      <c r="BO1577" s="46">
        <v>565.16999999999996</v>
      </c>
      <c r="BP1577" s="46">
        <v>0</v>
      </c>
      <c r="BQ1577" s="46">
        <v>0</v>
      </c>
      <c r="BR1577" s="46">
        <v>0</v>
      </c>
      <c r="BS1577" s="46">
        <v>0</v>
      </c>
      <c r="BT1577" s="46">
        <v>565.16999999999996</v>
      </c>
      <c r="BU1577" s="46">
        <v>0</v>
      </c>
      <c r="BV1577" s="46">
        <v>0</v>
      </c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>
        <v>282584.99999999994</v>
      </c>
      <c r="DF1577" s="46"/>
      <c r="DG1577" s="46"/>
      <c r="DH1577" s="46"/>
      <c r="DI1577" s="46"/>
      <c r="DJ1577" s="46">
        <v>56516.999999999993</v>
      </c>
      <c r="DK1577" s="46"/>
      <c r="DL1577" s="46"/>
      <c r="DM1577" s="46" t="s">
        <v>1669</v>
      </c>
      <c r="DN1577" s="46" t="s">
        <v>1669</v>
      </c>
      <c r="DO1577" s="46">
        <v>226067.99999999997</v>
      </c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>
        <v>316495.19999999995</v>
      </c>
      <c r="FA1577" s="59" t="s">
        <v>1704</v>
      </c>
      <c r="FB1577" s="59" t="s">
        <v>2022</v>
      </c>
      <c r="FC1577" s="59" t="s">
        <v>3004</v>
      </c>
    </row>
    <row r="1578" spans="1:159" s="49" customFormat="1" ht="25.5" customHeight="1" x14ac:dyDescent="0.25">
      <c r="A1578" s="59" t="s">
        <v>3032</v>
      </c>
      <c r="B1578" s="59" t="s">
        <v>55</v>
      </c>
      <c r="C1578" s="59" t="s">
        <v>2959</v>
      </c>
      <c r="D1578" s="59" t="s">
        <v>2960</v>
      </c>
      <c r="E1578" s="59" t="s">
        <v>2961</v>
      </c>
      <c r="F1578" s="59" t="s">
        <v>2962</v>
      </c>
      <c r="G1578" s="59" t="s">
        <v>2963</v>
      </c>
      <c r="H1578" s="59" t="s">
        <v>1339</v>
      </c>
      <c r="I1578" s="59">
        <v>80</v>
      </c>
      <c r="J1578" s="59" t="s">
        <v>3047</v>
      </c>
      <c r="K1578" s="59" t="s">
        <v>2900</v>
      </c>
      <c r="L1578" s="59" t="s">
        <v>1330</v>
      </c>
      <c r="M1578" s="59" t="s">
        <v>2894</v>
      </c>
      <c r="N1578" s="59" t="s">
        <v>1335</v>
      </c>
      <c r="O1578" s="46">
        <v>8536</v>
      </c>
      <c r="P1578" s="46"/>
      <c r="Q1578" s="46"/>
      <c r="R1578" s="46"/>
      <c r="S1578" s="46"/>
      <c r="T1578" s="46">
        <v>1500</v>
      </c>
      <c r="U1578" s="46">
        <v>1000</v>
      </c>
      <c r="V1578" s="46">
        <v>3000</v>
      </c>
      <c r="W1578" s="46">
        <v>1536</v>
      </c>
      <c r="X1578" s="46">
        <v>1500</v>
      </c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87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>
        <v>1648.21</v>
      </c>
      <c r="BK1578" s="46"/>
      <c r="BL1578" s="46"/>
      <c r="BM1578" s="46"/>
      <c r="BN1578" s="46">
        <v>0</v>
      </c>
      <c r="BO1578" s="46">
        <v>1648.21</v>
      </c>
      <c r="BP1578" s="46">
        <v>1648.21</v>
      </c>
      <c r="BQ1578" s="46">
        <v>1648.21</v>
      </c>
      <c r="BR1578" s="46">
        <v>1648.21</v>
      </c>
      <c r="BS1578" s="46">
        <v>1648.21</v>
      </c>
      <c r="BT1578" s="46">
        <v>0</v>
      </c>
      <c r="BU1578" s="46">
        <v>0</v>
      </c>
      <c r="BV1578" s="46">
        <v>0</v>
      </c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>
        <v>14069120.560000001</v>
      </c>
      <c r="DF1578" s="46"/>
      <c r="DG1578" s="46"/>
      <c r="DH1578" s="46"/>
      <c r="DI1578" s="46"/>
      <c r="DJ1578" s="46">
        <v>2472315</v>
      </c>
      <c r="DK1578" s="46">
        <v>1648210</v>
      </c>
      <c r="DL1578" s="46">
        <v>4944630</v>
      </c>
      <c r="DM1578" s="46">
        <v>2531650.5600000001</v>
      </c>
      <c r="DN1578" s="46">
        <v>2472315</v>
      </c>
      <c r="DO1578" s="46"/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>
        <v>15757415.027200002</v>
      </c>
      <c r="FA1578" s="59" t="s">
        <v>1704</v>
      </c>
      <c r="FB1578" s="59" t="s">
        <v>3005</v>
      </c>
      <c r="FC1578" s="59" t="s">
        <v>3004</v>
      </c>
    </row>
    <row r="1579" spans="1:159" s="49" customFormat="1" ht="25.5" customHeight="1" x14ac:dyDescent="0.25">
      <c r="A1579" s="59" t="s">
        <v>3033</v>
      </c>
      <c r="B1579" s="59" t="s">
        <v>55</v>
      </c>
      <c r="C1579" s="59" t="s">
        <v>2964</v>
      </c>
      <c r="D1579" s="59" t="s">
        <v>2965</v>
      </c>
      <c r="E1579" s="59" t="s">
        <v>2966</v>
      </c>
      <c r="F1579" s="59" t="s">
        <v>2967</v>
      </c>
      <c r="G1579" s="59" t="s">
        <v>2968</v>
      </c>
      <c r="H1579" s="59" t="s">
        <v>1327</v>
      </c>
      <c r="I1579" s="59">
        <v>80</v>
      </c>
      <c r="J1579" s="59" t="s">
        <v>3048</v>
      </c>
      <c r="K1579" s="59" t="s">
        <v>2900</v>
      </c>
      <c r="L1579" s="59" t="s">
        <v>1330</v>
      </c>
      <c r="M1579" s="59" t="s">
        <v>2894</v>
      </c>
      <c r="N1579" s="59" t="s">
        <v>1335</v>
      </c>
      <c r="O1579" s="46">
        <v>400</v>
      </c>
      <c r="P1579" s="46"/>
      <c r="Q1579" s="46"/>
      <c r="R1579" s="46"/>
      <c r="S1579" s="46"/>
      <c r="T1579" s="46">
        <v>150</v>
      </c>
      <c r="U1579" s="46">
        <v>50</v>
      </c>
      <c r="V1579" s="46">
        <v>50</v>
      </c>
      <c r="W1579" s="46">
        <v>50</v>
      </c>
      <c r="X1579" s="46">
        <v>50</v>
      </c>
      <c r="Y1579" s="46">
        <v>50</v>
      </c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87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>
        <v>248045.88750000001</v>
      </c>
      <c r="BK1579" s="46"/>
      <c r="BL1579" s="46"/>
      <c r="BM1579" s="46"/>
      <c r="BN1579" s="46">
        <v>0</v>
      </c>
      <c r="BO1579" s="46">
        <v>328259.82</v>
      </c>
      <c r="BP1579" s="46">
        <v>328259.82</v>
      </c>
      <c r="BQ1579" s="46">
        <v>328259.82</v>
      </c>
      <c r="BR1579" s="46">
        <v>114356</v>
      </c>
      <c r="BS1579" s="46">
        <v>114356</v>
      </c>
      <c r="BT1579" s="46">
        <v>114356</v>
      </c>
      <c r="BU1579" s="46">
        <v>0</v>
      </c>
      <c r="BV1579" s="46">
        <v>0</v>
      </c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>
        <v>99218355</v>
      </c>
      <c r="DF1579" s="46"/>
      <c r="DG1579" s="46"/>
      <c r="DH1579" s="46"/>
      <c r="DI1579" s="46"/>
      <c r="DJ1579" s="46">
        <v>49238973</v>
      </c>
      <c r="DK1579" s="46">
        <v>16412991</v>
      </c>
      <c r="DL1579" s="46">
        <v>16412991</v>
      </c>
      <c r="DM1579" s="46">
        <v>5717800</v>
      </c>
      <c r="DN1579" s="46">
        <v>5717800</v>
      </c>
      <c r="DO1579" s="46">
        <v>5717800</v>
      </c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>
        <v>111124557.60000001</v>
      </c>
      <c r="FA1579" s="59" t="s">
        <v>1704</v>
      </c>
      <c r="FB1579" s="59" t="s">
        <v>3007</v>
      </c>
      <c r="FC1579" s="59" t="s">
        <v>3004</v>
      </c>
    </row>
    <row r="1580" spans="1:159" s="49" customFormat="1" ht="25.5" customHeight="1" x14ac:dyDescent="0.25">
      <c r="A1580" s="59" t="s">
        <v>3034</v>
      </c>
      <c r="B1580" s="59" t="s">
        <v>55</v>
      </c>
      <c r="C1580" s="59" t="s">
        <v>2969</v>
      </c>
      <c r="D1580" s="59" t="s">
        <v>2970</v>
      </c>
      <c r="E1580" s="59" t="s">
        <v>2971</v>
      </c>
      <c r="F1580" s="59" t="s">
        <v>2972</v>
      </c>
      <c r="G1580" s="59" t="s">
        <v>2973</v>
      </c>
      <c r="H1580" s="59" t="s">
        <v>1339</v>
      </c>
      <c r="I1580" s="59">
        <v>80</v>
      </c>
      <c r="J1580" s="59" t="s">
        <v>3047</v>
      </c>
      <c r="K1580" s="59" t="s">
        <v>2900</v>
      </c>
      <c r="L1580" s="59" t="s">
        <v>1330</v>
      </c>
      <c r="M1580" s="59" t="s">
        <v>2894</v>
      </c>
      <c r="N1580" s="59" t="s">
        <v>1335</v>
      </c>
      <c r="O1580" s="46">
        <v>18500</v>
      </c>
      <c r="P1580" s="46"/>
      <c r="Q1580" s="46"/>
      <c r="R1580" s="46"/>
      <c r="S1580" s="46"/>
      <c r="T1580" s="46">
        <v>4500</v>
      </c>
      <c r="U1580" s="46">
        <v>4500</v>
      </c>
      <c r="V1580" s="46">
        <v>3000</v>
      </c>
      <c r="W1580" s="46">
        <v>4000</v>
      </c>
      <c r="X1580" s="46">
        <v>2500.0000000000005</v>
      </c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87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>
        <v>5613.0540540540542</v>
      </c>
      <c r="BK1580" s="46"/>
      <c r="BL1580" s="46"/>
      <c r="BM1580" s="46"/>
      <c r="BN1580" s="46">
        <v>0</v>
      </c>
      <c r="BO1580" s="46">
        <v>6925</v>
      </c>
      <c r="BP1580" s="46">
        <v>6925</v>
      </c>
      <c r="BQ1580" s="46">
        <v>6925</v>
      </c>
      <c r="BR1580" s="46">
        <v>3190.9999999999995</v>
      </c>
      <c r="BS1580" s="46">
        <v>3190.9999999999995</v>
      </c>
      <c r="BT1580" s="46">
        <v>0</v>
      </c>
      <c r="BU1580" s="46">
        <v>0</v>
      </c>
      <c r="BV1580" s="46">
        <v>0</v>
      </c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>
        <v>103841500</v>
      </c>
      <c r="DF1580" s="46"/>
      <c r="DG1580" s="46"/>
      <c r="DH1580" s="46"/>
      <c r="DI1580" s="46"/>
      <c r="DJ1580" s="46">
        <v>31162500</v>
      </c>
      <c r="DK1580" s="46">
        <v>31162500</v>
      </c>
      <c r="DL1580" s="46">
        <v>20775000</v>
      </c>
      <c r="DM1580" s="46">
        <v>12763999.999999998</v>
      </c>
      <c r="DN1580" s="46">
        <v>7977500</v>
      </c>
      <c r="DO1580" s="46"/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>
        <v>116302480.00000001</v>
      </c>
      <c r="FA1580" s="59" t="s">
        <v>1704</v>
      </c>
      <c r="FB1580" s="59" t="s">
        <v>3006</v>
      </c>
      <c r="FC1580" s="59" t="s">
        <v>3004</v>
      </c>
    </row>
    <row r="1581" spans="1:159" s="49" customFormat="1" ht="25.5" customHeight="1" x14ac:dyDescent="0.25">
      <c r="A1581" s="59" t="s">
        <v>3035</v>
      </c>
      <c r="B1581" s="59" t="s">
        <v>55</v>
      </c>
      <c r="C1581" s="59" t="s">
        <v>2974</v>
      </c>
      <c r="D1581" s="59" t="s">
        <v>2902</v>
      </c>
      <c r="E1581" s="59" t="s">
        <v>2975</v>
      </c>
      <c r="F1581" s="59" t="s">
        <v>2976</v>
      </c>
      <c r="G1581" s="59" t="s">
        <v>2977</v>
      </c>
      <c r="H1581" s="59" t="s">
        <v>1339</v>
      </c>
      <c r="I1581" s="59">
        <v>100</v>
      </c>
      <c r="J1581" s="59" t="s">
        <v>3046</v>
      </c>
      <c r="K1581" s="59" t="s">
        <v>2978</v>
      </c>
      <c r="L1581" s="59" t="s">
        <v>1330</v>
      </c>
      <c r="M1581" s="59" t="s">
        <v>2979</v>
      </c>
      <c r="N1581" s="59" t="s">
        <v>1335</v>
      </c>
      <c r="O1581" s="46">
        <v>333400</v>
      </c>
      <c r="P1581" s="46"/>
      <c r="Q1581" s="46"/>
      <c r="R1581" s="46"/>
      <c r="S1581" s="46">
        <v>2000</v>
      </c>
      <c r="T1581" s="46">
        <v>55000</v>
      </c>
      <c r="U1581" s="46">
        <v>60000</v>
      </c>
      <c r="V1581" s="46">
        <v>48400</v>
      </c>
      <c r="W1581" s="46">
        <v>42000</v>
      </c>
      <c r="X1581" s="46">
        <v>42000</v>
      </c>
      <c r="Y1581" s="46">
        <v>42000</v>
      </c>
      <c r="Z1581" s="46">
        <v>42000</v>
      </c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87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>
        <v>3305.558302339532</v>
      </c>
      <c r="BK1581" s="46"/>
      <c r="BL1581" s="46"/>
      <c r="BM1581" s="46"/>
      <c r="BN1581" s="46">
        <v>3391.07</v>
      </c>
      <c r="BO1581" s="46">
        <v>3391.07</v>
      </c>
      <c r="BP1581" s="46">
        <v>3391.07</v>
      </c>
      <c r="BQ1581" s="46">
        <v>3391.07</v>
      </c>
      <c r="BR1581" s="46">
        <v>3221.37</v>
      </c>
      <c r="BS1581" s="46">
        <v>3221.37</v>
      </c>
      <c r="BT1581" s="46">
        <v>3221.37</v>
      </c>
      <c r="BU1581" s="46">
        <v>3221.37</v>
      </c>
      <c r="BV1581" s="46" t="s">
        <v>1669</v>
      </c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>
        <v>0</v>
      </c>
      <c r="DF1581" s="46"/>
      <c r="DG1581" s="46"/>
      <c r="DH1581" s="46"/>
      <c r="DI1581" s="46">
        <v>6782140</v>
      </c>
      <c r="DJ1581" s="46">
        <v>186508850</v>
      </c>
      <c r="DK1581" s="46">
        <v>203464200</v>
      </c>
      <c r="DL1581" s="46">
        <v>164127788</v>
      </c>
      <c r="DM1581" s="46">
        <v>135297540</v>
      </c>
      <c r="DN1581" s="46">
        <v>135297540</v>
      </c>
      <c r="DO1581" s="46">
        <v>135297540</v>
      </c>
      <c r="DP1581" s="46">
        <v>135297540</v>
      </c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>
        <v>0</v>
      </c>
      <c r="FA1581" s="59" t="s">
        <v>1704</v>
      </c>
      <c r="FB1581" s="59" t="s">
        <v>1736</v>
      </c>
      <c r="FC1581" s="59" t="s">
        <v>3004</v>
      </c>
    </row>
    <row r="1582" spans="1:159" s="49" customFormat="1" ht="25.5" customHeight="1" x14ac:dyDescent="0.25">
      <c r="A1582" s="59" t="s">
        <v>3284</v>
      </c>
      <c r="B1582" s="59" t="s">
        <v>55</v>
      </c>
      <c r="C1582" s="59" t="s">
        <v>2974</v>
      </c>
      <c r="D1582" s="59" t="s">
        <v>2902</v>
      </c>
      <c r="E1582" s="59" t="s">
        <v>2975</v>
      </c>
      <c r="F1582" s="59" t="s">
        <v>2976</v>
      </c>
      <c r="G1582" s="59" t="s">
        <v>2977</v>
      </c>
      <c r="H1582" s="59" t="s">
        <v>1339</v>
      </c>
      <c r="I1582" s="59">
        <v>100</v>
      </c>
      <c r="J1582" s="59" t="s">
        <v>3285</v>
      </c>
      <c r="K1582" s="59" t="s">
        <v>2978</v>
      </c>
      <c r="L1582" s="59" t="s">
        <v>1330</v>
      </c>
      <c r="M1582" s="59" t="s">
        <v>2979</v>
      </c>
      <c r="N1582" s="59" t="s">
        <v>1335</v>
      </c>
      <c r="O1582" s="46">
        <v>318600</v>
      </c>
      <c r="P1582" s="46"/>
      <c r="Q1582" s="46"/>
      <c r="R1582" s="46"/>
      <c r="S1582" s="46">
        <v>2000</v>
      </c>
      <c r="T1582" s="46">
        <v>55000</v>
      </c>
      <c r="U1582" s="46">
        <v>60000</v>
      </c>
      <c r="V1582" s="46">
        <v>48400</v>
      </c>
      <c r="W1582" s="46">
        <v>42000</v>
      </c>
      <c r="X1582" s="46">
        <v>27200</v>
      </c>
      <c r="Y1582" s="46">
        <v>42000</v>
      </c>
      <c r="Z1582" s="46">
        <v>42000</v>
      </c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87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>
        <v>3305.56</v>
      </c>
      <c r="BK1582" s="46"/>
      <c r="BL1582" s="46"/>
      <c r="BM1582" s="46"/>
      <c r="BN1582" s="46">
        <v>3391.07</v>
      </c>
      <c r="BO1582" s="46">
        <v>3391.07</v>
      </c>
      <c r="BP1582" s="46">
        <v>3391.07</v>
      </c>
      <c r="BQ1582" s="46">
        <v>3391.07</v>
      </c>
      <c r="BR1582" s="46">
        <v>3221.37</v>
      </c>
      <c r="BS1582" s="46">
        <v>3175.56</v>
      </c>
      <c r="BT1582" s="46">
        <v>3221.37</v>
      </c>
      <c r="BU1582" s="46">
        <v>3221.37</v>
      </c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>
        <v>0</v>
      </c>
      <c r="DF1582" s="46"/>
      <c r="DG1582" s="46"/>
      <c r="DH1582" s="46"/>
      <c r="DI1582" s="46">
        <v>6782140</v>
      </c>
      <c r="DJ1582" s="46">
        <v>186508850</v>
      </c>
      <c r="DK1582" s="46">
        <v>203464200</v>
      </c>
      <c r="DL1582" s="46">
        <v>164127788</v>
      </c>
      <c r="DM1582" s="46">
        <v>135297540</v>
      </c>
      <c r="DN1582" s="46">
        <v>86375277</v>
      </c>
      <c r="DO1582" s="46">
        <v>135297540</v>
      </c>
      <c r="DP1582" s="46">
        <v>135297540</v>
      </c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>
        <v>0</v>
      </c>
      <c r="FA1582" s="59" t="s">
        <v>1704</v>
      </c>
      <c r="FB1582" s="59" t="s">
        <v>3107</v>
      </c>
      <c r="FC1582" s="59" t="s">
        <v>3286</v>
      </c>
    </row>
    <row r="1583" spans="1:159" s="49" customFormat="1" ht="25.5" customHeight="1" x14ac:dyDescent="0.25">
      <c r="A1583" s="59" t="s">
        <v>3768</v>
      </c>
      <c r="B1583" s="59" t="s">
        <v>55</v>
      </c>
      <c r="C1583" s="59" t="s">
        <v>2974</v>
      </c>
      <c r="D1583" s="59" t="s">
        <v>2902</v>
      </c>
      <c r="E1583" s="59" t="s">
        <v>2975</v>
      </c>
      <c r="F1583" s="59" t="s">
        <v>2976</v>
      </c>
      <c r="G1583" s="59" t="s">
        <v>2977</v>
      </c>
      <c r="H1583" s="59" t="s">
        <v>1339</v>
      </c>
      <c r="I1583" s="59">
        <v>100</v>
      </c>
      <c r="J1583" s="59" t="s">
        <v>3285</v>
      </c>
      <c r="K1583" s="59" t="s">
        <v>2978</v>
      </c>
      <c r="L1583" s="59" t="s">
        <v>1330</v>
      </c>
      <c r="M1583" s="59" t="s">
        <v>2979</v>
      </c>
      <c r="N1583" s="59" t="s">
        <v>1335</v>
      </c>
      <c r="O1583" s="46">
        <v>318600</v>
      </c>
      <c r="P1583" s="46"/>
      <c r="Q1583" s="46"/>
      <c r="R1583" s="46"/>
      <c r="S1583" s="46">
        <v>2000</v>
      </c>
      <c r="T1583" s="46">
        <v>55000</v>
      </c>
      <c r="U1583" s="46">
        <v>60000</v>
      </c>
      <c r="V1583" s="46">
        <v>48400</v>
      </c>
      <c r="W1583" s="46">
        <v>42000</v>
      </c>
      <c r="X1583" s="46">
        <v>27200</v>
      </c>
      <c r="Y1583" s="46">
        <v>19813</v>
      </c>
      <c r="Z1583" s="46">
        <v>20803</v>
      </c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87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>
        <f>DE1583/O1583</f>
        <v>0</v>
      </c>
      <c r="BK1583" s="46"/>
      <c r="BL1583" s="46"/>
      <c r="BM1583" s="46"/>
      <c r="BN1583" s="46">
        <v>3391.07</v>
      </c>
      <c r="BO1583" s="46">
        <v>3391.07</v>
      </c>
      <c r="BP1583" s="46">
        <v>3391.07</v>
      </c>
      <c r="BQ1583" s="46">
        <v>3391.07</v>
      </c>
      <c r="BR1583" s="46">
        <v>3221.37</v>
      </c>
      <c r="BS1583" s="46">
        <v>3175.56</v>
      </c>
      <c r="BT1583" s="46">
        <v>4676.96</v>
      </c>
      <c r="BU1583" s="46">
        <v>4676.96</v>
      </c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>
        <v>0</v>
      </c>
      <c r="DF1583" s="46"/>
      <c r="DG1583" s="46"/>
      <c r="DH1583" s="46"/>
      <c r="DI1583" s="46">
        <v>6782140</v>
      </c>
      <c r="DJ1583" s="46">
        <v>186508850</v>
      </c>
      <c r="DK1583" s="46">
        <v>203464200</v>
      </c>
      <c r="DL1583" s="46">
        <v>164127788</v>
      </c>
      <c r="DM1583" s="46">
        <v>135297540</v>
      </c>
      <c r="DN1583" s="46">
        <v>86375277</v>
      </c>
      <c r="DO1583" s="46">
        <f>BT1583*Y1583</f>
        <v>92664608.480000004</v>
      </c>
      <c r="DP1583" s="46">
        <f>BU1583*Z1583</f>
        <v>97294798.879999995</v>
      </c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>
        <f>DE1583*1.12</f>
        <v>0</v>
      </c>
      <c r="FA1583" s="59" t="s">
        <v>1704</v>
      </c>
      <c r="FB1583" s="59" t="s">
        <v>3578</v>
      </c>
      <c r="FC1583" s="59" t="s">
        <v>3286</v>
      </c>
    </row>
    <row r="1584" spans="1:159" s="49" customFormat="1" ht="25.5" customHeight="1" x14ac:dyDescent="0.25">
      <c r="A1584" s="59" t="s">
        <v>3827</v>
      </c>
      <c r="B1584" s="59" t="s">
        <v>55</v>
      </c>
      <c r="C1584" s="59" t="s">
        <v>2974</v>
      </c>
      <c r="D1584" s="59" t="s">
        <v>2902</v>
      </c>
      <c r="E1584" s="59" t="s">
        <v>2975</v>
      </c>
      <c r="F1584" s="59" t="s">
        <v>2976</v>
      </c>
      <c r="G1584" s="59" t="s">
        <v>2977</v>
      </c>
      <c r="H1584" s="59" t="s">
        <v>1339</v>
      </c>
      <c r="I1584" s="59">
        <v>100</v>
      </c>
      <c r="J1584" s="59" t="s">
        <v>3831</v>
      </c>
      <c r="K1584" s="59" t="s">
        <v>2978</v>
      </c>
      <c r="L1584" s="59" t="s">
        <v>1330</v>
      </c>
      <c r="M1584" s="59" t="s">
        <v>2979</v>
      </c>
      <c r="N1584" s="59" t="s">
        <v>1335</v>
      </c>
      <c r="O1584" s="46">
        <f>S1584+T1584+U1584+V1584+W1584+X1584+Y1584+Z1584</f>
        <v>261023</v>
      </c>
      <c r="P1584" s="46"/>
      <c r="Q1584" s="46"/>
      <c r="R1584" s="46"/>
      <c r="S1584" s="46">
        <v>2000</v>
      </c>
      <c r="T1584" s="46">
        <v>55000</v>
      </c>
      <c r="U1584" s="46">
        <v>60000</v>
      </c>
      <c r="V1584" s="46">
        <v>48400</v>
      </c>
      <c r="W1584" s="46">
        <v>42000</v>
      </c>
      <c r="X1584" s="46">
        <v>27200</v>
      </c>
      <c r="Y1584" s="46">
        <v>5620</v>
      </c>
      <c r="Z1584" s="46">
        <v>20803</v>
      </c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87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>
        <f>DE1584/O1584</f>
        <v>3471.4761116070231</v>
      </c>
      <c r="BK1584" s="46"/>
      <c r="BL1584" s="46"/>
      <c r="BM1584" s="46"/>
      <c r="BN1584" s="46">
        <v>3391.07</v>
      </c>
      <c r="BO1584" s="46">
        <v>3391.07</v>
      </c>
      <c r="BP1584" s="46">
        <v>3391.07</v>
      </c>
      <c r="BQ1584" s="46">
        <v>3391.07</v>
      </c>
      <c r="BR1584" s="46">
        <v>3221.37</v>
      </c>
      <c r="BS1584" s="46">
        <v>3175.56</v>
      </c>
      <c r="BT1584" s="46">
        <v>4676.96</v>
      </c>
      <c r="BU1584" s="46">
        <v>4676.96</v>
      </c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>
        <f>DI1584+DJ1584+DK1584+DL1584+DM1584+DN1584+DO1584+DP1584</f>
        <v>906135109.08000004</v>
      </c>
      <c r="DF1584" s="46"/>
      <c r="DG1584" s="46"/>
      <c r="DH1584" s="46"/>
      <c r="DI1584" s="46">
        <v>6782140</v>
      </c>
      <c r="DJ1584" s="46">
        <v>186508850</v>
      </c>
      <c r="DK1584" s="46">
        <v>203464200</v>
      </c>
      <c r="DL1584" s="46">
        <v>164127788</v>
      </c>
      <c r="DM1584" s="46">
        <v>135297540</v>
      </c>
      <c r="DN1584" s="46">
        <v>86375277</v>
      </c>
      <c r="DO1584" s="46">
        <f>BT1584*Y1584</f>
        <v>26284515.199999999</v>
      </c>
      <c r="DP1584" s="46">
        <f>BU1584*Z1584</f>
        <v>97294798.879999995</v>
      </c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>
        <f>DE1584*1.12</f>
        <v>1014871322.1696001</v>
      </c>
      <c r="FA1584" s="59" t="s">
        <v>1704</v>
      </c>
      <c r="FB1584" s="59" t="s">
        <v>3578</v>
      </c>
      <c r="FC1584" s="59" t="s">
        <v>2028</v>
      </c>
    </row>
    <row r="1585" spans="1:159" s="49" customFormat="1" ht="25.5" customHeight="1" x14ac:dyDescent="0.25">
      <c r="A1585" s="59" t="s">
        <v>3036</v>
      </c>
      <c r="B1585" s="59" t="s">
        <v>55</v>
      </c>
      <c r="C1585" s="59" t="s">
        <v>2980</v>
      </c>
      <c r="D1585" s="59" t="s">
        <v>1252</v>
      </c>
      <c r="E1585" s="59" t="s">
        <v>2981</v>
      </c>
      <c r="F1585" s="59" t="s">
        <v>2982</v>
      </c>
      <c r="G1585" s="59" t="s">
        <v>2983</v>
      </c>
      <c r="H1585" s="59" t="s">
        <v>1339</v>
      </c>
      <c r="I1585" s="59" t="s">
        <v>1372</v>
      </c>
      <c r="J1585" s="59" t="s">
        <v>3045</v>
      </c>
      <c r="K1585" s="59" t="s">
        <v>2900</v>
      </c>
      <c r="L1585" s="59" t="s">
        <v>1330</v>
      </c>
      <c r="M1585" s="59" t="s">
        <v>2894</v>
      </c>
      <c r="N1585" s="59" t="s">
        <v>1335</v>
      </c>
      <c r="O1585" s="46">
        <v>1146082</v>
      </c>
      <c r="P1585" s="46"/>
      <c r="Q1585" s="46"/>
      <c r="R1585" s="46"/>
      <c r="S1585" s="46">
        <v>20000</v>
      </c>
      <c r="T1585" s="46">
        <v>250000</v>
      </c>
      <c r="U1585" s="46">
        <v>170000</v>
      </c>
      <c r="V1585" s="46">
        <v>150000</v>
      </c>
      <c r="W1585" s="46">
        <v>111106</v>
      </c>
      <c r="X1585" s="46">
        <v>111244</v>
      </c>
      <c r="Y1585" s="46">
        <v>111244</v>
      </c>
      <c r="Z1585" s="46">
        <v>111244</v>
      </c>
      <c r="AA1585" s="46">
        <v>111244</v>
      </c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87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>
        <v>1585.412650917274</v>
      </c>
      <c r="BK1585" s="46"/>
      <c r="BL1585" s="46"/>
      <c r="BM1585" s="46"/>
      <c r="BN1585" s="46">
        <v>1050</v>
      </c>
      <c r="BO1585" s="46">
        <v>1465.0267857142856</v>
      </c>
      <c r="BP1585" s="46">
        <v>1473</v>
      </c>
      <c r="BQ1585" s="46">
        <v>1473</v>
      </c>
      <c r="BR1585" s="46">
        <v>1723.48</v>
      </c>
      <c r="BS1585" s="46">
        <v>1723.48</v>
      </c>
      <c r="BT1585" s="46">
        <v>1723.48</v>
      </c>
      <c r="BU1585" s="46">
        <v>1723.48</v>
      </c>
      <c r="BV1585" s="46">
        <v>1723.48</v>
      </c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>
        <v>0</v>
      </c>
      <c r="DF1585" s="46"/>
      <c r="DG1585" s="46"/>
      <c r="DH1585" s="46"/>
      <c r="DI1585" s="46">
        <v>21000000</v>
      </c>
      <c r="DJ1585" s="46">
        <v>366256696.4285714</v>
      </c>
      <c r="DK1585" s="46">
        <v>250410000</v>
      </c>
      <c r="DL1585" s="46">
        <v>220950000</v>
      </c>
      <c r="DM1585" s="46">
        <v>191488968.88</v>
      </c>
      <c r="DN1585" s="46">
        <v>191726809.12</v>
      </c>
      <c r="DO1585" s="46">
        <v>191726809.12</v>
      </c>
      <c r="DP1585" s="46">
        <v>191726809.12</v>
      </c>
      <c r="DQ1585" s="46">
        <v>191726809.12</v>
      </c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>
        <v>0</v>
      </c>
      <c r="FA1585" s="59" t="s">
        <v>1704</v>
      </c>
      <c r="FB1585" s="59" t="s">
        <v>3008</v>
      </c>
      <c r="FC1585" s="59" t="s">
        <v>3004</v>
      </c>
    </row>
    <row r="1586" spans="1:159" s="49" customFormat="1" ht="25.5" customHeight="1" x14ac:dyDescent="0.25">
      <c r="A1586" s="59" t="s">
        <v>3287</v>
      </c>
      <c r="B1586" s="59" t="s">
        <v>55</v>
      </c>
      <c r="C1586" s="59" t="s">
        <v>2980</v>
      </c>
      <c r="D1586" s="59" t="s">
        <v>1252</v>
      </c>
      <c r="E1586" s="59" t="s">
        <v>2981</v>
      </c>
      <c r="F1586" s="59" t="s">
        <v>2982</v>
      </c>
      <c r="G1586" s="59" t="s">
        <v>2983</v>
      </c>
      <c r="H1586" s="59" t="s">
        <v>1339</v>
      </c>
      <c r="I1586" s="59">
        <v>100</v>
      </c>
      <c r="J1586" s="59" t="s">
        <v>3288</v>
      </c>
      <c r="K1586" s="59" t="s">
        <v>2900</v>
      </c>
      <c r="L1586" s="59" t="s">
        <v>1330</v>
      </c>
      <c r="M1586" s="59" t="s">
        <v>2894</v>
      </c>
      <c r="N1586" s="59" t="s">
        <v>1335</v>
      </c>
      <c r="O1586" s="46">
        <v>1126082</v>
      </c>
      <c r="P1586" s="46"/>
      <c r="Q1586" s="46"/>
      <c r="R1586" s="46"/>
      <c r="S1586" s="46"/>
      <c r="T1586" s="46">
        <v>250000</v>
      </c>
      <c r="U1586" s="46">
        <v>170000</v>
      </c>
      <c r="V1586" s="46">
        <v>150000</v>
      </c>
      <c r="W1586" s="46">
        <v>111106</v>
      </c>
      <c r="X1586" s="46">
        <v>111244</v>
      </c>
      <c r="Y1586" s="46">
        <v>111244</v>
      </c>
      <c r="Z1586" s="46">
        <v>111244</v>
      </c>
      <c r="AA1586" s="46">
        <v>111244</v>
      </c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87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>
        <v>1567.16</v>
      </c>
      <c r="BK1586" s="46"/>
      <c r="BL1586" s="46"/>
      <c r="BM1586" s="46"/>
      <c r="BN1586" s="46"/>
      <c r="BO1586" s="46">
        <v>1465.0267857142856</v>
      </c>
      <c r="BP1586" s="46">
        <v>1465.03</v>
      </c>
      <c r="BQ1586" s="46">
        <v>1465.03</v>
      </c>
      <c r="BR1586" s="46">
        <v>1465.03</v>
      </c>
      <c r="BS1586" s="46">
        <v>1723.48</v>
      </c>
      <c r="BT1586" s="46">
        <v>1723.48</v>
      </c>
      <c r="BU1586" s="46">
        <v>1723.48</v>
      </c>
      <c r="BV1586" s="46">
        <v>1723.48</v>
      </c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>
        <v>0</v>
      </c>
      <c r="DF1586" s="46"/>
      <c r="DG1586" s="46"/>
      <c r="DH1586" s="46"/>
      <c r="DI1586" s="46"/>
      <c r="DJ1586" s="46">
        <v>366256696.43000001</v>
      </c>
      <c r="DK1586" s="46">
        <v>249054553.56999999</v>
      </c>
      <c r="DL1586" s="46">
        <v>219754017.86000001</v>
      </c>
      <c r="DM1586" s="46">
        <v>162773266.05000001</v>
      </c>
      <c r="DN1586" s="46">
        <v>191726809.12</v>
      </c>
      <c r="DO1586" s="46">
        <v>191726809.12</v>
      </c>
      <c r="DP1586" s="46">
        <v>191726809.12</v>
      </c>
      <c r="DQ1586" s="46">
        <v>191726809.12</v>
      </c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>
        <v>0</v>
      </c>
      <c r="FA1586" s="59" t="s">
        <v>1704</v>
      </c>
      <c r="FB1586" s="59" t="s">
        <v>3289</v>
      </c>
      <c r="FC1586" s="59" t="s">
        <v>3114</v>
      </c>
    </row>
    <row r="1587" spans="1:159" s="49" customFormat="1" ht="25.5" customHeight="1" x14ac:dyDescent="0.25">
      <c r="A1587" s="59" t="s">
        <v>3549</v>
      </c>
      <c r="B1587" s="59" t="s">
        <v>55</v>
      </c>
      <c r="C1587" s="59" t="s">
        <v>2980</v>
      </c>
      <c r="D1587" s="59" t="s">
        <v>1252</v>
      </c>
      <c r="E1587" s="59" t="s">
        <v>2981</v>
      </c>
      <c r="F1587" s="59" t="s">
        <v>2982</v>
      </c>
      <c r="G1587" s="59" t="s">
        <v>2983</v>
      </c>
      <c r="H1587" s="59" t="s">
        <v>1339</v>
      </c>
      <c r="I1587" s="59">
        <v>100</v>
      </c>
      <c r="J1587" s="59" t="s">
        <v>3288</v>
      </c>
      <c r="K1587" s="59" t="s">
        <v>2900</v>
      </c>
      <c r="L1587" s="59" t="s">
        <v>1330</v>
      </c>
      <c r="M1587" s="59" t="s">
        <v>2894</v>
      </c>
      <c r="N1587" s="59" t="s">
        <v>1335</v>
      </c>
      <c r="O1587" s="46">
        <f>T1587+U1587+V1587+W1587+X1587+Y1587+Z1587+AA1587</f>
        <v>1048212</v>
      </c>
      <c r="P1587" s="46"/>
      <c r="Q1587" s="46"/>
      <c r="R1587" s="46"/>
      <c r="S1587" s="46"/>
      <c r="T1587" s="46">
        <v>250000</v>
      </c>
      <c r="U1587" s="46">
        <v>170000</v>
      </c>
      <c r="V1587" s="46">
        <v>150000</v>
      </c>
      <c r="W1587" s="46">
        <v>111106</v>
      </c>
      <c r="X1587" s="46">
        <v>111244</v>
      </c>
      <c r="Y1587" s="46">
        <v>33374</v>
      </c>
      <c r="Z1587" s="46">
        <v>111244</v>
      </c>
      <c r="AA1587" s="46">
        <v>111244</v>
      </c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87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8">
        <f>DE1587/O1587</f>
        <v>0</v>
      </c>
      <c r="BK1587" s="46"/>
      <c r="BL1587" s="46"/>
      <c r="BM1587" s="46"/>
      <c r="BN1587" s="46"/>
      <c r="BO1587" s="46">
        <v>1465.0267857142856</v>
      </c>
      <c r="BP1587" s="46">
        <v>1465.0267857142856</v>
      </c>
      <c r="BQ1587" s="46">
        <v>1465.0267857142856</v>
      </c>
      <c r="BR1587" s="46">
        <v>1465.0267857142856</v>
      </c>
      <c r="BS1587" s="46">
        <v>1723.48</v>
      </c>
      <c r="BT1587" s="46">
        <v>1723.48</v>
      </c>
      <c r="BU1587" s="46">
        <v>1723.48</v>
      </c>
      <c r="BV1587" s="46">
        <v>1723.48</v>
      </c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>
        <v>0</v>
      </c>
      <c r="DF1587" s="46"/>
      <c r="DG1587" s="46"/>
      <c r="DH1587" s="46"/>
      <c r="DI1587" s="46"/>
      <c r="DJ1587" s="46">
        <f t="shared" ref="DJ1587:DQ1588" si="1253">T1587*BO1587</f>
        <v>366256696.4285714</v>
      </c>
      <c r="DK1587" s="46">
        <f t="shared" si="1253"/>
        <v>249054553.57142854</v>
      </c>
      <c r="DL1587" s="46">
        <f t="shared" si="1253"/>
        <v>219754017.85714284</v>
      </c>
      <c r="DM1587" s="46">
        <f t="shared" si="1253"/>
        <v>162773266.0535714</v>
      </c>
      <c r="DN1587" s="46">
        <f t="shared" si="1253"/>
        <v>191726809.12</v>
      </c>
      <c r="DO1587" s="46">
        <f t="shared" si="1253"/>
        <v>57519421.520000003</v>
      </c>
      <c r="DP1587" s="46">
        <f t="shared" si="1253"/>
        <v>191726809.12</v>
      </c>
      <c r="DQ1587" s="46">
        <f t="shared" si="1253"/>
        <v>191726809.12</v>
      </c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8">
        <f>DE1587*1.12</f>
        <v>0</v>
      </c>
      <c r="FA1587" s="59" t="s">
        <v>1704</v>
      </c>
      <c r="FB1587" s="59" t="s">
        <v>3550</v>
      </c>
      <c r="FC1587" s="59" t="s">
        <v>3117</v>
      </c>
    </row>
    <row r="1588" spans="1:159" s="49" customFormat="1" ht="25.5" customHeight="1" x14ac:dyDescent="0.25">
      <c r="A1588" s="59" t="s">
        <v>3729</v>
      </c>
      <c r="B1588" s="59" t="s">
        <v>55</v>
      </c>
      <c r="C1588" s="59" t="s">
        <v>2980</v>
      </c>
      <c r="D1588" s="59" t="s">
        <v>1252</v>
      </c>
      <c r="E1588" s="59" t="s">
        <v>2981</v>
      </c>
      <c r="F1588" s="59" t="s">
        <v>2982</v>
      </c>
      <c r="G1588" s="59" t="s">
        <v>2983</v>
      </c>
      <c r="H1588" s="59" t="s">
        <v>1339</v>
      </c>
      <c r="I1588" s="59">
        <v>100</v>
      </c>
      <c r="J1588" s="59" t="s">
        <v>3730</v>
      </c>
      <c r="K1588" s="59" t="s">
        <v>2900</v>
      </c>
      <c r="L1588" s="59" t="s">
        <v>1330</v>
      </c>
      <c r="M1588" s="59" t="s">
        <v>2894</v>
      </c>
      <c r="N1588" s="59" t="s">
        <v>1335</v>
      </c>
      <c r="O1588" s="46">
        <f>T1588+U1588+V1588+W1588+X1588+Y1588+Z1588+AA1588</f>
        <v>1081586</v>
      </c>
      <c r="P1588" s="46"/>
      <c r="Q1588" s="46"/>
      <c r="R1588" s="46"/>
      <c r="S1588" s="46"/>
      <c r="T1588" s="46">
        <v>250000</v>
      </c>
      <c r="U1588" s="46">
        <v>170000</v>
      </c>
      <c r="V1588" s="46">
        <v>150000</v>
      </c>
      <c r="W1588" s="46">
        <v>111106</v>
      </c>
      <c r="X1588" s="46">
        <v>111244</v>
      </c>
      <c r="Y1588" s="46">
        <v>66748</v>
      </c>
      <c r="Z1588" s="46">
        <v>111244</v>
      </c>
      <c r="AA1588" s="46">
        <v>111244</v>
      </c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8">
        <f>DE1588/O1588</f>
        <v>1560.7245325944621</v>
      </c>
      <c r="BK1588" s="46"/>
      <c r="BL1588" s="46"/>
      <c r="BM1588" s="46"/>
      <c r="BN1588" s="46"/>
      <c r="BO1588" s="46">
        <v>1465.0267857142856</v>
      </c>
      <c r="BP1588" s="46">
        <v>1465.0267857142856</v>
      </c>
      <c r="BQ1588" s="46">
        <v>1465.0267857142856</v>
      </c>
      <c r="BR1588" s="46">
        <v>1465.0267857142856</v>
      </c>
      <c r="BS1588" s="46">
        <v>1723.48</v>
      </c>
      <c r="BT1588" s="46">
        <v>1723.48</v>
      </c>
      <c r="BU1588" s="46">
        <v>1723.48</v>
      </c>
      <c r="BV1588" s="46">
        <v>1723.48</v>
      </c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>
        <f>DJ1588+DK1588+DL1588+DM1588+DN1588+DO1588+DP1588+DQ1588</f>
        <v>1688057804.3107138</v>
      </c>
      <c r="DF1588" s="46"/>
      <c r="DG1588" s="46"/>
      <c r="DH1588" s="46"/>
      <c r="DI1588" s="46"/>
      <c r="DJ1588" s="46">
        <f t="shared" si="1253"/>
        <v>366256696.4285714</v>
      </c>
      <c r="DK1588" s="46">
        <f t="shared" si="1253"/>
        <v>249054553.57142854</v>
      </c>
      <c r="DL1588" s="46">
        <f t="shared" si="1253"/>
        <v>219754017.85714284</v>
      </c>
      <c r="DM1588" s="46">
        <f t="shared" si="1253"/>
        <v>162773266.0535714</v>
      </c>
      <c r="DN1588" s="46">
        <f t="shared" si="1253"/>
        <v>191726809.12</v>
      </c>
      <c r="DO1588" s="46">
        <f t="shared" si="1253"/>
        <v>115038843.04000001</v>
      </c>
      <c r="DP1588" s="46">
        <f t="shared" si="1253"/>
        <v>191726809.12</v>
      </c>
      <c r="DQ1588" s="46">
        <f t="shared" si="1253"/>
        <v>191726809.12</v>
      </c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8">
        <f>DE1588*1.12</f>
        <v>1890624740.8279996</v>
      </c>
      <c r="FA1588" s="59" t="s">
        <v>1704</v>
      </c>
      <c r="FB1588" s="59" t="s">
        <v>3550</v>
      </c>
      <c r="FC1588" s="59" t="s">
        <v>3357</v>
      </c>
    </row>
    <row r="1589" spans="1:159" s="49" customFormat="1" ht="25.5" customHeight="1" x14ac:dyDescent="0.25">
      <c r="A1589" s="59" t="s">
        <v>3037</v>
      </c>
      <c r="B1589" s="59" t="s">
        <v>55</v>
      </c>
      <c r="C1589" s="59" t="s">
        <v>2985</v>
      </c>
      <c r="D1589" s="59" t="s">
        <v>2986</v>
      </c>
      <c r="E1589" s="59" t="s">
        <v>2987</v>
      </c>
      <c r="F1589" s="59" t="s">
        <v>2986</v>
      </c>
      <c r="G1589" s="59" t="s">
        <v>2988</v>
      </c>
      <c r="H1589" s="59" t="s">
        <v>1327</v>
      </c>
      <c r="I1589" s="59">
        <v>100</v>
      </c>
      <c r="J1589" s="59" t="s">
        <v>3044</v>
      </c>
      <c r="K1589" s="59" t="s">
        <v>2900</v>
      </c>
      <c r="L1589" s="59" t="s">
        <v>1330</v>
      </c>
      <c r="M1589" s="59" t="s">
        <v>2894</v>
      </c>
      <c r="N1589" s="59" t="s">
        <v>1335</v>
      </c>
      <c r="O1589" s="46">
        <v>19712</v>
      </c>
      <c r="P1589" s="46"/>
      <c r="Q1589" s="46"/>
      <c r="R1589" s="46"/>
      <c r="S1589" s="46">
        <v>6206</v>
      </c>
      <c r="T1589" s="46">
        <v>6640</v>
      </c>
      <c r="U1589" s="46">
        <v>700</v>
      </c>
      <c r="V1589" s="46">
        <v>2500</v>
      </c>
      <c r="W1589" s="46">
        <v>1222</v>
      </c>
      <c r="X1589" s="46">
        <v>1222</v>
      </c>
      <c r="Y1589" s="46">
        <v>1222</v>
      </c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87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>
        <v>3705.361038961039</v>
      </c>
      <c r="BK1589" s="46"/>
      <c r="BL1589" s="46"/>
      <c r="BM1589" s="46"/>
      <c r="BN1589" s="46">
        <v>3444.64</v>
      </c>
      <c r="BO1589" s="46">
        <v>3692.4639999999999</v>
      </c>
      <c r="BP1589" s="46">
        <v>3720</v>
      </c>
      <c r="BQ1589" s="46">
        <v>3980</v>
      </c>
      <c r="BR1589" s="46">
        <v>3980</v>
      </c>
      <c r="BS1589" s="46">
        <v>3980</v>
      </c>
      <c r="BT1589" s="46">
        <v>3980</v>
      </c>
      <c r="BU1589" s="46">
        <v>0</v>
      </c>
      <c r="BV1589" s="46">
        <v>0</v>
      </c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>
        <v>73040076.799999997</v>
      </c>
      <c r="DF1589" s="46"/>
      <c r="DG1589" s="46"/>
      <c r="DH1589" s="46"/>
      <c r="DI1589" s="46">
        <v>21377435.84</v>
      </c>
      <c r="DJ1589" s="46">
        <v>24517960.960000001</v>
      </c>
      <c r="DK1589" s="46">
        <v>2604000</v>
      </c>
      <c r="DL1589" s="46">
        <v>9950000</v>
      </c>
      <c r="DM1589" s="46">
        <v>4863560</v>
      </c>
      <c r="DN1589" s="46">
        <v>4863560</v>
      </c>
      <c r="DO1589" s="46">
        <v>4863560</v>
      </c>
      <c r="DP1589" s="46"/>
      <c r="DQ1589" s="46"/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6">
        <v>81804886.016000003</v>
      </c>
      <c r="FA1589" s="59" t="s">
        <v>1704</v>
      </c>
      <c r="FB1589" s="59" t="s">
        <v>3009</v>
      </c>
      <c r="FC1589" s="59" t="s">
        <v>3004</v>
      </c>
    </row>
    <row r="1590" spans="1:159" s="49" customFormat="1" ht="25.5" customHeight="1" x14ac:dyDescent="0.25">
      <c r="A1590" s="59" t="s">
        <v>3038</v>
      </c>
      <c r="B1590" s="59" t="s">
        <v>55</v>
      </c>
      <c r="C1590" s="59" t="s">
        <v>2989</v>
      </c>
      <c r="D1590" s="59" t="s">
        <v>2990</v>
      </c>
      <c r="E1590" s="59" t="s">
        <v>2991</v>
      </c>
      <c r="F1590" s="59" t="s">
        <v>2992</v>
      </c>
      <c r="G1590" s="59" t="s">
        <v>2993</v>
      </c>
      <c r="H1590" s="59" t="s">
        <v>1327</v>
      </c>
      <c r="I1590" s="59">
        <v>100</v>
      </c>
      <c r="J1590" s="59" t="s">
        <v>3043</v>
      </c>
      <c r="K1590" s="59" t="s">
        <v>2900</v>
      </c>
      <c r="L1590" s="59" t="s">
        <v>1330</v>
      </c>
      <c r="M1590" s="59" t="s">
        <v>2894</v>
      </c>
      <c r="N1590" s="59" t="s">
        <v>1335</v>
      </c>
      <c r="O1590" s="46">
        <v>237232</v>
      </c>
      <c r="P1590" s="46"/>
      <c r="Q1590" s="46"/>
      <c r="R1590" s="46"/>
      <c r="S1590" s="46">
        <v>43228</v>
      </c>
      <c r="T1590" s="46">
        <v>46254</v>
      </c>
      <c r="U1590" s="46">
        <v>29000</v>
      </c>
      <c r="V1590" s="46">
        <v>40000</v>
      </c>
      <c r="W1590" s="46">
        <v>20250</v>
      </c>
      <c r="X1590" s="46">
        <v>29250</v>
      </c>
      <c r="Y1590" s="46">
        <v>29250</v>
      </c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87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>
        <v>664.27714857186209</v>
      </c>
      <c r="BK1590" s="46"/>
      <c r="BL1590" s="46"/>
      <c r="BM1590" s="46"/>
      <c r="BN1590" s="46">
        <v>602.66999999999996</v>
      </c>
      <c r="BO1590" s="46">
        <v>646.16741795304188</v>
      </c>
      <c r="BP1590" s="46">
        <v>651</v>
      </c>
      <c r="BQ1590" s="46">
        <v>697</v>
      </c>
      <c r="BR1590" s="46">
        <v>697</v>
      </c>
      <c r="BS1590" s="46">
        <v>697</v>
      </c>
      <c r="BT1590" s="46">
        <v>697</v>
      </c>
      <c r="BU1590" s="46">
        <v>0</v>
      </c>
      <c r="BV1590" s="46">
        <v>0</v>
      </c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>
        <v>157587796.50999999</v>
      </c>
      <c r="DF1590" s="46"/>
      <c r="DG1590" s="46"/>
      <c r="DH1590" s="46"/>
      <c r="DI1590" s="46">
        <v>26052218.759999998</v>
      </c>
      <c r="DJ1590" s="46">
        <v>29887827.75</v>
      </c>
      <c r="DK1590" s="46">
        <v>18879000</v>
      </c>
      <c r="DL1590" s="46">
        <v>27880000</v>
      </c>
      <c r="DM1590" s="46">
        <v>14114250</v>
      </c>
      <c r="DN1590" s="46">
        <v>20387250</v>
      </c>
      <c r="DO1590" s="46">
        <v>20387250</v>
      </c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>
        <v>176498332.09119999</v>
      </c>
      <c r="FA1590" s="59" t="s">
        <v>1704</v>
      </c>
      <c r="FB1590" s="59" t="s">
        <v>3010</v>
      </c>
      <c r="FC1590" s="59" t="s">
        <v>3004</v>
      </c>
    </row>
    <row r="1591" spans="1:159" s="49" customFormat="1" ht="25.5" customHeight="1" x14ac:dyDescent="0.25">
      <c r="A1591" s="59" t="s">
        <v>3039</v>
      </c>
      <c r="B1591" s="59" t="s">
        <v>55</v>
      </c>
      <c r="C1591" s="59" t="s">
        <v>2994</v>
      </c>
      <c r="D1591" s="59" t="s">
        <v>2995</v>
      </c>
      <c r="E1591" s="59" t="s">
        <v>2996</v>
      </c>
      <c r="F1591" s="59" t="s">
        <v>2997</v>
      </c>
      <c r="G1591" s="59" t="s">
        <v>2998</v>
      </c>
      <c r="H1591" s="59" t="s">
        <v>1339</v>
      </c>
      <c r="I1591" s="59">
        <v>100</v>
      </c>
      <c r="J1591" s="59" t="s">
        <v>3042</v>
      </c>
      <c r="K1591" s="59" t="s">
        <v>2900</v>
      </c>
      <c r="L1591" s="59" t="s">
        <v>1330</v>
      </c>
      <c r="M1591" s="59" t="s">
        <v>2894</v>
      </c>
      <c r="N1591" s="59" t="s">
        <v>2984</v>
      </c>
      <c r="O1591" s="46">
        <v>425</v>
      </c>
      <c r="P1591" s="46"/>
      <c r="Q1591" s="46"/>
      <c r="R1591" s="46"/>
      <c r="S1591" s="46">
        <v>0</v>
      </c>
      <c r="T1591" s="46">
        <v>0</v>
      </c>
      <c r="U1591" s="46">
        <v>0</v>
      </c>
      <c r="V1591" s="46">
        <v>150</v>
      </c>
      <c r="W1591" s="46">
        <v>95</v>
      </c>
      <c r="X1591" s="46">
        <v>90</v>
      </c>
      <c r="Y1591" s="46">
        <v>90</v>
      </c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87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>
        <v>134322.58823529413</v>
      </c>
      <c r="BK1591" s="46"/>
      <c r="BL1591" s="46"/>
      <c r="BM1591" s="46"/>
      <c r="BN1591" s="46">
        <v>0</v>
      </c>
      <c r="BO1591" s="46">
        <v>0</v>
      </c>
      <c r="BP1591" s="46">
        <v>0</v>
      </c>
      <c r="BQ1591" s="46">
        <v>151414</v>
      </c>
      <c r="BR1591" s="46">
        <v>125000</v>
      </c>
      <c r="BS1591" s="46">
        <v>125000</v>
      </c>
      <c r="BT1591" s="46">
        <v>125000</v>
      </c>
      <c r="BU1591" s="46">
        <v>0</v>
      </c>
      <c r="BV1591" s="46">
        <v>0</v>
      </c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>
        <v>57087100</v>
      </c>
      <c r="DF1591" s="46"/>
      <c r="DG1591" s="46"/>
      <c r="DH1591" s="46"/>
      <c r="DI1591" s="46"/>
      <c r="DJ1591" s="46"/>
      <c r="DK1591" s="46"/>
      <c r="DL1591" s="46">
        <v>22712100</v>
      </c>
      <c r="DM1591" s="46">
        <v>11875000</v>
      </c>
      <c r="DN1591" s="46">
        <v>11250000</v>
      </c>
      <c r="DO1591" s="46">
        <v>11250000</v>
      </c>
      <c r="DP1591" s="46" t="s">
        <v>1669</v>
      </c>
      <c r="DQ1591" s="46" t="s">
        <v>1669</v>
      </c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>
        <v>63937552.000000007</v>
      </c>
      <c r="FA1591" s="59" t="s">
        <v>1704</v>
      </c>
      <c r="FB1591" s="59" t="s">
        <v>1736</v>
      </c>
      <c r="FC1591" s="59" t="s">
        <v>3004</v>
      </c>
    </row>
    <row r="1592" spans="1:159" s="49" customFormat="1" ht="25.5" customHeight="1" x14ac:dyDescent="0.25">
      <c r="A1592" s="59" t="s">
        <v>3040</v>
      </c>
      <c r="B1592" s="59" t="s">
        <v>55</v>
      </c>
      <c r="C1592" s="59" t="s">
        <v>2999</v>
      </c>
      <c r="D1592" s="59" t="s">
        <v>3000</v>
      </c>
      <c r="E1592" s="59" t="s">
        <v>3001</v>
      </c>
      <c r="F1592" s="59" t="s">
        <v>3002</v>
      </c>
      <c r="G1592" s="59" t="s">
        <v>3003</v>
      </c>
      <c r="H1592" s="59" t="s">
        <v>1339</v>
      </c>
      <c r="I1592" s="59">
        <v>100</v>
      </c>
      <c r="J1592" s="59" t="s">
        <v>3041</v>
      </c>
      <c r="K1592" s="59" t="s">
        <v>2978</v>
      </c>
      <c r="L1592" s="59" t="s">
        <v>1330</v>
      </c>
      <c r="M1592" s="59" t="s">
        <v>2979</v>
      </c>
      <c r="N1592" s="59" t="s">
        <v>1335</v>
      </c>
      <c r="O1592" s="46">
        <v>315850</v>
      </c>
      <c r="P1592" s="46"/>
      <c r="Q1592" s="46"/>
      <c r="R1592" s="46"/>
      <c r="S1592" s="46"/>
      <c r="T1592" s="46"/>
      <c r="U1592" s="46"/>
      <c r="V1592" s="46">
        <v>51850</v>
      </c>
      <c r="W1592" s="46">
        <v>63000</v>
      </c>
      <c r="X1592" s="46">
        <v>67000</v>
      </c>
      <c r="Y1592" s="46">
        <v>67000</v>
      </c>
      <c r="Z1592" s="46">
        <v>67000</v>
      </c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87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>
        <v>951</v>
      </c>
      <c r="BK1592" s="46"/>
      <c r="BL1592" s="46"/>
      <c r="BM1592" s="46"/>
      <c r="BN1592" s="46">
        <v>0</v>
      </c>
      <c r="BO1592" s="46">
        <v>0</v>
      </c>
      <c r="BP1592" s="46">
        <v>0</v>
      </c>
      <c r="BQ1592" s="46">
        <v>951</v>
      </c>
      <c r="BR1592" s="46">
        <v>951</v>
      </c>
      <c r="BS1592" s="46">
        <v>951</v>
      </c>
      <c r="BT1592" s="46">
        <v>951</v>
      </c>
      <c r="BU1592" s="46">
        <v>951</v>
      </c>
      <c r="BV1592" s="46">
        <v>0</v>
      </c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>
        <v>0</v>
      </c>
      <c r="DF1592" s="46"/>
      <c r="DG1592" s="46"/>
      <c r="DH1592" s="46"/>
      <c r="DI1592" s="46"/>
      <c r="DJ1592" s="46"/>
      <c r="DK1592" s="46"/>
      <c r="DL1592" s="46">
        <v>49309350</v>
      </c>
      <c r="DM1592" s="46">
        <v>59913000</v>
      </c>
      <c r="DN1592" s="46">
        <v>63717000</v>
      </c>
      <c r="DO1592" s="46">
        <v>63717000</v>
      </c>
      <c r="DP1592" s="46">
        <v>63717000</v>
      </c>
      <c r="DQ1592" s="46"/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>
        <v>0</v>
      </c>
      <c r="FA1592" s="59" t="s">
        <v>1704</v>
      </c>
      <c r="FB1592" s="59" t="s">
        <v>1736</v>
      </c>
      <c r="FC1592" s="59" t="s">
        <v>3004</v>
      </c>
    </row>
    <row r="1593" spans="1:159" s="49" customFormat="1" ht="25.5" customHeight="1" x14ac:dyDescent="0.25">
      <c r="A1593" s="59" t="s">
        <v>3290</v>
      </c>
      <c r="B1593" s="59" t="s">
        <v>55</v>
      </c>
      <c r="C1593" s="59" t="s">
        <v>2999</v>
      </c>
      <c r="D1593" s="59" t="s">
        <v>3000</v>
      </c>
      <c r="E1593" s="59" t="s">
        <v>3001</v>
      </c>
      <c r="F1593" s="59" t="s">
        <v>3002</v>
      </c>
      <c r="G1593" s="59" t="s">
        <v>3003</v>
      </c>
      <c r="H1593" s="59" t="s">
        <v>1339</v>
      </c>
      <c r="I1593" s="59">
        <v>100</v>
      </c>
      <c r="J1593" s="59" t="s">
        <v>3291</v>
      </c>
      <c r="K1593" s="59" t="s">
        <v>3292</v>
      </c>
      <c r="L1593" s="59" t="s">
        <v>1330</v>
      </c>
      <c r="M1593" s="59" t="s">
        <v>2979</v>
      </c>
      <c r="N1593" s="59" t="s">
        <v>1335</v>
      </c>
      <c r="O1593" s="46">
        <v>281438</v>
      </c>
      <c r="P1593" s="46"/>
      <c r="Q1593" s="46"/>
      <c r="R1593" s="46"/>
      <c r="S1593" s="46"/>
      <c r="T1593" s="46"/>
      <c r="U1593" s="46"/>
      <c r="V1593" s="46">
        <v>51850</v>
      </c>
      <c r="W1593" s="46">
        <v>63000</v>
      </c>
      <c r="X1593" s="46">
        <v>40588</v>
      </c>
      <c r="Y1593" s="46">
        <v>63000</v>
      </c>
      <c r="Z1593" s="46">
        <v>63000</v>
      </c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87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>
        <v>951</v>
      </c>
      <c r="BK1593" s="46"/>
      <c r="BL1593" s="46"/>
      <c r="BM1593" s="46"/>
      <c r="BN1593" s="46"/>
      <c r="BO1593" s="46"/>
      <c r="BP1593" s="46"/>
      <c r="BQ1593" s="46">
        <v>951</v>
      </c>
      <c r="BR1593" s="75">
        <v>951</v>
      </c>
      <c r="BS1593" s="46">
        <v>951</v>
      </c>
      <c r="BT1593" s="46">
        <v>951</v>
      </c>
      <c r="BU1593" s="46">
        <v>951</v>
      </c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>
        <v>0</v>
      </c>
      <c r="DF1593" s="46"/>
      <c r="DG1593" s="46"/>
      <c r="DH1593" s="46"/>
      <c r="DI1593" s="46"/>
      <c r="DJ1593" s="46"/>
      <c r="DK1593" s="46"/>
      <c r="DL1593" s="46">
        <v>49309350</v>
      </c>
      <c r="DM1593" s="46">
        <v>59913000</v>
      </c>
      <c r="DN1593" s="46">
        <v>38599188</v>
      </c>
      <c r="DO1593" s="46">
        <v>59913000</v>
      </c>
      <c r="DP1593" s="46">
        <v>59913000</v>
      </c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>
        <v>0</v>
      </c>
      <c r="FA1593" s="59" t="s">
        <v>1704</v>
      </c>
      <c r="FB1593" s="59" t="s">
        <v>3107</v>
      </c>
      <c r="FC1593" s="59" t="s">
        <v>3114</v>
      </c>
    </row>
    <row r="1594" spans="1:159" s="49" customFormat="1" ht="25.5" customHeight="1" x14ac:dyDescent="0.25">
      <c r="A1594" s="59" t="s">
        <v>3769</v>
      </c>
      <c r="B1594" s="59" t="s">
        <v>55</v>
      </c>
      <c r="C1594" s="59" t="s">
        <v>2999</v>
      </c>
      <c r="D1594" s="59" t="s">
        <v>3000</v>
      </c>
      <c r="E1594" s="59" t="s">
        <v>3001</v>
      </c>
      <c r="F1594" s="59" t="s">
        <v>3002</v>
      </c>
      <c r="G1594" s="59" t="s">
        <v>3003</v>
      </c>
      <c r="H1594" s="59" t="s">
        <v>1339</v>
      </c>
      <c r="I1594" s="59">
        <v>100</v>
      </c>
      <c r="J1594" s="59" t="s">
        <v>3291</v>
      </c>
      <c r="K1594" s="59" t="s">
        <v>3292</v>
      </c>
      <c r="L1594" s="59" t="s">
        <v>1330</v>
      </c>
      <c r="M1594" s="59" t="s">
        <v>2979</v>
      </c>
      <c r="N1594" s="59" t="s">
        <v>1335</v>
      </c>
      <c r="O1594" s="46">
        <f>V1594+W1594+X1594+Y1594+Z1594</f>
        <v>236438</v>
      </c>
      <c r="P1594" s="46"/>
      <c r="Q1594" s="46"/>
      <c r="R1594" s="46"/>
      <c r="S1594" s="46"/>
      <c r="T1594" s="46"/>
      <c r="U1594" s="46"/>
      <c r="V1594" s="46">
        <v>51850</v>
      </c>
      <c r="W1594" s="46">
        <v>63000</v>
      </c>
      <c r="X1594" s="46">
        <v>40588</v>
      </c>
      <c r="Y1594" s="46">
        <v>40000</v>
      </c>
      <c r="Z1594" s="46">
        <v>41000</v>
      </c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87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>
        <f>DE1594/O1594</f>
        <v>0</v>
      </c>
      <c r="BK1594" s="46"/>
      <c r="BL1594" s="46"/>
      <c r="BM1594" s="46"/>
      <c r="BN1594" s="46"/>
      <c r="BO1594" s="46"/>
      <c r="BP1594" s="46"/>
      <c r="BQ1594" s="46">
        <v>951</v>
      </c>
      <c r="BR1594" s="75">
        <v>951</v>
      </c>
      <c r="BS1594" s="46">
        <v>951</v>
      </c>
      <c r="BT1594" s="46">
        <v>1219.6400000000001</v>
      </c>
      <c r="BU1594" s="46">
        <v>1219.6400000000001</v>
      </c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>
        <v>0</v>
      </c>
      <c r="DF1594" s="46"/>
      <c r="DG1594" s="46"/>
      <c r="DH1594" s="46"/>
      <c r="DI1594" s="46"/>
      <c r="DJ1594" s="46"/>
      <c r="DK1594" s="46"/>
      <c r="DL1594" s="46">
        <v>49309350</v>
      </c>
      <c r="DM1594" s="46">
        <v>59913000</v>
      </c>
      <c r="DN1594" s="46">
        <v>38599188</v>
      </c>
      <c r="DO1594" s="46">
        <f>Y1594*BT1594</f>
        <v>48785600.000000007</v>
      </c>
      <c r="DP1594" s="46">
        <f>Z1594*BU1594</f>
        <v>50005240.000000007</v>
      </c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>
        <f>DE1594*1.12</f>
        <v>0</v>
      </c>
      <c r="FA1594" s="59" t="s">
        <v>1704</v>
      </c>
      <c r="FB1594" s="59" t="s">
        <v>3578</v>
      </c>
      <c r="FC1594" s="59" t="s">
        <v>3117</v>
      </c>
    </row>
    <row r="1595" spans="1:159" s="49" customFormat="1" ht="25.5" customHeight="1" x14ac:dyDescent="0.25">
      <c r="A1595" s="59" t="s">
        <v>3828</v>
      </c>
      <c r="B1595" s="59" t="s">
        <v>55</v>
      </c>
      <c r="C1595" s="59" t="s">
        <v>2999</v>
      </c>
      <c r="D1595" s="59" t="s">
        <v>3000</v>
      </c>
      <c r="E1595" s="59" t="s">
        <v>3001</v>
      </c>
      <c r="F1595" s="59" t="s">
        <v>3002</v>
      </c>
      <c r="G1595" s="59" t="s">
        <v>3003</v>
      </c>
      <c r="H1595" s="59" t="s">
        <v>1339</v>
      </c>
      <c r="I1595" s="59">
        <v>100</v>
      </c>
      <c r="J1595" s="59" t="s">
        <v>3832</v>
      </c>
      <c r="K1595" s="59" t="s">
        <v>3292</v>
      </c>
      <c r="L1595" s="59" t="s">
        <v>1330</v>
      </c>
      <c r="M1595" s="59" t="s">
        <v>2979</v>
      </c>
      <c r="N1595" s="59" t="s">
        <v>1335</v>
      </c>
      <c r="O1595" s="46">
        <f>V1595+W1595+X1595+Y1595+Z1595</f>
        <v>262296</v>
      </c>
      <c r="P1595" s="46"/>
      <c r="Q1595" s="46"/>
      <c r="R1595" s="46"/>
      <c r="S1595" s="46"/>
      <c r="T1595" s="46"/>
      <c r="U1595" s="46"/>
      <c r="V1595" s="46">
        <v>51850</v>
      </c>
      <c r="W1595" s="46">
        <v>63000</v>
      </c>
      <c r="X1595" s="46">
        <v>40588</v>
      </c>
      <c r="Y1595" s="46">
        <v>52029</v>
      </c>
      <c r="Z1595" s="46">
        <v>54829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87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>
        <f>DE1595/O1595</f>
        <v>951</v>
      </c>
      <c r="BK1595" s="46"/>
      <c r="BL1595" s="46"/>
      <c r="BM1595" s="46"/>
      <c r="BN1595" s="46"/>
      <c r="BO1595" s="46"/>
      <c r="BP1595" s="46"/>
      <c r="BQ1595" s="46">
        <v>951</v>
      </c>
      <c r="BR1595" s="46">
        <v>951</v>
      </c>
      <c r="BS1595" s="46">
        <v>951</v>
      </c>
      <c r="BT1595" s="46">
        <v>951</v>
      </c>
      <c r="BU1595" s="46">
        <v>951</v>
      </c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>
        <f>DL1595+DM1595+DN1595+DO1595+DP1595</f>
        <v>249443496</v>
      </c>
      <c r="DF1595" s="46"/>
      <c r="DG1595" s="46"/>
      <c r="DH1595" s="46"/>
      <c r="DI1595" s="46"/>
      <c r="DJ1595" s="46"/>
      <c r="DK1595" s="46"/>
      <c r="DL1595" s="46">
        <v>49309350</v>
      </c>
      <c r="DM1595" s="46">
        <v>59913000</v>
      </c>
      <c r="DN1595" s="46">
        <v>38599188</v>
      </c>
      <c r="DO1595" s="46">
        <f>Y1595*BT1595</f>
        <v>49479579</v>
      </c>
      <c r="DP1595" s="46">
        <f>Z1595*BU1595</f>
        <v>52142379</v>
      </c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>
        <f>DE1595*1.12</f>
        <v>279376715.52000004</v>
      </c>
      <c r="FA1595" s="59" t="s">
        <v>1704</v>
      </c>
      <c r="FB1595" s="59" t="s">
        <v>3578</v>
      </c>
      <c r="FC1595" s="59" t="s">
        <v>2028</v>
      </c>
    </row>
    <row r="1596" spans="1:159" s="49" customFormat="1" ht="25.5" customHeight="1" x14ac:dyDescent="0.25">
      <c r="A1596" s="59" t="s">
        <v>3063</v>
      </c>
      <c r="B1596" s="59" t="s">
        <v>55</v>
      </c>
      <c r="C1596" s="59" t="s">
        <v>3058</v>
      </c>
      <c r="D1596" s="59" t="s">
        <v>57</v>
      </c>
      <c r="E1596" s="59" t="s">
        <v>3059</v>
      </c>
      <c r="F1596" s="59" t="s">
        <v>57</v>
      </c>
      <c r="G1596" s="59" t="s">
        <v>3060</v>
      </c>
      <c r="H1596" s="59" t="s">
        <v>1327</v>
      </c>
      <c r="I1596" s="59">
        <v>20</v>
      </c>
      <c r="J1596" s="59" t="s">
        <v>3062</v>
      </c>
      <c r="K1596" s="59" t="s">
        <v>1329</v>
      </c>
      <c r="L1596" s="59" t="s">
        <v>1330</v>
      </c>
      <c r="M1596" s="59">
        <v>75</v>
      </c>
      <c r="N1596" s="59" t="s">
        <v>1335</v>
      </c>
      <c r="O1596" s="46">
        <v>138</v>
      </c>
      <c r="P1596" s="46"/>
      <c r="Q1596" s="46"/>
      <c r="R1596" s="46"/>
      <c r="S1596" s="46"/>
      <c r="T1596" s="46"/>
      <c r="U1596" s="46"/>
      <c r="V1596" s="46"/>
      <c r="W1596" s="46"/>
      <c r="X1596" s="46">
        <v>16</v>
      </c>
      <c r="Y1596" s="46"/>
      <c r="Z1596" s="46"/>
      <c r="AA1596" s="46">
        <v>21</v>
      </c>
      <c r="AB1596" s="46">
        <v>40</v>
      </c>
      <c r="AC1596" s="46">
        <v>32</v>
      </c>
      <c r="AD1596" s="46">
        <v>29</v>
      </c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87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>
        <v>1470000000</v>
      </c>
      <c r="BK1596" s="46"/>
      <c r="BL1596" s="46"/>
      <c r="BM1596" s="46"/>
      <c r="BN1596" s="46"/>
      <c r="BO1596" s="46"/>
      <c r="BP1596" s="46"/>
      <c r="BQ1596" s="46"/>
      <c r="BR1596" s="75"/>
      <c r="BS1596" s="46">
        <v>1470000000</v>
      </c>
      <c r="BT1596" s="46"/>
      <c r="BU1596" s="46"/>
      <c r="BV1596" s="46">
        <v>1470000000</v>
      </c>
      <c r="BW1596" s="46">
        <v>1470000000</v>
      </c>
      <c r="BX1596" s="46">
        <v>1470000000</v>
      </c>
      <c r="BY1596" s="46">
        <v>1470000000</v>
      </c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>
        <v>0</v>
      </c>
      <c r="DF1596" s="46"/>
      <c r="DG1596" s="46"/>
      <c r="DH1596" s="46"/>
      <c r="DI1596" s="46"/>
      <c r="DJ1596" s="46"/>
      <c r="DK1596" s="46"/>
      <c r="DL1596" s="46"/>
      <c r="DM1596" s="46"/>
      <c r="DN1596" s="46">
        <v>23520000000</v>
      </c>
      <c r="DO1596" s="46">
        <v>0</v>
      </c>
      <c r="DP1596" s="46">
        <v>0</v>
      </c>
      <c r="DQ1596" s="46">
        <v>30870000000</v>
      </c>
      <c r="DR1596" s="46">
        <v>58800000000</v>
      </c>
      <c r="DS1596" s="46">
        <v>47040000000</v>
      </c>
      <c r="DT1596" s="46">
        <v>42630000000</v>
      </c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>
        <v>0</v>
      </c>
      <c r="FA1596" s="59" t="s">
        <v>1696</v>
      </c>
      <c r="FB1596" s="59">
        <v>2016</v>
      </c>
      <c r="FC1596" s="59" t="s">
        <v>3004</v>
      </c>
    </row>
    <row r="1597" spans="1:159" s="49" customFormat="1" ht="25.5" customHeight="1" x14ac:dyDescent="0.25">
      <c r="A1597" s="59" t="s">
        <v>3011</v>
      </c>
      <c r="B1597" s="59" t="s">
        <v>55</v>
      </c>
      <c r="C1597" s="59" t="s">
        <v>3058</v>
      </c>
      <c r="D1597" s="59" t="s">
        <v>57</v>
      </c>
      <c r="E1597" s="59" t="s">
        <v>3059</v>
      </c>
      <c r="F1597" s="59" t="s">
        <v>57</v>
      </c>
      <c r="G1597" s="59" t="s">
        <v>3060</v>
      </c>
      <c r="H1597" s="59" t="s">
        <v>1327</v>
      </c>
      <c r="I1597" s="59">
        <v>20</v>
      </c>
      <c r="J1597" s="59" t="s">
        <v>3580</v>
      </c>
      <c r="K1597" s="59" t="s">
        <v>1329</v>
      </c>
      <c r="L1597" s="59" t="s">
        <v>1330</v>
      </c>
      <c r="M1597" s="59">
        <v>75</v>
      </c>
      <c r="N1597" s="59" t="s">
        <v>1335</v>
      </c>
      <c r="O1597" s="46">
        <v>138</v>
      </c>
      <c r="P1597" s="46"/>
      <c r="Q1597" s="46"/>
      <c r="R1597" s="46"/>
      <c r="S1597" s="46"/>
      <c r="T1597" s="46"/>
      <c r="U1597" s="46"/>
      <c r="V1597" s="46"/>
      <c r="W1597" s="46"/>
      <c r="X1597" s="46">
        <v>1</v>
      </c>
      <c r="Y1597" s="46">
        <v>15</v>
      </c>
      <c r="Z1597" s="46"/>
      <c r="AA1597" s="46">
        <v>21</v>
      </c>
      <c r="AB1597" s="46">
        <v>40</v>
      </c>
      <c r="AC1597" s="46">
        <v>32</v>
      </c>
      <c r="AD1597" s="46">
        <v>29</v>
      </c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87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8">
        <f>DE1597/O1597</f>
        <v>1470000000</v>
      </c>
      <c r="BK1597" s="46"/>
      <c r="BL1597" s="46"/>
      <c r="BM1597" s="46"/>
      <c r="BN1597" s="46"/>
      <c r="BO1597" s="46"/>
      <c r="BP1597" s="46"/>
      <c r="BQ1597" s="46"/>
      <c r="BR1597" s="75"/>
      <c r="BS1597" s="46">
        <v>1470000000</v>
      </c>
      <c r="BT1597" s="46">
        <v>1470000000</v>
      </c>
      <c r="BU1597" s="46"/>
      <c r="BV1597" s="46">
        <v>1470000000</v>
      </c>
      <c r="BW1597" s="46">
        <v>1470000000</v>
      </c>
      <c r="BX1597" s="46">
        <v>1470000000</v>
      </c>
      <c r="BY1597" s="46">
        <v>1470000000</v>
      </c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8">
        <f>DK1597+DL1597+DM1597+DN1597+DO1597+DP1597+DQ1597+DR1597+DJ1597+DI1597+DS1597+DT1597+DU1597+DV1597+DW1597+DX1597+DY1597+DZ1597+EA1597</f>
        <v>202860000000</v>
      </c>
      <c r="DF1597" s="46"/>
      <c r="DG1597" s="46"/>
      <c r="DH1597" s="46"/>
      <c r="DI1597" s="46"/>
      <c r="DJ1597" s="46"/>
      <c r="DK1597" s="46"/>
      <c r="DL1597" s="46"/>
      <c r="DM1597" s="46"/>
      <c r="DN1597" s="48">
        <f t="shared" ref="DN1597:DT1597" si="1254">X1597*BS1597</f>
        <v>1470000000</v>
      </c>
      <c r="DO1597" s="48">
        <f t="shared" si="1254"/>
        <v>22050000000</v>
      </c>
      <c r="DP1597" s="48">
        <f t="shared" si="1254"/>
        <v>0</v>
      </c>
      <c r="DQ1597" s="48">
        <f t="shared" si="1254"/>
        <v>30870000000</v>
      </c>
      <c r="DR1597" s="48">
        <f t="shared" si="1254"/>
        <v>58800000000</v>
      </c>
      <c r="DS1597" s="48">
        <f t="shared" si="1254"/>
        <v>47040000000</v>
      </c>
      <c r="DT1597" s="48">
        <f t="shared" si="1254"/>
        <v>42630000000</v>
      </c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>
        <v>227203200000.00003</v>
      </c>
      <c r="FA1597" s="59" t="s">
        <v>1696</v>
      </c>
      <c r="FB1597" s="59" t="s">
        <v>3557</v>
      </c>
      <c r="FC1597" s="59" t="s">
        <v>1754</v>
      </c>
    </row>
    <row r="1598" spans="1:159" s="49" customFormat="1" ht="25.5" customHeight="1" x14ac:dyDescent="0.25">
      <c r="A1598" s="59" t="s">
        <v>3064</v>
      </c>
      <c r="B1598" s="59" t="s">
        <v>55</v>
      </c>
      <c r="C1598" s="59" t="s">
        <v>3058</v>
      </c>
      <c r="D1598" s="59" t="s">
        <v>57</v>
      </c>
      <c r="E1598" s="59" t="s">
        <v>3059</v>
      </c>
      <c r="F1598" s="59" t="s">
        <v>57</v>
      </c>
      <c r="G1598" s="59" t="s">
        <v>3061</v>
      </c>
      <c r="H1598" s="59" t="s">
        <v>1327</v>
      </c>
      <c r="I1598" s="59">
        <v>20</v>
      </c>
      <c r="J1598" s="59" t="s">
        <v>3062</v>
      </c>
      <c r="K1598" s="59" t="s">
        <v>1329</v>
      </c>
      <c r="L1598" s="59" t="s">
        <v>1330</v>
      </c>
      <c r="M1598" s="59">
        <v>75</v>
      </c>
      <c r="N1598" s="59" t="s">
        <v>1335</v>
      </c>
      <c r="O1598" s="46">
        <v>155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>
        <v>10</v>
      </c>
      <c r="Z1598" s="46">
        <v>15</v>
      </c>
      <c r="AA1598" s="46">
        <v>17</v>
      </c>
      <c r="AB1598" s="46">
        <v>16</v>
      </c>
      <c r="AC1598" s="46">
        <v>16</v>
      </c>
      <c r="AD1598" s="46">
        <v>17</v>
      </c>
      <c r="AE1598" s="46">
        <v>13</v>
      </c>
      <c r="AF1598" s="46">
        <v>23</v>
      </c>
      <c r="AG1598" s="46">
        <v>28</v>
      </c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87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>
        <v>1676883571.4300001</v>
      </c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>
        <v>1676883571.4300001</v>
      </c>
      <c r="BU1598" s="46">
        <v>1676883571.4300001</v>
      </c>
      <c r="BV1598" s="46">
        <v>1676883571.4300001</v>
      </c>
      <c r="BW1598" s="46">
        <v>1676883571.4300001</v>
      </c>
      <c r="BX1598" s="46">
        <v>1676883571.4300001</v>
      </c>
      <c r="BY1598" s="46">
        <v>1676883571.4300001</v>
      </c>
      <c r="BZ1598" s="46">
        <v>1676883571.4300001</v>
      </c>
      <c r="CA1598" s="46">
        <v>1676883571.4300001</v>
      </c>
      <c r="CB1598" s="46">
        <v>1676883571.4300001</v>
      </c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>
        <v>0</v>
      </c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>
        <v>16768835714.300001</v>
      </c>
      <c r="DP1598" s="46">
        <v>25153253571.450001</v>
      </c>
      <c r="DQ1598" s="46">
        <v>28507020714.310001</v>
      </c>
      <c r="DR1598" s="46">
        <v>26830137142.880001</v>
      </c>
      <c r="DS1598" s="46">
        <v>26830137142.880001</v>
      </c>
      <c r="DT1598" s="46">
        <v>28507020714.310001</v>
      </c>
      <c r="DU1598" s="46">
        <v>21799486428.59</v>
      </c>
      <c r="DV1598" s="46">
        <v>38568322142.889999</v>
      </c>
      <c r="DW1598" s="46">
        <v>46952740000.040001</v>
      </c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>
        <v>0</v>
      </c>
      <c r="FA1598" s="59" t="s">
        <v>1696</v>
      </c>
      <c r="FB1598" s="59">
        <v>2016</v>
      </c>
      <c r="FC1598" s="59" t="s">
        <v>3004</v>
      </c>
    </row>
    <row r="1599" spans="1:159" s="49" customFormat="1" ht="25.5" customHeight="1" x14ac:dyDescent="0.25">
      <c r="A1599" s="59" t="s">
        <v>3581</v>
      </c>
      <c r="B1599" s="59" t="s">
        <v>55</v>
      </c>
      <c r="C1599" s="59" t="s">
        <v>3058</v>
      </c>
      <c r="D1599" s="59" t="s">
        <v>57</v>
      </c>
      <c r="E1599" s="59" t="s">
        <v>3059</v>
      </c>
      <c r="F1599" s="59" t="s">
        <v>57</v>
      </c>
      <c r="G1599" s="59" t="s">
        <v>3061</v>
      </c>
      <c r="H1599" s="59" t="s">
        <v>1327</v>
      </c>
      <c r="I1599" s="59">
        <v>20</v>
      </c>
      <c r="J1599" s="59" t="s">
        <v>3580</v>
      </c>
      <c r="K1599" s="59" t="s">
        <v>1329</v>
      </c>
      <c r="L1599" s="59" t="s">
        <v>1330</v>
      </c>
      <c r="M1599" s="59">
        <v>75</v>
      </c>
      <c r="N1599" s="59" t="s">
        <v>1335</v>
      </c>
      <c r="O1599" s="46">
        <v>155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>
        <v>5</v>
      </c>
      <c r="Z1599" s="46">
        <v>20</v>
      </c>
      <c r="AA1599" s="46">
        <v>17</v>
      </c>
      <c r="AB1599" s="46">
        <v>16</v>
      </c>
      <c r="AC1599" s="46">
        <v>16</v>
      </c>
      <c r="AD1599" s="46">
        <v>17</v>
      </c>
      <c r="AE1599" s="46">
        <v>13</v>
      </c>
      <c r="AF1599" s="46">
        <v>23</v>
      </c>
      <c r="AG1599" s="46">
        <v>28</v>
      </c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87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8">
        <f>DE1599/O1599</f>
        <v>1676883571.4300001</v>
      </c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>
        <v>1676883571.4300001</v>
      </c>
      <c r="BU1599" s="46">
        <v>1676883571.4300001</v>
      </c>
      <c r="BV1599" s="46">
        <v>1676883571.4300001</v>
      </c>
      <c r="BW1599" s="46">
        <v>1676883571.4300001</v>
      </c>
      <c r="BX1599" s="46">
        <v>1676883571.4300001</v>
      </c>
      <c r="BY1599" s="46">
        <v>1676883571.4300001</v>
      </c>
      <c r="BZ1599" s="46">
        <v>1676883571.4300001</v>
      </c>
      <c r="CA1599" s="46">
        <v>1676883571.4300001</v>
      </c>
      <c r="CB1599" s="46">
        <v>1676883571.4300001</v>
      </c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>
        <v>259916953571.65002</v>
      </c>
      <c r="DF1599" s="46"/>
      <c r="DG1599" s="46"/>
      <c r="DH1599" s="46"/>
      <c r="DI1599" s="46"/>
      <c r="DJ1599" s="46"/>
      <c r="DK1599" s="46"/>
      <c r="DL1599" s="46"/>
      <c r="DM1599" s="46"/>
      <c r="DN1599" s="48">
        <f t="shared" ref="DN1599:DW1599" si="1255">X1599*BS1599</f>
        <v>0</v>
      </c>
      <c r="DO1599" s="48">
        <f t="shared" si="1255"/>
        <v>8384417857.1500006</v>
      </c>
      <c r="DP1599" s="48">
        <f t="shared" si="1255"/>
        <v>33537671428.600002</v>
      </c>
      <c r="DQ1599" s="48">
        <f t="shared" si="1255"/>
        <v>28507020714.310001</v>
      </c>
      <c r="DR1599" s="48">
        <f t="shared" si="1255"/>
        <v>26830137142.880001</v>
      </c>
      <c r="DS1599" s="48">
        <f t="shared" si="1255"/>
        <v>26830137142.880001</v>
      </c>
      <c r="DT1599" s="48">
        <f t="shared" si="1255"/>
        <v>28507020714.310001</v>
      </c>
      <c r="DU1599" s="48">
        <f t="shared" si="1255"/>
        <v>21799486428.59</v>
      </c>
      <c r="DV1599" s="48">
        <f t="shared" si="1255"/>
        <v>38568322142.889999</v>
      </c>
      <c r="DW1599" s="48">
        <f t="shared" si="1255"/>
        <v>46952740000.040001</v>
      </c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>
        <v>291106988000.24805</v>
      </c>
      <c r="FA1599" s="59" t="s">
        <v>1696</v>
      </c>
      <c r="FB1599" s="59" t="s">
        <v>3557</v>
      </c>
      <c r="FC1599" s="59" t="s">
        <v>1754</v>
      </c>
    </row>
    <row r="1600" spans="1:159" s="49" customFormat="1" ht="25.5" customHeight="1" x14ac:dyDescent="0.25">
      <c r="A1600" s="59" t="s">
        <v>3293</v>
      </c>
      <c r="B1600" s="59" t="s">
        <v>55</v>
      </c>
      <c r="C1600" s="59" t="s">
        <v>2999</v>
      </c>
      <c r="D1600" s="59" t="s">
        <v>3000</v>
      </c>
      <c r="E1600" s="59" t="s">
        <v>3001</v>
      </c>
      <c r="F1600" s="59" t="s">
        <v>3003</v>
      </c>
      <c r="G1600" s="59" t="s">
        <v>3003</v>
      </c>
      <c r="H1600" s="59" t="s">
        <v>1499</v>
      </c>
      <c r="I1600" s="59">
        <v>100</v>
      </c>
      <c r="J1600" s="59" t="s">
        <v>3294</v>
      </c>
      <c r="K1600" s="59" t="s">
        <v>2900</v>
      </c>
      <c r="L1600" s="59" t="s">
        <v>1330</v>
      </c>
      <c r="M1600" s="59" t="s">
        <v>2979</v>
      </c>
      <c r="N1600" s="59" t="s">
        <v>1335</v>
      </c>
      <c r="O1600" s="46">
        <v>11100</v>
      </c>
      <c r="P1600" s="46"/>
      <c r="Q1600" s="46"/>
      <c r="R1600" s="46"/>
      <c r="S1600" s="46"/>
      <c r="T1600" s="46"/>
      <c r="U1600" s="46"/>
      <c r="V1600" s="46"/>
      <c r="W1600" s="46"/>
      <c r="X1600" s="46">
        <v>3100</v>
      </c>
      <c r="Y1600" s="46">
        <v>4000</v>
      </c>
      <c r="Z1600" s="46">
        <v>4000</v>
      </c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87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>
        <v>951</v>
      </c>
      <c r="BK1600" s="46"/>
      <c r="BL1600" s="46"/>
      <c r="BM1600" s="46"/>
      <c r="BN1600" s="46"/>
      <c r="BO1600" s="46"/>
      <c r="BP1600" s="46"/>
      <c r="BQ1600" s="46"/>
      <c r="BR1600" s="46"/>
      <c r="BS1600" s="46">
        <v>951</v>
      </c>
      <c r="BT1600" s="46">
        <v>951</v>
      </c>
      <c r="BU1600" s="46">
        <v>951</v>
      </c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>
        <v>0</v>
      </c>
      <c r="DF1600" s="46"/>
      <c r="DG1600" s="46"/>
      <c r="DH1600" s="46"/>
      <c r="DI1600" s="46"/>
      <c r="DJ1600" s="46"/>
      <c r="DK1600" s="46"/>
      <c r="DL1600" s="46"/>
      <c r="DM1600" s="46"/>
      <c r="DN1600" s="46">
        <v>2948100</v>
      </c>
      <c r="DO1600" s="46">
        <v>3804000</v>
      </c>
      <c r="DP1600" s="46">
        <v>3804000</v>
      </c>
      <c r="DQ1600" s="46"/>
      <c r="DR1600" s="46"/>
      <c r="DS1600" s="46"/>
      <c r="DT1600" s="46"/>
      <c r="DU1600" s="46"/>
      <c r="DV1600" s="46"/>
      <c r="DW1600" s="46"/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>
        <v>0</v>
      </c>
      <c r="FA1600" s="59" t="s">
        <v>1748</v>
      </c>
      <c r="FB1600" s="59">
        <v>2017</v>
      </c>
      <c r="FC1600" s="59" t="s">
        <v>3004</v>
      </c>
    </row>
    <row r="1601" spans="1:159" s="49" customFormat="1" ht="25.5" customHeight="1" x14ac:dyDescent="0.25">
      <c r="A1601" s="59" t="s">
        <v>3770</v>
      </c>
      <c r="B1601" s="59" t="s">
        <v>55</v>
      </c>
      <c r="C1601" s="59" t="s">
        <v>2999</v>
      </c>
      <c r="D1601" s="59" t="s">
        <v>3000</v>
      </c>
      <c r="E1601" s="59" t="s">
        <v>3001</v>
      </c>
      <c r="F1601" s="59" t="s">
        <v>3003</v>
      </c>
      <c r="G1601" s="59" t="s">
        <v>3003</v>
      </c>
      <c r="H1601" s="59" t="s">
        <v>1499</v>
      </c>
      <c r="I1601" s="59">
        <v>100</v>
      </c>
      <c r="J1601" s="59" t="s">
        <v>3294</v>
      </c>
      <c r="K1601" s="59" t="s">
        <v>2900</v>
      </c>
      <c r="L1601" s="59" t="s">
        <v>1330</v>
      </c>
      <c r="M1601" s="59" t="s">
        <v>2979</v>
      </c>
      <c r="N1601" s="59" t="s">
        <v>1335</v>
      </c>
      <c r="O1601" s="46">
        <f>V1601+W1601+X1601+Y1601+Z1601</f>
        <v>11660</v>
      </c>
      <c r="P1601" s="46"/>
      <c r="Q1601" s="46"/>
      <c r="R1601" s="46"/>
      <c r="S1601" s="46"/>
      <c r="T1601" s="46"/>
      <c r="U1601" s="46"/>
      <c r="V1601" s="46"/>
      <c r="W1601" s="46"/>
      <c r="X1601" s="46">
        <v>3100</v>
      </c>
      <c r="Y1601" s="46">
        <v>3688</v>
      </c>
      <c r="Z1601" s="46">
        <v>4872</v>
      </c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87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>
        <f>DE1601/O1601</f>
        <v>0</v>
      </c>
      <c r="BK1601" s="46"/>
      <c r="BL1601" s="46"/>
      <c r="BM1601" s="46"/>
      <c r="BN1601" s="46"/>
      <c r="BO1601" s="46"/>
      <c r="BP1601" s="46"/>
      <c r="BQ1601" s="46"/>
      <c r="BR1601" s="46"/>
      <c r="BS1601" s="46">
        <v>951</v>
      </c>
      <c r="BT1601" s="46">
        <v>1219.6400000000001</v>
      </c>
      <c r="BU1601" s="46">
        <v>1219.6400000000001</v>
      </c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>
        <v>0</v>
      </c>
      <c r="DF1601" s="46"/>
      <c r="DG1601" s="46"/>
      <c r="DH1601" s="46"/>
      <c r="DI1601" s="46"/>
      <c r="DJ1601" s="46"/>
      <c r="DK1601" s="46"/>
      <c r="DL1601" s="46"/>
      <c r="DM1601" s="46"/>
      <c r="DN1601" s="46">
        <v>2948100</v>
      </c>
      <c r="DO1601" s="46">
        <f>Y1601*BT1601</f>
        <v>4498032.32</v>
      </c>
      <c r="DP1601" s="46">
        <f>Z1601*BU1601</f>
        <v>5942086.0800000001</v>
      </c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>
        <f>DE1601*1.12</f>
        <v>0</v>
      </c>
      <c r="FA1601" s="59" t="s">
        <v>1748</v>
      </c>
      <c r="FB1601" s="93" t="s">
        <v>3398</v>
      </c>
      <c r="FC1601" s="59" t="s">
        <v>3117</v>
      </c>
    </row>
    <row r="1602" spans="1:159" s="49" customFormat="1" ht="25.5" customHeight="1" x14ac:dyDescent="0.25">
      <c r="A1602" s="59" t="s">
        <v>3829</v>
      </c>
      <c r="B1602" s="59" t="s">
        <v>55</v>
      </c>
      <c r="C1602" s="59" t="s">
        <v>2999</v>
      </c>
      <c r="D1602" s="59" t="s">
        <v>3000</v>
      </c>
      <c r="E1602" s="59" t="s">
        <v>3001</v>
      </c>
      <c r="F1602" s="59" t="s">
        <v>3003</v>
      </c>
      <c r="G1602" s="59" t="s">
        <v>3003</v>
      </c>
      <c r="H1602" s="59" t="s">
        <v>1499</v>
      </c>
      <c r="I1602" s="59">
        <v>100</v>
      </c>
      <c r="J1602" s="59" t="s">
        <v>3833</v>
      </c>
      <c r="K1602" s="59" t="s">
        <v>2900</v>
      </c>
      <c r="L1602" s="59" t="s">
        <v>1330</v>
      </c>
      <c r="M1602" s="59" t="s">
        <v>2979</v>
      </c>
      <c r="N1602" s="59" t="s">
        <v>1335</v>
      </c>
      <c r="O1602" s="46">
        <f>V1602+W1602+X1602+Y1602+Z1602</f>
        <v>11100</v>
      </c>
      <c r="P1602" s="46"/>
      <c r="Q1602" s="46"/>
      <c r="R1602" s="46"/>
      <c r="S1602" s="46"/>
      <c r="T1602" s="46"/>
      <c r="U1602" s="46"/>
      <c r="V1602" s="46"/>
      <c r="W1602" s="46"/>
      <c r="X1602" s="46">
        <v>3100</v>
      </c>
      <c r="Y1602" s="46">
        <v>4000</v>
      </c>
      <c r="Z1602" s="46">
        <v>4000</v>
      </c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87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>
        <f>DE1602/O1602</f>
        <v>951</v>
      </c>
      <c r="BK1602" s="46"/>
      <c r="BL1602" s="46"/>
      <c r="BM1602" s="46"/>
      <c r="BN1602" s="46"/>
      <c r="BO1602" s="46"/>
      <c r="BP1602" s="46"/>
      <c r="BQ1602" s="46"/>
      <c r="BR1602" s="46"/>
      <c r="BS1602" s="46">
        <v>951</v>
      </c>
      <c r="BT1602" s="46">
        <v>951</v>
      </c>
      <c r="BU1602" s="46">
        <v>951</v>
      </c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>
        <f>DL1602+DM1602+DN1602+DO1602+DP1602</f>
        <v>10556100</v>
      </c>
      <c r="DF1602" s="46"/>
      <c r="DG1602" s="46"/>
      <c r="DH1602" s="46"/>
      <c r="DI1602" s="46"/>
      <c r="DJ1602" s="46"/>
      <c r="DK1602" s="46"/>
      <c r="DL1602" s="46"/>
      <c r="DM1602" s="46"/>
      <c r="DN1602" s="46">
        <v>2948100</v>
      </c>
      <c r="DO1602" s="46">
        <f>Y1602*BT1602</f>
        <v>3804000</v>
      </c>
      <c r="DP1602" s="46">
        <f>Z1602*BU1602</f>
        <v>3804000</v>
      </c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>
        <f>DE1602*1.12</f>
        <v>11822832.000000002</v>
      </c>
      <c r="FA1602" s="59" t="s">
        <v>1748</v>
      </c>
      <c r="FB1602" s="93" t="s">
        <v>3398</v>
      </c>
      <c r="FC1602" s="59" t="s">
        <v>2028</v>
      </c>
    </row>
    <row r="1603" spans="1:159" s="49" customFormat="1" ht="25.5" customHeight="1" x14ac:dyDescent="0.25">
      <c r="A1603" s="59" t="s">
        <v>3377</v>
      </c>
      <c r="B1603" s="59" t="s">
        <v>55</v>
      </c>
      <c r="C1603" s="61" t="s">
        <v>3378</v>
      </c>
      <c r="D1603" s="61" t="s">
        <v>2896</v>
      </c>
      <c r="E1603" s="61" t="s">
        <v>3379</v>
      </c>
      <c r="F1603" s="61" t="s">
        <v>3380</v>
      </c>
      <c r="G1603" s="61" t="s">
        <v>3381</v>
      </c>
      <c r="H1603" s="61" t="s">
        <v>1339</v>
      </c>
      <c r="I1603" s="62">
        <v>100</v>
      </c>
      <c r="J1603" s="62" t="s">
        <v>3382</v>
      </c>
      <c r="K1603" s="62" t="s">
        <v>2900</v>
      </c>
      <c r="L1603" s="59" t="s">
        <v>1330</v>
      </c>
      <c r="M1603" s="61" t="s">
        <v>2894</v>
      </c>
      <c r="N1603" s="62" t="s">
        <v>1335</v>
      </c>
      <c r="O1603" s="46">
        <f>V1603+W1603+X1603</f>
        <v>15000</v>
      </c>
      <c r="P1603" s="48"/>
      <c r="Q1603" s="48"/>
      <c r="R1603" s="48"/>
      <c r="S1603" s="48"/>
      <c r="T1603" s="48"/>
      <c r="U1603" s="48"/>
      <c r="V1603" s="48">
        <v>5000</v>
      </c>
      <c r="W1603" s="48">
        <v>5000</v>
      </c>
      <c r="X1603" s="72">
        <v>5000</v>
      </c>
      <c r="Y1603" s="72"/>
      <c r="Z1603" s="72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88"/>
      <c r="BA1603" s="48"/>
      <c r="BB1603" s="48"/>
      <c r="BC1603" s="48"/>
      <c r="BD1603" s="48"/>
      <c r="BE1603" s="48"/>
      <c r="BF1603" s="48"/>
      <c r="BG1603" s="48"/>
      <c r="BH1603" s="48"/>
      <c r="BI1603" s="48"/>
      <c r="BJ1603" s="48">
        <f t="shared" ref="BJ1603:BJ1604" si="1256">DE1603/O1603</f>
        <v>23198</v>
      </c>
      <c r="BK1603" s="48"/>
      <c r="BL1603" s="48"/>
      <c r="BM1603" s="48"/>
      <c r="BN1603" s="48"/>
      <c r="BO1603" s="48"/>
      <c r="BP1603" s="48"/>
      <c r="BQ1603" s="48">
        <v>23198</v>
      </c>
      <c r="BR1603" s="48">
        <v>23198</v>
      </c>
      <c r="BS1603" s="48">
        <v>23198</v>
      </c>
      <c r="BT1603" s="73"/>
      <c r="BU1603" s="73"/>
      <c r="BV1603" s="48"/>
      <c r="BW1603" s="48"/>
      <c r="BX1603" s="48"/>
      <c r="BY1603" s="48"/>
      <c r="BZ1603" s="48"/>
      <c r="CA1603" s="48"/>
      <c r="CB1603" s="48"/>
      <c r="CC1603" s="48"/>
      <c r="CD1603" s="48"/>
      <c r="CE1603" s="48"/>
      <c r="CF1603" s="48"/>
      <c r="CG1603" s="48"/>
      <c r="CH1603" s="48"/>
      <c r="CI1603" s="48"/>
      <c r="CJ1603" s="48"/>
      <c r="CK1603" s="48"/>
      <c r="CL1603" s="48"/>
      <c r="CM1603" s="48"/>
      <c r="CN1603" s="48"/>
      <c r="CO1603" s="48"/>
      <c r="CP1603" s="48"/>
      <c r="CQ1603" s="48"/>
      <c r="CR1603" s="48"/>
      <c r="CS1603" s="48"/>
      <c r="CT1603" s="48"/>
      <c r="CU1603" s="48"/>
      <c r="CV1603" s="48"/>
      <c r="CW1603" s="48"/>
      <c r="CX1603" s="48"/>
      <c r="CY1603" s="48"/>
      <c r="CZ1603" s="48"/>
      <c r="DA1603" s="48"/>
      <c r="DB1603" s="48"/>
      <c r="DC1603" s="48"/>
      <c r="DD1603" s="48"/>
      <c r="DE1603" s="48">
        <f>DL1603+DM1603+DN1603</f>
        <v>347970000</v>
      </c>
      <c r="DF1603" s="48"/>
      <c r="DG1603" s="48"/>
      <c r="DH1603" s="48"/>
      <c r="DI1603" s="48"/>
      <c r="DJ1603" s="48"/>
      <c r="DK1603" s="48"/>
      <c r="DL1603" s="48">
        <f>V1603*BQ1603</f>
        <v>115990000</v>
      </c>
      <c r="DM1603" s="48">
        <f>W1603*BR1603</f>
        <v>115990000</v>
      </c>
      <c r="DN1603" s="48">
        <f>X1603*BS1603</f>
        <v>115990000</v>
      </c>
      <c r="DO1603" s="48"/>
      <c r="DP1603" s="48"/>
      <c r="DQ1603" s="48"/>
      <c r="DR1603" s="48"/>
      <c r="DS1603" s="48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  <c r="EO1603" s="48"/>
      <c r="EP1603" s="48"/>
      <c r="EQ1603" s="48"/>
      <c r="ER1603" s="48"/>
      <c r="ES1603" s="48"/>
      <c r="ET1603" s="48"/>
      <c r="EU1603" s="48"/>
      <c r="EV1603" s="48"/>
      <c r="EW1603" s="48"/>
      <c r="EX1603" s="48"/>
      <c r="EY1603" s="48"/>
      <c r="EZ1603" s="48">
        <f t="shared" ref="EZ1603:EZ1604" si="1257">DE1603*1.12</f>
        <v>389726400.00000006</v>
      </c>
      <c r="FA1603" s="61" t="s">
        <v>1704</v>
      </c>
      <c r="FB1603" s="61" t="s">
        <v>3131</v>
      </c>
      <c r="FC1603" s="61" t="s">
        <v>2040</v>
      </c>
    </row>
    <row r="1604" spans="1:159" s="49" customFormat="1" ht="25.5" customHeight="1" x14ac:dyDescent="0.25">
      <c r="A1604" s="59" t="s">
        <v>3400</v>
      </c>
      <c r="B1604" s="59" t="s">
        <v>55</v>
      </c>
      <c r="C1604" s="61" t="s">
        <v>3401</v>
      </c>
      <c r="D1604" s="61" t="s">
        <v>3402</v>
      </c>
      <c r="E1604" s="61" t="s">
        <v>3403</v>
      </c>
      <c r="F1604" s="61" t="s">
        <v>3404</v>
      </c>
      <c r="G1604" s="61" t="s">
        <v>3405</v>
      </c>
      <c r="H1604" s="61" t="s">
        <v>1327</v>
      </c>
      <c r="I1604" s="62">
        <v>100</v>
      </c>
      <c r="J1604" s="62" t="s">
        <v>3406</v>
      </c>
      <c r="K1604" s="62" t="s">
        <v>3407</v>
      </c>
      <c r="L1604" s="59" t="s">
        <v>1330</v>
      </c>
      <c r="M1604" s="61" t="s">
        <v>3408</v>
      </c>
      <c r="N1604" s="62" t="s">
        <v>1335</v>
      </c>
      <c r="O1604" s="46">
        <f>T1604+S1604+U1604+V1604+W1604+X1604+Y1604+Z1604+AA1604+AB1604+AC1604+AD1604</f>
        <v>425</v>
      </c>
      <c r="P1604" s="48"/>
      <c r="Q1604" s="48"/>
      <c r="R1604" s="48"/>
      <c r="S1604" s="48"/>
      <c r="T1604" s="48"/>
      <c r="U1604" s="48"/>
      <c r="V1604" s="48"/>
      <c r="W1604" s="48"/>
      <c r="X1604" s="72"/>
      <c r="Y1604" s="72">
        <v>5</v>
      </c>
      <c r="Z1604" s="72">
        <v>283</v>
      </c>
      <c r="AA1604" s="48">
        <v>35</v>
      </c>
      <c r="AB1604" s="48">
        <v>40</v>
      </c>
      <c r="AC1604" s="48">
        <v>32</v>
      </c>
      <c r="AD1604" s="48">
        <v>30</v>
      </c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8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>
        <f t="shared" si="1256"/>
        <v>24820000</v>
      </c>
      <c r="BK1604" s="48"/>
      <c r="BL1604" s="48"/>
      <c r="BM1604" s="48"/>
      <c r="BN1604" s="48"/>
      <c r="BO1604" s="48"/>
      <c r="BP1604" s="48"/>
      <c r="BQ1604" s="48"/>
      <c r="BR1604" s="48"/>
      <c r="BS1604" s="48"/>
      <c r="BT1604" s="73">
        <v>24820000</v>
      </c>
      <c r="BU1604" s="73">
        <v>24820000</v>
      </c>
      <c r="BV1604" s="48">
        <v>24820000</v>
      </c>
      <c r="BW1604" s="48">
        <v>24820000</v>
      </c>
      <c r="BX1604" s="48">
        <v>24820000</v>
      </c>
      <c r="BY1604" s="48">
        <v>24820000</v>
      </c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>
        <f>DK1604+DL1604+DM1604+DN1604+DO1604+DP1604+DQ1604+DR1604+DJ1604+DI1604+DS1604+DT1604</f>
        <v>10548500000</v>
      </c>
      <c r="DF1604" s="48"/>
      <c r="DG1604" s="48"/>
      <c r="DH1604" s="48"/>
      <c r="DI1604" s="48"/>
      <c r="DJ1604" s="48"/>
      <c r="DK1604" s="48"/>
      <c r="DL1604" s="48"/>
      <c r="DM1604" s="48"/>
      <c r="DN1604" s="48"/>
      <c r="DO1604" s="48">
        <f t="shared" ref="DO1604:DT1604" si="1258">Y1604*BT1604</f>
        <v>124100000</v>
      </c>
      <c r="DP1604" s="48">
        <f t="shared" si="1258"/>
        <v>7024060000</v>
      </c>
      <c r="DQ1604" s="48">
        <f t="shared" si="1258"/>
        <v>868700000</v>
      </c>
      <c r="DR1604" s="48">
        <f t="shared" si="1258"/>
        <v>992800000</v>
      </c>
      <c r="DS1604" s="48">
        <f t="shared" si="1258"/>
        <v>794240000</v>
      </c>
      <c r="DT1604" s="48">
        <f t="shared" si="1258"/>
        <v>744600000</v>
      </c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>
        <f t="shared" si="1257"/>
        <v>11814320000.000002</v>
      </c>
      <c r="FA1604" s="61"/>
      <c r="FB1604" s="61">
        <v>2017</v>
      </c>
      <c r="FC1604" s="61" t="s">
        <v>2040</v>
      </c>
    </row>
    <row r="1605" spans="1:159" s="50" customFormat="1" ht="25.5" customHeight="1" x14ac:dyDescent="0.25">
      <c r="A1605" s="59"/>
      <c r="B1605" s="110" t="s">
        <v>1325</v>
      </c>
      <c r="C1605" s="110"/>
      <c r="D1605" s="110"/>
      <c r="E1605" s="110"/>
      <c r="F1605" s="110"/>
      <c r="G1605" s="110"/>
      <c r="H1605" s="110"/>
      <c r="I1605" s="110"/>
      <c r="J1605" s="110"/>
      <c r="K1605" s="110"/>
      <c r="L1605" s="110"/>
      <c r="M1605" s="110"/>
      <c r="N1605" s="110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7"/>
      <c r="AL1605" s="77"/>
      <c r="AM1605" s="77"/>
      <c r="AN1605" s="77"/>
      <c r="AO1605" s="77"/>
      <c r="AP1605" s="77"/>
      <c r="AQ1605" s="77"/>
      <c r="AR1605" s="77"/>
      <c r="AS1605" s="77"/>
      <c r="AT1605" s="77"/>
      <c r="AU1605" s="77"/>
      <c r="AV1605" s="77"/>
      <c r="AW1605" s="77"/>
      <c r="AX1605" s="77"/>
      <c r="AY1605" s="77"/>
      <c r="AZ1605" s="89"/>
      <c r="BA1605" s="77"/>
      <c r="BB1605" s="77"/>
      <c r="BC1605" s="77"/>
      <c r="BD1605" s="77"/>
      <c r="BE1605" s="77"/>
      <c r="BF1605" s="77"/>
      <c r="BG1605" s="77"/>
      <c r="BH1605" s="77"/>
      <c r="BI1605" s="77"/>
      <c r="BJ1605" s="77"/>
      <c r="BK1605" s="77"/>
      <c r="BL1605" s="77"/>
      <c r="BM1605" s="77"/>
      <c r="BN1605" s="77"/>
      <c r="BO1605" s="77"/>
      <c r="BP1605" s="77"/>
      <c r="BQ1605" s="77"/>
      <c r="BR1605" s="77"/>
      <c r="BS1605" s="77"/>
      <c r="BT1605" s="77"/>
      <c r="BU1605" s="77"/>
      <c r="BV1605" s="77"/>
      <c r="BW1605" s="77"/>
      <c r="BX1605" s="77"/>
      <c r="BY1605" s="77"/>
      <c r="BZ1605" s="77"/>
      <c r="CA1605" s="77"/>
      <c r="CB1605" s="77"/>
      <c r="CC1605" s="77"/>
      <c r="CD1605" s="77"/>
      <c r="CE1605" s="77"/>
      <c r="CF1605" s="77"/>
      <c r="CG1605" s="77"/>
      <c r="CH1605" s="77"/>
      <c r="CI1605" s="77"/>
      <c r="CJ1605" s="77"/>
      <c r="CK1605" s="77"/>
      <c r="CL1605" s="77"/>
      <c r="CM1605" s="77"/>
      <c r="CN1605" s="77"/>
      <c r="CO1605" s="77"/>
      <c r="CP1605" s="77"/>
      <c r="CQ1605" s="77"/>
      <c r="CR1605" s="77"/>
      <c r="CS1605" s="77"/>
      <c r="CT1605" s="77"/>
      <c r="CU1605" s="77"/>
      <c r="CV1605" s="77"/>
      <c r="CW1605" s="77"/>
      <c r="CX1605" s="77"/>
      <c r="CY1605" s="77"/>
      <c r="CZ1605" s="77"/>
      <c r="DA1605" s="77"/>
      <c r="DB1605" s="77"/>
      <c r="DC1605" s="77"/>
      <c r="DD1605" s="77"/>
      <c r="DE1605" s="77">
        <f>SUM(DE101:DE1604)</f>
        <v>1123837803130.3555</v>
      </c>
      <c r="DF1605" s="77"/>
      <c r="DG1605" s="77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77"/>
      <c r="DS1605" s="77"/>
      <c r="DT1605" s="77"/>
      <c r="DU1605" s="77"/>
      <c r="DV1605" s="77"/>
      <c r="DW1605" s="77"/>
      <c r="DX1605" s="77"/>
      <c r="DY1605" s="77"/>
      <c r="DZ1605" s="77"/>
      <c r="EA1605" s="77"/>
      <c r="EB1605" s="77"/>
      <c r="EC1605" s="77"/>
      <c r="ED1605" s="77"/>
      <c r="EE1605" s="77"/>
      <c r="EF1605" s="77"/>
      <c r="EG1605" s="77"/>
      <c r="EH1605" s="77"/>
      <c r="EI1605" s="77"/>
      <c r="EJ1605" s="77"/>
      <c r="EK1605" s="77"/>
      <c r="EL1605" s="77"/>
      <c r="EM1605" s="77"/>
      <c r="EN1605" s="77"/>
      <c r="EO1605" s="77"/>
      <c r="EP1605" s="77"/>
      <c r="EQ1605" s="77"/>
      <c r="ER1605" s="77"/>
      <c r="ES1605" s="77"/>
      <c r="ET1605" s="77"/>
      <c r="EU1605" s="77"/>
      <c r="EV1605" s="77"/>
      <c r="EW1605" s="77"/>
      <c r="EX1605" s="77"/>
      <c r="EY1605" s="77"/>
      <c r="EZ1605" s="77">
        <f>SUM(EZ101:EZ1604)</f>
        <v>1258698339505.9985</v>
      </c>
      <c r="FA1605" s="110"/>
      <c r="FB1605" s="110"/>
      <c r="FC1605" s="110"/>
    </row>
    <row r="1606" spans="1:159" s="49" customFormat="1" ht="25.5" customHeight="1" x14ac:dyDescent="0.25">
      <c r="A1606" s="59"/>
      <c r="B1606" s="59" t="s">
        <v>1770</v>
      </c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87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59"/>
      <c r="FB1606" s="59"/>
      <c r="FC1606" s="59"/>
    </row>
    <row r="1607" spans="1:159" s="49" customFormat="1" ht="25.5" customHeight="1" x14ac:dyDescent="0.25">
      <c r="A1607" s="59" t="s">
        <v>1771</v>
      </c>
      <c r="B1607" s="59" t="s">
        <v>55</v>
      </c>
      <c r="C1607" s="59" t="s">
        <v>1772</v>
      </c>
      <c r="D1607" s="59" t="s">
        <v>1773</v>
      </c>
      <c r="E1607" s="59" t="s">
        <v>1773</v>
      </c>
      <c r="F1607" s="59"/>
      <c r="G1607" s="59" t="s">
        <v>1933</v>
      </c>
      <c r="H1607" s="59" t="s">
        <v>1327</v>
      </c>
      <c r="I1607" s="59">
        <v>73</v>
      </c>
      <c r="J1607" s="59" t="s">
        <v>1400</v>
      </c>
      <c r="K1607" s="59" t="s">
        <v>1934</v>
      </c>
      <c r="L1607" s="59"/>
      <c r="M1607" s="59">
        <v>0</v>
      </c>
      <c r="N1607" s="59"/>
      <c r="O1607" s="46">
        <f t="shared" ref="O1607:O1637" si="1259">P1607+Q1607+R1607+S1607+T1607+U1607+V1607+W1607+X1607+Y1607+Z1607+AA1607+AB1607+AC1607+AD1607+AE1607+AF1607+AG1607+AH1607+AI1607+AJ1607+AK1607+AL1607+AM1607+AN1607+AO1607+AP1607+AQ1607+AR1607+AS1607+AT1607+AU1607+AV1607+AW1607+AX1607+AY1607+AZ1607</f>
        <v>0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87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>
        <v>0</v>
      </c>
      <c r="DF1607" s="46"/>
      <c r="DG1607" s="46"/>
      <c r="DH1607" s="46">
        <v>394735161.21428567</v>
      </c>
      <c r="DI1607" s="46">
        <v>575678386.44642854</v>
      </c>
      <c r="DJ1607" s="46">
        <v>707481715.55357134</v>
      </c>
      <c r="DK1607" s="46">
        <v>707481715.55357134</v>
      </c>
      <c r="DL1607" s="46">
        <v>707481715.55357134</v>
      </c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>
        <v>0</v>
      </c>
      <c r="FA1607" s="59" t="s">
        <v>1726</v>
      </c>
      <c r="FB1607" s="59">
        <v>2011</v>
      </c>
      <c r="FC1607" s="59"/>
    </row>
    <row r="1608" spans="1:159" s="49" customFormat="1" ht="25.5" customHeight="1" x14ac:dyDescent="0.25">
      <c r="A1608" s="59" t="s">
        <v>1774</v>
      </c>
      <c r="B1608" s="59" t="s">
        <v>55</v>
      </c>
      <c r="C1608" s="59" t="s">
        <v>1772</v>
      </c>
      <c r="D1608" s="59" t="s">
        <v>1773</v>
      </c>
      <c r="E1608" s="59" t="s">
        <v>1773</v>
      </c>
      <c r="F1608" s="59"/>
      <c r="G1608" s="59" t="s">
        <v>1933</v>
      </c>
      <c r="H1608" s="59" t="s">
        <v>1327</v>
      </c>
      <c r="I1608" s="59">
        <v>73</v>
      </c>
      <c r="J1608" s="59" t="s">
        <v>1333</v>
      </c>
      <c r="K1608" s="59" t="s">
        <v>1934</v>
      </c>
      <c r="L1608" s="59"/>
      <c r="M1608" s="59">
        <v>0</v>
      </c>
      <c r="N1608" s="59"/>
      <c r="O1608" s="46">
        <f t="shared" si="1259"/>
        <v>0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87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>
        <v>0</v>
      </c>
      <c r="DF1608" s="46"/>
      <c r="DG1608" s="46"/>
      <c r="DH1608" s="46">
        <v>394735161.21428567</v>
      </c>
      <c r="DI1608" s="46">
        <v>575678386.44642854</v>
      </c>
      <c r="DJ1608" s="46">
        <v>735829414.34000003</v>
      </c>
      <c r="DK1608" s="46">
        <v>678853656.67999995</v>
      </c>
      <c r="DL1608" s="46">
        <v>726207841.11000001</v>
      </c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>
        <v>0</v>
      </c>
      <c r="FA1608" s="59" t="s">
        <v>1726</v>
      </c>
      <c r="FB1608" s="59" t="s">
        <v>1715</v>
      </c>
      <c r="FC1608" s="59" t="s">
        <v>2009</v>
      </c>
    </row>
    <row r="1609" spans="1:159" s="49" customFormat="1" ht="25.5" customHeight="1" x14ac:dyDescent="0.25">
      <c r="A1609" s="59" t="s">
        <v>1775</v>
      </c>
      <c r="B1609" s="59" t="s">
        <v>55</v>
      </c>
      <c r="C1609" s="59" t="s">
        <v>1772</v>
      </c>
      <c r="D1609" s="59" t="s">
        <v>1773</v>
      </c>
      <c r="E1609" s="59" t="s">
        <v>1773</v>
      </c>
      <c r="F1609" s="59"/>
      <c r="G1609" s="59" t="s">
        <v>1933</v>
      </c>
      <c r="H1609" s="59" t="s">
        <v>1327</v>
      </c>
      <c r="I1609" s="59">
        <v>73</v>
      </c>
      <c r="J1609" s="59" t="s">
        <v>1397</v>
      </c>
      <c r="K1609" s="59" t="s">
        <v>1934</v>
      </c>
      <c r="L1609" s="59"/>
      <c r="M1609" s="59">
        <v>0</v>
      </c>
      <c r="N1609" s="59"/>
      <c r="O1609" s="46">
        <f t="shared" si="1259"/>
        <v>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87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>
        <v>0</v>
      </c>
      <c r="DF1609" s="46"/>
      <c r="DG1609" s="46"/>
      <c r="DH1609" s="46">
        <v>394735161.30000001</v>
      </c>
      <c r="DI1609" s="46">
        <v>572304573.51999998</v>
      </c>
      <c r="DJ1609" s="46">
        <v>693087647.75999999</v>
      </c>
      <c r="DK1609" s="46">
        <v>997651872</v>
      </c>
      <c r="DL1609" s="46">
        <v>1097417059.2</v>
      </c>
      <c r="DM1609" s="46">
        <v>1186915315.3199999</v>
      </c>
      <c r="DN1609" s="46">
        <v>1246025619.3</v>
      </c>
      <c r="DO1609" s="46">
        <v>1334359378.8</v>
      </c>
      <c r="DP1609" s="46">
        <v>1408144048.5</v>
      </c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>
        <v>0</v>
      </c>
      <c r="FA1609" s="59" t="s">
        <v>1726</v>
      </c>
      <c r="FB1609" s="59" t="s">
        <v>1717</v>
      </c>
      <c r="FC1609" s="59" t="s">
        <v>1714</v>
      </c>
    </row>
    <row r="1610" spans="1:159" s="49" customFormat="1" ht="25.5" customHeight="1" x14ac:dyDescent="0.25">
      <c r="A1610" s="59" t="s">
        <v>1776</v>
      </c>
      <c r="B1610" s="59" t="s">
        <v>55</v>
      </c>
      <c r="C1610" s="59" t="s">
        <v>1772</v>
      </c>
      <c r="D1610" s="59" t="s">
        <v>1773</v>
      </c>
      <c r="E1610" s="59" t="s">
        <v>1773</v>
      </c>
      <c r="F1610" s="59"/>
      <c r="G1610" s="59" t="s">
        <v>1933</v>
      </c>
      <c r="H1610" s="59" t="s">
        <v>1327</v>
      </c>
      <c r="I1610" s="59">
        <v>73</v>
      </c>
      <c r="J1610" s="59" t="s">
        <v>1397</v>
      </c>
      <c r="K1610" s="59" t="s">
        <v>1934</v>
      </c>
      <c r="L1610" s="59"/>
      <c r="M1610" s="59">
        <v>0</v>
      </c>
      <c r="N1610" s="59"/>
      <c r="O1610" s="46">
        <f t="shared" si="1259"/>
        <v>0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87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>
        <v>8930640675.7000008</v>
      </c>
      <c r="DF1610" s="46"/>
      <c r="DG1610" s="46"/>
      <c r="DH1610" s="46">
        <v>394735161.30000001</v>
      </c>
      <c r="DI1610" s="46">
        <v>572304573.51999998</v>
      </c>
      <c r="DJ1610" s="46">
        <v>693087647.75999999</v>
      </c>
      <c r="DK1610" s="46">
        <v>997651872</v>
      </c>
      <c r="DL1610" s="46">
        <v>1097417059.2</v>
      </c>
      <c r="DM1610" s="46">
        <v>1186915315.3199999</v>
      </c>
      <c r="DN1610" s="46">
        <v>1246025619.3</v>
      </c>
      <c r="DO1610" s="46">
        <v>1334359378.8</v>
      </c>
      <c r="DP1610" s="46">
        <v>1408144048.5</v>
      </c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>
        <v>10002317556.784002</v>
      </c>
      <c r="FA1610" s="59" t="s">
        <v>1696</v>
      </c>
      <c r="FB1610" s="59" t="s">
        <v>2010</v>
      </c>
      <c r="FC1610" s="59" t="s">
        <v>2011</v>
      </c>
    </row>
    <row r="1611" spans="1:159" s="49" customFormat="1" ht="25.5" customHeight="1" x14ac:dyDescent="0.25">
      <c r="A1611" s="59" t="s">
        <v>1777</v>
      </c>
      <c r="B1611" s="59" t="s">
        <v>55</v>
      </c>
      <c r="C1611" s="59" t="s">
        <v>1772</v>
      </c>
      <c r="D1611" s="59" t="s">
        <v>1773</v>
      </c>
      <c r="E1611" s="59" t="s">
        <v>1773</v>
      </c>
      <c r="F1611" s="59"/>
      <c r="G1611" s="59" t="s">
        <v>1935</v>
      </c>
      <c r="H1611" s="59" t="s">
        <v>1327</v>
      </c>
      <c r="I1611" s="59">
        <v>73</v>
      </c>
      <c r="J1611" s="59" t="s">
        <v>1400</v>
      </c>
      <c r="K1611" s="59" t="s">
        <v>1934</v>
      </c>
      <c r="L1611" s="59"/>
      <c r="M1611" s="59">
        <v>0</v>
      </c>
      <c r="N1611" s="59"/>
      <c r="O1611" s="46">
        <f t="shared" si="1259"/>
        <v>0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87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>
        <v>0</v>
      </c>
      <c r="DF1611" s="46"/>
      <c r="DG1611" s="46"/>
      <c r="DH1611" s="46">
        <v>230455496.25</v>
      </c>
      <c r="DI1611" s="46">
        <v>274011012.45000005</v>
      </c>
      <c r="DJ1611" s="46">
        <v>285659986.49999994</v>
      </c>
      <c r="DK1611" s="46">
        <v>285659986.49999994</v>
      </c>
      <c r="DL1611" s="46">
        <v>285659986.49999994</v>
      </c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>
        <v>0</v>
      </c>
      <c r="FA1611" s="59" t="s">
        <v>1726</v>
      </c>
      <c r="FB1611" s="59">
        <v>2011</v>
      </c>
      <c r="FC1611" s="59"/>
    </row>
    <row r="1612" spans="1:159" s="49" customFormat="1" ht="25.5" customHeight="1" x14ac:dyDescent="0.25">
      <c r="A1612" s="59" t="s">
        <v>1778</v>
      </c>
      <c r="B1612" s="59" t="s">
        <v>55</v>
      </c>
      <c r="C1612" s="59" t="s">
        <v>1772</v>
      </c>
      <c r="D1612" s="59" t="s">
        <v>1773</v>
      </c>
      <c r="E1612" s="59" t="s">
        <v>1773</v>
      </c>
      <c r="F1612" s="59"/>
      <c r="G1612" s="59" t="s">
        <v>1935</v>
      </c>
      <c r="H1612" s="59" t="s">
        <v>1327</v>
      </c>
      <c r="I1612" s="59">
        <v>73</v>
      </c>
      <c r="J1612" s="59" t="s">
        <v>1333</v>
      </c>
      <c r="K1612" s="59" t="s">
        <v>1934</v>
      </c>
      <c r="L1612" s="59"/>
      <c r="M1612" s="59">
        <v>0</v>
      </c>
      <c r="N1612" s="59"/>
      <c r="O1612" s="46">
        <f t="shared" si="1259"/>
        <v>0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87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>
        <v>0</v>
      </c>
      <c r="DF1612" s="46"/>
      <c r="DG1612" s="46"/>
      <c r="DH1612" s="46">
        <v>230455496.25</v>
      </c>
      <c r="DI1612" s="46">
        <v>274011012.45000005</v>
      </c>
      <c r="DJ1612" s="46">
        <v>267562236.56999999</v>
      </c>
      <c r="DK1612" s="46">
        <v>314679326.98000002</v>
      </c>
      <c r="DL1612" s="46">
        <v>331958130.08999997</v>
      </c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>
        <v>0</v>
      </c>
      <c r="FA1612" s="59" t="s">
        <v>1726</v>
      </c>
      <c r="FB1612" s="59" t="s">
        <v>1715</v>
      </c>
      <c r="FC1612" s="59" t="s">
        <v>2009</v>
      </c>
    </row>
    <row r="1613" spans="1:159" s="49" customFormat="1" ht="25.5" customHeight="1" x14ac:dyDescent="0.25">
      <c r="A1613" s="59" t="s">
        <v>1779</v>
      </c>
      <c r="B1613" s="59" t="s">
        <v>55</v>
      </c>
      <c r="C1613" s="59" t="s">
        <v>1772</v>
      </c>
      <c r="D1613" s="59" t="s">
        <v>1773</v>
      </c>
      <c r="E1613" s="59" t="s">
        <v>1773</v>
      </c>
      <c r="F1613" s="59"/>
      <c r="G1613" s="59" t="s">
        <v>1935</v>
      </c>
      <c r="H1613" s="59" t="s">
        <v>1327</v>
      </c>
      <c r="I1613" s="59">
        <v>73</v>
      </c>
      <c r="J1613" s="59" t="s">
        <v>1400</v>
      </c>
      <c r="K1613" s="59" t="s">
        <v>1934</v>
      </c>
      <c r="L1613" s="59"/>
      <c r="M1613" s="59">
        <v>0</v>
      </c>
      <c r="N1613" s="59"/>
      <c r="O1613" s="46">
        <f t="shared" si="1259"/>
        <v>0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87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>
        <v>0</v>
      </c>
      <c r="DF1613" s="46"/>
      <c r="DG1613" s="46"/>
      <c r="DH1613" s="46">
        <v>230455496.25</v>
      </c>
      <c r="DI1613" s="46">
        <v>243413665.77000001</v>
      </c>
      <c r="DJ1613" s="46">
        <v>251241888.08000001</v>
      </c>
      <c r="DK1613" s="46">
        <v>331462402.05000001</v>
      </c>
      <c r="DL1613" s="46">
        <v>316277785.19999999</v>
      </c>
      <c r="DM1613" s="46">
        <v>298763098.92000002</v>
      </c>
      <c r="DN1613" s="46">
        <v>281804601</v>
      </c>
      <c r="DO1613" s="46">
        <v>266072790.75</v>
      </c>
      <c r="DP1613" s="46">
        <v>251298568.94999999</v>
      </c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>
        <v>0</v>
      </c>
      <c r="FA1613" s="59" t="s">
        <v>1726</v>
      </c>
      <c r="FB1613" s="59" t="s">
        <v>1717</v>
      </c>
      <c r="FC1613" s="59" t="s">
        <v>1714</v>
      </c>
    </row>
    <row r="1614" spans="1:159" s="49" customFormat="1" ht="25.5" customHeight="1" x14ac:dyDescent="0.25">
      <c r="A1614" s="59" t="s">
        <v>1780</v>
      </c>
      <c r="B1614" s="59" t="s">
        <v>55</v>
      </c>
      <c r="C1614" s="59" t="s">
        <v>1772</v>
      </c>
      <c r="D1614" s="59" t="s">
        <v>1773</v>
      </c>
      <c r="E1614" s="59" t="s">
        <v>1773</v>
      </c>
      <c r="F1614" s="59"/>
      <c r="G1614" s="59" t="s">
        <v>1935</v>
      </c>
      <c r="H1614" s="59" t="s">
        <v>1327</v>
      </c>
      <c r="I1614" s="59">
        <v>73</v>
      </c>
      <c r="J1614" s="59" t="s">
        <v>1397</v>
      </c>
      <c r="K1614" s="59" t="s">
        <v>1934</v>
      </c>
      <c r="L1614" s="59"/>
      <c r="M1614" s="59">
        <v>0</v>
      </c>
      <c r="N1614" s="59"/>
      <c r="O1614" s="46">
        <f t="shared" si="1259"/>
        <v>0</v>
      </c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87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>
        <v>2470790296.9700003</v>
      </c>
      <c r="DF1614" s="46"/>
      <c r="DG1614" s="46"/>
      <c r="DH1614" s="46">
        <v>230455496.25</v>
      </c>
      <c r="DI1614" s="46">
        <v>243413665.77000001</v>
      </c>
      <c r="DJ1614" s="46">
        <v>251241888.08000001</v>
      </c>
      <c r="DK1614" s="46">
        <v>331462402.05000001</v>
      </c>
      <c r="DL1614" s="46">
        <v>316277785.19999999</v>
      </c>
      <c r="DM1614" s="46">
        <v>298763098.92000002</v>
      </c>
      <c r="DN1614" s="46">
        <v>281804601</v>
      </c>
      <c r="DO1614" s="46">
        <v>266072790.75</v>
      </c>
      <c r="DP1614" s="46">
        <v>251298568.94999999</v>
      </c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>
        <v>2767285132.6064005</v>
      </c>
      <c r="FA1614" s="59" t="s">
        <v>1696</v>
      </c>
      <c r="FB1614" s="59" t="s">
        <v>2010</v>
      </c>
      <c r="FC1614" s="59" t="s">
        <v>2011</v>
      </c>
    </row>
    <row r="1615" spans="1:159" s="49" customFormat="1" ht="25.5" customHeight="1" x14ac:dyDescent="0.25">
      <c r="A1615" s="59" t="s">
        <v>1781</v>
      </c>
      <c r="B1615" s="59" t="s">
        <v>55</v>
      </c>
      <c r="C1615" s="59" t="s">
        <v>1772</v>
      </c>
      <c r="D1615" s="59" t="s">
        <v>1773</v>
      </c>
      <c r="E1615" s="59" t="s">
        <v>1773</v>
      </c>
      <c r="F1615" s="59"/>
      <c r="G1615" s="59" t="s">
        <v>1936</v>
      </c>
      <c r="H1615" s="59" t="s">
        <v>1327</v>
      </c>
      <c r="I1615" s="59">
        <v>73</v>
      </c>
      <c r="J1615" s="59" t="s">
        <v>1400</v>
      </c>
      <c r="K1615" s="59" t="s">
        <v>1934</v>
      </c>
      <c r="L1615" s="59"/>
      <c r="M1615" s="59">
        <v>0</v>
      </c>
      <c r="N1615" s="59"/>
      <c r="O1615" s="46">
        <f t="shared" si="1259"/>
        <v>0</v>
      </c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87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>
        <v>0</v>
      </c>
      <c r="DF1615" s="46"/>
      <c r="DG1615" s="46"/>
      <c r="DH1615" s="46">
        <v>2314591.9285714282</v>
      </c>
      <c r="DI1615" s="46">
        <v>10913174.68</v>
      </c>
      <c r="DJ1615" s="46">
        <v>14375364.401785715</v>
      </c>
      <c r="DK1615" s="46">
        <v>14375364.401785715</v>
      </c>
      <c r="DL1615" s="46">
        <v>14375364.401785715</v>
      </c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>
        <v>0</v>
      </c>
      <c r="FA1615" s="59" t="s">
        <v>1726</v>
      </c>
      <c r="FB1615" s="59">
        <v>2011</v>
      </c>
      <c r="FC1615" s="59"/>
    </row>
    <row r="1616" spans="1:159" s="49" customFormat="1" ht="25.5" customHeight="1" x14ac:dyDescent="0.25">
      <c r="A1616" s="59" t="s">
        <v>1782</v>
      </c>
      <c r="B1616" s="59" t="s">
        <v>55</v>
      </c>
      <c r="C1616" s="59" t="s">
        <v>1772</v>
      </c>
      <c r="D1616" s="59" t="s">
        <v>1773</v>
      </c>
      <c r="E1616" s="59" t="s">
        <v>1773</v>
      </c>
      <c r="F1616" s="59"/>
      <c r="G1616" s="59" t="s">
        <v>1936</v>
      </c>
      <c r="H1616" s="59" t="s">
        <v>1327</v>
      </c>
      <c r="I1616" s="59">
        <v>73</v>
      </c>
      <c r="J1616" s="59" t="s">
        <v>1333</v>
      </c>
      <c r="K1616" s="59" t="s">
        <v>1934</v>
      </c>
      <c r="L1616" s="59"/>
      <c r="M1616" s="59">
        <v>0</v>
      </c>
      <c r="N1616" s="59"/>
      <c r="O1616" s="46">
        <f t="shared" si="1259"/>
        <v>0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87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>
        <v>0</v>
      </c>
      <c r="DF1616" s="46"/>
      <c r="DG1616" s="46"/>
      <c r="DH1616" s="46">
        <v>2314591.9285714282</v>
      </c>
      <c r="DI1616" s="46">
        <v>10913174.68</v>
      </c>
      <c r="DJ1616" s="46">
        <v>18078367.960000001</v>
      </c>
      <c r="DK1616" s="46">
        <v>28923417.530000001</v>
      </c>
      <c r="DL1616" s="46">
        <v>28793972.390000001</v>
      </c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>
        <v>0</v>
      </c>
      <c r="FA1616" s="59" t="s">
        <v>1726</v>
      </c>
      <c r="FB1616" s="59" t="s">
        <v>1715</v>
      </c>
      <c r="FC1616" s="59" t="s">
        <v>2009</v>
      </c>
    </row>
    <row r="1617" spans="1:159" s="49" customFormat="1" ht="25.5" customHeight="1" x14ac:dyDescent="0.25">
      <c r="A1617" s="59" t="s">
        <v>1783</v>
      </c>
      <c r="B1617" s="59" t="s">
        <v>55</v>
      </c>
      <c r="C1617" s="59" t="s">
        <v>1772</v>
      </c>
      <c r="D1617" s="59" t="s">
        <v>1773</v>
      </c>
      <c r="E1617" s="59" t="s">
        <v>1773</v>
      </c>
      <c r="F1617" s="59"/>
      <c r="G1617" s="59" t="s">
        <v>1936</v>
      </c>
      <c r="H1617" s="59" t="s">
        <v>1327</v>
      </c>
      <c r="I1617" s="59">
        <v>73</v>
      </c>
      <c r="J1617" s="59" t="s">
        <v>1400</v>
      </c>
      <c r="K1617" s="59" t="s">
        <v>1934</v>
      </c>
      <c r="L1617" s="59"/>
      <c r="M1617" s="59">
        <v>0</v>
      </c>
      <c r="N1617" s="59"/>
      <c r="O1617" s="46">
        <f t="shared" si="1259"/>
        <v>0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87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>
        <v>0</v>
      </c>
      <c r="DF1617" s="46"/>
      <c r="DG1617" s="46"/>
      <c r="DH1617" s="46">
        <v>2314591.96</v>
      </c>
      <c r="DI1617" s="46">
        <v>10044825.24</v>
      </c>
      <c r="DJ1617" s="46">
        <v>17097111.879999999</v>
      </c>
      <c r="DK1617" s="46">
        <v>28869076.399999999</v>
      </c>
      <c r="DL1617" s="46">
        <v>27599285.199999999</v>
      </c>
      <c r="DM1617" s="46">
        <v>27674899.68</v>
      </c>
      <c r="DN1617" s="46">
        <v>27599285.199999999</v>
      </c>
      <c r="DO1617" s="46">
        <v>27599285.199999999</v>
      </c>
      <c r="DP1617" s="46">
        <v>27599285.199999999</v>
      </c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>
        <v>0</v>
      </c>
      <c r="FA1617" s="59" t="s">
        <v>1726</v>
      </c>
      <c r="FB1617" s="59" t="s">
        <v>1717</v>
      </c>
      <c r="FC1617" s="59" t="s">
        <v>1714</v>
      </c>
    </row>
    <row r="1618" spans="1:159" s="49" customFormat="1" ht="25.5" customHeight="1" x14ac:dyDescent="0.25">
      <c r="A1618" s="59" t="s">
        <v>1784</v>
      </c>
      <c r="B1618" s="59" t="s">
        <v>55</v>
      </c>
      <c r="C1618" s="59" t="s">
        <v>1772</v>
      </c>
      <c r="D1618" s="59" t="s">
        <v>1773</v>
      </c>
      <c r="E1618" s="59" t="s">
        <v>1773</v>
      </c>
      <c r="F1618" s="59"/>
      <c r="G1618" s="59" t="s">
        <v>1936</v>
      </c>
      <c r="H1618" s="59" t="s">
        <v>1327</v>
      </c>
      <c r="I1618" s="59">
        <v>73</v>
      </c>
      <c r="J1618" s="59" t="s">
        <v>1397</v>
      </c>
      <c r="K1618" s="59" t="s">
        <v>1934</v>
      </c>
      <c r="L1618" s="59"/>
      <c r="M1618" s="59">
        <v>0</v>
      </c>
      <c r="N1618" s="59"/>
      <c r="O1618" s="46">
        <f t="shared" si="1259"/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87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>
        <v>196397645.95999995</v>
      </c>
      <c r="DF1618" s="46"/>
      <c r="DG1618" s="46"/>
      <c r="DH1618" s="46">
        <v>2314591.96</v>
      </c>
      <c r="DI1618" s="46">
        <v>10044825.24</v>
      </c>
      <c r="DJ1618" s="46">
        <v>17097111.879999999</v>
      </c>
      <c r="DK1618" s="46">
        <v>28869076.399999999</v>
      </c>
      <c r="DL1618" s="46">
        <v>27599285.199999999</v>
      </c>
      <c r="DM1618" s="46">
        <v>27674899.68</v>
      </c>
      <c r="DN1618" s="46">
        <v>27599285.199999999</v>
      </c>
      <c r="DO1618" s="46">
        <v>27599285.199999999</v>
      </c>
      <c r="DP1618" s="46">
        <v>27599285.199999999</v>
      </c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>
        <v>219965363.47519997</v>
      </c>
      <c r="FA1618" s="59" t="s">
        <v>1696</v>
      </c>
      <c r="FB1618" s="59" t="s">
        <v>2010</v>
      </c>
      <c r="FC1618" s="59" t="s">
        <v>2011</v>
      </c>
    </row>
    <row r="1619" spans="1:159" s="49" customFormat="1" ht="25.5" customHeight="1" x14ac:dyDescent="0.25">
      <c r="A1619" s="59" t="s">
        <v>1785</v>
      </c>
      <c r="B1619" s="59" t="s">
        <v>55</v>
      </c>
      <c r="C1619" s="59" t="s">
        <v>1772</v>
      </c>
      <c r="D1619" s="59" t="s">
        <v>1773</v>
      </c>
      <c r="E1619" s="59" t="s">
        <v>1773</v>
      </c>
      <c r="F1619" s="59"/>
      <c r="G1619" s="59" t="s">
        <v>1937</v>
      </c>
      <c r="H1619" s="59" t="s">
        <v>1327</v>
      </c>
      <c r="I1619" s="59">
        <v>63</v>
      </c>
      <c r="J1619" s="59" t="s">
        <v>1397</v>
      </c>
      <c r="K1619" s="59" t="s">
        <v>1934</v>
      </c>
      <c r="L1619" s="59"/>
      <c r="M1619" s="59">
        <v>0</v>
      </c>
      <c r="N1619" s="59"/>
      <c r="O1619" s="46">
        <f t="shared" si="1259"/>
        <v>0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87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>
        <v>0</v>
      </c>
      <c r="DF1619" s="46"/>
      <c r="DG1619" s="46"/>
      <c r="DH1619" s="46">
        <v>89796103.178571418</v>
      </c>
      <c r="DI1619" s="46">
        <v>120758725.23</v>
      </c>
      <c r="DJ1619" s="46">
        <v>117912633.1517857</v>
      </c>
      <c r="DK1619" s="46">
        <v>117912633.1517857</v>
      </c>
      <c r="DL1619" s="46">
        <v>117912633.1517857</v>
      </c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>
        <v>0</v>
      </c>
      <c r="FA1619" s="59" t="s">
        <v>1726</v>
      </c>
      <c r="FB1619" s="59">
        <v>2011</v>
      </c>
      <c r="FC1619" s="59"/>
    </row>
    <row r="1620" spans="1:159" s="49" customFormat="1" ht="25.5" customHeight="1" x14ac:dyDescent="0.25">
      <c r="A1620" s="59" t="s">
        <v>1786</v>
      </c>
      <c r="B1620" s="59" t="s">
        <v>55</v>
      </c>
      <c r="C1620" s="59" t="s">
        <v>1772</v>
      </c>
      <c r="D1620" s="59" t="s">
        <v>1773</v>
      </c>
      <c r="E1620" s="59" t="s">
        <v>1773</v>
      </c>
      <c r="F1620" s="59"/>
      <c r="G1620" s="59" t="s">
        <v>1937</v>
      </c>
      <c r="H1620" s="59" t="s">
        <v>1327</v>
      </c>
      <c r="I1620" s="59">
        <v>63</v>
      </c>
      <c r="J1620" s="59" t="s">
        <v>1333</v>
      </c>
      <c r="K1620" s="59" t="s">
        <v>1934</v>
      </c>
      <c r="L1620" s="59"/>
      <c r="M1620" s="59">
        <v>0</v>
      </c>
      <c r="N1620" s="59"/>
      <c r="O1620" s="46">
        <f t="shared" si="1259"/>
        <v>0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87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>
        <v>0</v>
      </c>
      <c r="DF1620" s="46"/>
      <c r="DG1620" s="46"/>
      <c r="DH1620" s="46">
        <v>89796103.178571418</v>
      </c>
      <c r="DI1620" s="46">
        <v>120758725.23</v>
      </c>
      <c r="DJ1620" s="46">
        <v>98418609.519999996</v>
      </c>
      <c r="DK1620" s="46">
        <v>104717193.3</v>
      </c>
      <c r="DL1620" s="46">
        <v>96152283.540000007</v>
      </c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>
        <v>0</v>
      </c>
      <c r="FA1620" s="59" t="s">
        <v>1726</v>
      </c>
      <c r="FB1620" s="59" t="s">
        <v>1715</v>
      </c>
      <c r="FC1620" s="59" t="s">
        <v>2009</v>
      </c>
    </row>
    <row r="1621" spans="1:159" s="49" customFormat="1" ht="25.5" customHeight="1" x14ac:dyDescent="0.25">
      <c r="A1621" s="59" t="s">
        <v>1787</v>
      </c>
      <c r="B1621" s="59" t="s">
        <v>55</v>
      </c>
      <c r="C1621" s="59" t="s">
        <v>1772</v>
      </c>
      <c r="D1621" s="59" t="s">
        <v>1773</v>
      </c>
      <c r="E1621" s="59" t="s">
        <v>1773</v>
      </c>
      <c r="F1621" s="59"/>
      <c r="G1621" s="59" t="s">
        <v>1937</v>
      </c>
      <c r="H1621" s="59" t="s">
        <v>1327</v>
      </c>
      <c r="I1621" s="59">
        <v>63</v>
      </c>
      <c r="J1621" s="59" t="s">
        <v>1400</v>
      </c>
      <c r="K1621" s="59" t="s">
        <v>1934</v>
      </c>
      <c r="L1621" s="59"/>
      <c r="M1621" s="59">
        <v>0</v>
      </c>
      <c r="N1621" s="59"/>
      <c r="O1621" s="46">
        <f t="shared" si="1259"/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87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>
        <v>0</v>
      </c>
      <c r="DF1621" s="46"/>
      <c r="DG1621" s="46"/>
      <c r="DH1621" s="46">
        <v>89796103.230000004</v>
      </c>
      <c r="DI1621" s="46">
        <v>88327108.569999993</v>
      </c>
      <c r="DJ1621" s="46">
        <v>83606743.560000002</v>
      </c>
      <c r="DK1621" s="46">
        <v>104517476.25</v>
      </c>
      <c r="DL1621" s="46">
        <v>99514344.599999994</v>
      </c>
      <c r="DM1621" s="46">
        <v>84667746.239999995</v>
      </c>
      <c r="DN1621" s="46">
        <v>72031388.549999997</v>
      </c>
      <c r="DO1621" s="46">
        <v>58118570.399999999</v>
      </c>
      <c r="DP1621" s="46">
        <v>45507937.200000003</v>
      </c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>
        <v>0</v>
      </c>
      <c r="FA1621" s="59" t="s">
        <v>1726</v>
      </c>
      <c r="FB1621" s="59" t="s">
        <v>1717</v>
      </c>
      <c r="FC1621" s="59" t="s">
        <v>1714</v>
      </c>
    </row>
    <row r="1622" spans="1:159" s="49" customFormat="1" ht="25.5" customHeight="1" x14ac:dyDescent="0.25">
      <c r="A1622" s="59" t="s">
        <v>1788</v>
      </c>
      <c r="B1622" s="59" t="s">
        <v>55</v>
      </c>
      <c r="C1622" s="59" t="s">
        <v>1772</v>
      </c>
      <c r="D1622" s="59" t="s">
        <v>1773</v>
      </c>
      <c r="E1622" s="59" t="s">
        <v>1773</v>
      </c>
      <c r="F1622" s="59"/>
      <c r="G1622" s="59" t="s">
        <v>1937</v>
      </c>
      <c r="H1622" s="59" t="s">
        <v>1327</v>
      </c>
      <c r="I1622" s="59">
        <v>63</v>
      </c>
      <c r="J1622" s="59" t="s">
        <v>1397</v>
      </c>
      <c r="K1622" s="59" t="s">
        <v>1934</v>
      </c>
      <c r="L1622" s="59"/>
      <c r="M1622" s="59">
        <v>0</v>
      </c>
      <c r="N1622" s="59"/>
      <c r="O1622" s="46">
        <f t="shared" si="1259"/>
        <v>0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87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>
        <v>726087418.60000002</v>
      </c>
      <c r="DF1622" s="46"/>
      <c r="DG1622" s="46"/>
      <c r="DH1622" s="46">
        <v>89796103.230000004</v>
      </c>
      <c r="DI1622" s="46">
        <v>88327108.569999993</v>
      </c>
      <c r="DJ1622" s="46">
        <v>83606743.560000002</v>
      </c>
      <c r="DK1622" s="46">
        <v>104517476.25</v>
      </c>
      <c r="DL1622" s="46">
        <v>99514344.599999994</v>
      </c>
      <c r="DM1622" s="46">
        <v>84667746.239999995</v>
      </c>
      <c r="DN1622" s="46">
        <v>72031388.549999997</v>
      </c>
      <c r="DO1622" s="46">
        <v>58118570.399999999</v>
      </c>
      <c r="DP1622" s="46">
        <v>45507937.200000003</v>
      </c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>
        <v>813217908.83200014</v>
      </c>
      <c r="FA1622" s="59" t="s">
        <v>1696</v>
      </c>
      <c r="FB1622" s="59" t="s">
        <v>2010</v>
      </c>
      <c r="FC1622" s="59" t="s">
        <v>2011</v>
      </c>
    </row>
    <row r="1623" spans="1:159" s="49" customFormat="1" ht="25.5" customHeight="1" x14ac:dyDescent="0.25">
      <c r="A1623" s="59" t="s">
        <v>1789</v>
      </c>
      <c r="B1623" s="59" t="s">
        <v>55</v>
      </c>
      <c r="C1623" s="59" t="s">
        <v>1790</v>
      </c>
      <c r="D1623" s="59" t="s">
        <v>1791</v>
      </c>
      <c r="E1623" s="59" t="s">
        <v>1792</v>
      </c>
      <c r="F1623" s="59"/>
      <c r="G1623" s="59" t="s">
        <v>1938</v>
      </c>
      <c r="H1623" s="59" t="s">
        <v>1327</v>
      </c>
      <c r="I1623" s="59">
        <v>20</v>
      </c>
      <c r="J1623" s="59" t="s">
        <v>1333</v>
      </c>
      <c r="K1623" s="59" t="s">
        <v>1934</v>
      </c>
      <c r="L1623" s="59"/>
      <c r="M1623" s="59">
        <v>30</v>
      </c>
      <c r="N1623" s="59"/>
      <c r="O1623" s="46">
        <f t="shared" si="1259"/>
        <v>0</v>
      </c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87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>
        <v>0</v>
      </c>
      <c r="DF1623" s="46"/>
      <c r="DG1623" s="46"/>
      <c r="DH1623" s="46">
        <v>723468.68</v>
      </c>
      <c r="DI1623" s="46">
        <v>4213288.97</v>
      </c>
      <c r="DJ1623" s="46">
        <v>6285681.3799999999</v>
      </c>
      <c r="DK1623" s="46">
        <v>7427228.0499999998</v>
      </c>
      <c r="DL1623" s="46">
        <v>7427228.0499999998</v>
      </c>
      <c r="DM1623" s="46">
        <v>7447576.6200000001</v>
      </c>
      <c r="DN1623" s="46">
        <v>7427228.0499999998</v>
      </c>
      <c r="DO1623" s="46">
        <v>7427228.0499999998</v>
      </c>
      <c r="DP1623" s="46">
        <v>7427228.0499999998</v>
      </c>
      <c r="DQ1623" s="46">
        <v>7447576.6200000001</v>
      </c>
      <c r="DR1623" s="46">
        <v>7427228.0499999998</v>
      </c>
      <c r="DS1623" s="46">
        <v>7427228.0499999998</v>
      </c>
      <c r="DT1623" s="46">
        <v>7427228.0499999998</v>
      </c>
      <c r="DU1623" s="46">
        <v>7447576.6200000001</v>
      </c>
      <c r="DV1623" s="46">
        <v>7427228.0499999998</v>
      </c>
      <c r="DW1623" s="46">
        <v>7427228.0499999998</v>
      </c>
      <c r="DX1623" s="46">
        <v>4379401.4000000004</v>
      </c>
      <c r="DY1623" s="46">
        <v>2284714.7400000002</v>
      </c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>
        <v>0</v>
      </c>
      <c r="FA1623" s="59" t="s">
        <v>1726</v>
      </c>
      <c r="FB1623" s="59">
        <v>2011</v>
      </c>
      <c r="FC1623" s="59"/>
    </row>
    <row r="1624" spans="1:159" s="49" customFormat="1" ht="25.5" customHeight="1" x14ac:dyDescent="0.25">
      <c r="A1624" s="59" t="s">
        <v>1793</v>
      </c>
      <c r="B1624" s="59" t="s">
        <v>55</v>
      </c>
      <c r="C1624" s="59" t="s">
        <v>1790</v>
      </c>
      <c r="D1624" s="59" t="s">
        <v>1791</v>
      </c>
      <c r="E1624" s="59" t="s">
        <v>1792</v>
      </c>
      <c r="F1624" s="59"/>
      <c r="G1624" s="59" t="s">
        <v>1938</v>
      </c>
      <c r="H1624" s="59" t="s">
        <v>1327</v>
      </c>
      <c r="I1624" s="59">
        <v>20</v>
      </c>
      <c r="J1624" s="59" t="s">
        <v>1333</v>
      </c>
      <c r="K1624" s="59" t="s">
        <v>1934</v>
      </c>
      <c r="L1624" s="59"/>
      <c r="M1624" s="59">
        <v>30</v>
      </c>
      <c r="N1624" s="59"/>
      <c r="O1624" s="46">
        <f t="shared" si="1259"/>
        <v>0</v>
      </c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87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>
        <v>0</v>
      </c>
      <c r="DF1624" s="46"/>
      <c r="DG1624" s="46"/>
      <c r="DH1624" s="46">
        <v>723468680</v>
      </c>
      <c r="DI1624" s="46">
        <v>4213288970</v>
      </c>
      <c r="DJ1624" s="46">
        <v>6285681380</v>
      </c>
      <c r="DK1624" s="46">
        <v>7427228050</v>
      </c>
      <c r="DL1624" s="46">
        <v>7427228050</v>
      </c>
      <c r="DM1624" s="46">
        <v>7447576620</v>
      </c>
      <c r="DN1624" s="46">
        <v>7427228050</v>
      </c>
      <c r="DO1624" s="46">
        <v>7427228050</v>
      </c>
      <c r="DP1624" s="46">
        <v>7427228050</v>
      </c>
      <c r="DQ1624" s="46">
        <v>7447576620</v>
      </c>
      <c r="DR1624" s="46">
        <v>7427228050</v>
      </c>
      <c r="DS1624" s="46">
        <v>7427228050</v>
      </c>
      <c r="DT1624" s="46">
        <v>7427228050</v>
      </c>
      <c r="DU1624" s="46">
        <v>7447576620</v>
      </c>
      <c r="DV1624" s="46">
        <v>7427228050</v>
      </c>
      <c r="DW1624" s="46">
        <v>7427228050</v>
      </c>
      <c r="DX1624" s="46">
        <v>4379401400</v>
      </c>
      <c r="DY1624" s="46">
        <v>2284714740</v>
      </c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>
        <v>0</v>
      </c>
      <c r="FA1624" s="59" t="s">
        <v>1726</v>
      </c>
      <c r="FB1624" s="59" t="s">
        <v>1715</v>
      </c>
      <c r="FC1624" s="59">
        <v>16.170000000000002</v>
      </c>
    </row>
    <row r="1625" spans="1:159" s="49" customFormat="1" ht="25.5" customHeight="1" x14ac:dyDescent="0.25">
      <c r="A1625" s="59" t="s">
        <v>1794</v>
      </c>
      <c r="B1625" s="59" t="s">
        <v>55</v>
      </c>
      <c r="C1625" s="59" t="s">
        <v>1790</v>
      </c>
      <c r="D1625" s="59" t="s">
        <v>1791</v>
      </c>
      <c r="E1625" s="59" t="s">
        <v>1792</v>
      </c>
      <c r="F1625" s="59"/>
      <c r="G1625" s="59" t="s">
        <v>1938</v>
      </c>
      <c r="H1625" s="59" t="s">
        <v>1327</v>
      </c>
      <c r="I1625" s="59">
        <v>20</v>
      </c>
      <c r="J1625" s="59" t="s">
        <v>1347</v>
      </c>
      <c r="K1625" s="59" t="s">
        <v>1934</v>
      </c>
      <c r="L1625" s="59"/>
      <c r="M1625" s="59">
        <v>30</v>
      </c>
      <c r="N1625" s="59"/>
      <c r="O1625" s="46">
        <f t="shared" si="1259"/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87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>
        <v>0</v>
      </c>
      <c r="DF1625" s="46"/>
      <c r="DG1625" s="46"/>
      <c r="DH1625" s="46">
        <v>723468680</v>
      </c>
      <c r="DI1625" s="46">
        <v>4213288970</v>
      </c>
      <c r="DJ1625" s="46">
        <v>6277817590</v>
      </c>
      <c r="DK1625" s="46">
        <v>7837847600</v>
      </c>
      <c r="DL1625" s="46">
        <v>8340886950</v>
      </c>
      <c r="DM1625" s="46">
        <v>8456411700</v>
      </c>
      <c r="DN1625" s="46">
        <v>8433306750</v>
      </c>
      <c r="DO1625" s="46">
        <v>8433306750</v>
      </c>
      <c r="DP1625" s="46">
        <v>8433306750</v>
      </c>
      <c r="DQ1625" s="46">
        <v>8456411700</v>
      </c>
      <c r="DR1625" s="46">
        <v>8433306750</v>
      </c>
      <c r="DS1625" s="46">
        <v>8433306750</v>
      </c>
      <c r="DT1625" s="46">
        <v>8433306750</v>
      </c>
      <c r="DU1625" s="46">
        <v>8456411700</v>
      </c>
      <c r="DV1625" s="46">
        <v>8433306750</v>
      </c>
      <c r="DW1625" s="46">
        <v>8433306750</v>
      </c>
      <c r="DX1625" s="46">
        <v>5385480100</v>
      </c>
      <c r="DY1625" s="46">
        <v>3293549820</v>
      </c>
      <c r="DZ1625" s="46">
        <v>1183622000</v>
      </c>
      <c r="EA1625" s="46">
        <v>503039350</v>
      </c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>
        <v>0</v>
      </c>
      <c r="FA1625" s="59" t="s">
        <v>1726</v>
      </c>
      <c r="FB1625" s="59" t="s">
        <v>1715</v>
      </c>
      <c r="FC1625" s="59" t="s">
        <v>2012</v>
      </c>
    </row>
    <row r="1626" spans="1:159" s="49" customFormat="1" ht="25.5" customHeight="1" x14ac:dyDescent="0.25">
      <c r="A1626" s="59" t="s">
        <v>1795</v>
      </c>
      <c r="B1626" s="59" t="s">
        <v>55</v>
      </c>
      <c r="C1626" s="59" t="s">
        <v>1790</v>
      </c>
      <c r="D1626" s="59" t="s">
        <v>1791</v>
      </c>
      <c r="E1626" s="59" t="s">
        <v>1792</v>
      </c>
      <c r="F1626" s="59"/>
      <c r="G1626" s="59" t="s">
        <v>1938</v>
      </c>
      <c r="H1626" s="59" t="s">
        <v>1327</v>
      </c>
      <c r="I1626" s="59">
        <v>20</v>
      </c>
      <c r="J1626" s="59" t="s">
        <v>1400</v>
      </c>
      <c r="K1626" s="59" t="s">
        <v>1934</v>
      </c>
      <c r="L1626" s="59"/>
      <c r="M1626" s="59">
        <v>30</v>
      </c>
      <c r="N1626" s="59"/>
      <c r="O1626" s="46">
        <f t="shared" si="1259"/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87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>
        <v>0</v>
      </c>
      <c r="DF1626" s="46"/>
      <c r="DG1626" s="46"/>
      <c r="DH1626" s="46">
        <v>720252984</v>
      </c>
      <c r="DI1626" s="46">
        <v>4206427938.1700001</v>
      </c>
      <c r="DJ1626" s="46">
        <v>6934052923.6199999</v>
      </c>
      <c r="DK1626" s="46">
        <v>10131406360.27</v>
      </c>
      <c r="DL1626" s="46">
        <v>10931540803.950001</v>
      </c>
      <c r="DM1626" s="46">
        <v>11028280103.1</v>
      </c>
      <c r="DN1626" s="46">
        <v>10998148190.25</v>
      </c>
      <c r="DO1626" s="46">
        <v>10998148190.25</v>
      </c>
      <c r="DP1626" s="46">
        <v>10998148190.25</v>
      </c>
      <c r="DQ1626" s="46">
        <v>11028280103.1</v>
      </c>
      <c r="DR1626" s="46">
        <v>10998148190.25</v>
      </c>
      <c r="DS1626" s="46">
        <v>10998148190.25</v>
      </c>
      <c r="DT1626" s="46">
        <v>10998148190.25</v>
      </c>
      <c r="DU1626" s="46">
        <v>11028280103.1</v>
      </c>
      <c r="DV1626" s="46">
        <v>10998148190.25</v>
      </c>
      <c r="DW1626" s="46">
        <v>10998148190.25</v>
      </c>
      <c r="DX1626" s="46">
        <v>7023378844.3000002</v>
      </c>
      <c r="DY1626" s="46">
        <v>4604790639.54</v>
      </c>
      <c r="DZ1626" s="46">
        <v>1312059784.0999999</v>
      </c>
      <c r="EA1626" s="46">
        <v>656029892.04999995</v>
      </c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>
        <v>0</v>
      </c>
      <c r="FA1626" s="59" t="s">
        <v>1726</v>
      </c>
      <c r="FB1626" s="59" t="s">
        <v>2013</v>
      </c>
      <c r="FC1626" s="59" t="s">
        <v>1714</v>
      </c>
    </row>
    <row r="1627" spans="1:159" s="49" customFormat="1" ht="25.5" customHeight="1" x14ac:dyDescent="0.25">
      <c r="A1627" s="59" t="s">
        <v>1796</v>
      </c>
      <c r="B1627" s="59" t="s">
        <v>55</v>
      </c>
      <c r="C1627" s="59" t="s">
        <v>1790</v>
      </c>
      <c r="D1627" s="59" t="s">
        <v>1791</v>
      </c>
      <c r="E1627" s="59" t="s">
        <v>1792</v>
      </c>
      <c r="F1627" s="59"/>
      <c r="G1627" s="59" t="s">
        <v>1938</v>
      </c>
      <c r="H1627" s="59" t="s">
        <v>1327</v>
      </c>
      <c r="I1627" s="59">
        <v>20</v>
      </c>
      <c r="J1627" s="59" t="s">
        <v>1334</v>
      </c>
      <c r="K1627" s="59" t="s">
        <v>1934</v>
      </c>
      <c r="L1627" s="59"/>
      <c r="M1627" s="59">
        <v>30</v>
      </c>
      <c r="N1627" s="59"/>
      <c r="O1627" s="46">
        <f t="shared" si="1259"/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87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>
        <v>0</v>
      </c>
      <c r="DF1627" s="46"/>
      <c r="DG1627" s="46"/>
      <c r="DH1627" s="46">
        <v>720252984</v>
      </c>
      <c r="DI1627" s="46">
        <v>4206427938.1700001</v>
      </c>
      <c r="DJ1627" s="46">
        <v>6934052923.6199999</v>
      </c>
      <c r="DK1627" s="46">
        <v>9654097394.2800007</v>
      </c>
      <c r="DL1627" s="46">
        <v>11288588070.75</v>
      </c>
      <c r="DM1627" s="46">
        <v>11319515709.299999</v>
      </c>
      <c r="DN1627" s="46">
        <v>11288588070.75</v>
      </c>
      <c r="DO1627" s="46">
        <v>11288588070.75</v>
      </c>
      <c r="DP1627" s="46">
        <v>11288588070.75</v>
      </c>
      <c r="DQ1627" s="46">
        <v>11319515709.299999</v>
      </c>
      <c r="DR1627" s="46">
        <v>11288588070.75</v>
      </c>
      <c r="DS1627" s="46">
        <v>11288588070.75</v>
      </c>
      <c r="DT1627" s="46">
        <v>11288588070.75</v>
      </c>
      <c r="DU1627" s="46">
        <v>11319515709.299999</v>
      </c>
      <c r="DV1627" s="46">
        <v>11288588070.75</v>
      </c>
      <c r="DW1627" s="46">
        <v>11288588070.75</v>
      </c>
      <c r="DX1627" s="46">
        <v>7208852732.8999996</v>
      </c>
      <c r="DY1627" s="46">
        <v>4726394278.6199999</v>
      </c>
      <c r="DZ1627" s="46">
        <v>1346708752.3</v>
      </c>
      <c r="EA1627" s="46">
        <v>673354376.14999998</v>
      </c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>
        <v>0</v>
      </c>
      <c r="FA1627" s="59" t="s">
        <v>1726</v>
      </c>
      <c r="FB1627" s="59" t="s">
        <v>2014</v>
      </c>
      <c r="FC1627" s="59" t="s">
        <v>1714</v>
      </c>
    </row>
    <row r="1628" spans="1:159" s="49" customFormat="1" ht="25.5" customHeight="1" x14ac:dyDescent="0.25">
      <c r="A1628" s="59" t="s">
        <v>1797</v>
      </c>
      <c r="B1628" s="59" t="s">
        <v>55</v>
      </c>
      <c r="C1628" s="59" t="s">
        <v>1790</v>
      </c>
      <c r="D1628" s="59" t="s">
        <v>1791</v>
      </c>
      <c r="E1628" s="59" t="s">
        <v>1792</v>
      </c>
      <c r="F1628" s="59"/>
      <c r="G1628" s="59" t="s">
        <v>1938</v>
      </c>
      <c r="H1628" s="59" t="s">
        <v>1327</v>
      </c>
      <c r="I1628" s="59">
        <v>20</v>
      </c>
      <c r="J1628" s="59" t="s">
        <v>1506</v>
      </c>
      <c r="K1628" s="59" t="s">
        <v>1934</v>
      </c>
      <c r="L1628" s="59"/>
      <c r="M1628" s="59">
        <v>30</v>
      </c>
      <c r="N1628" s="59"/>
      <c r="O1628" s="46">
        <f t="shared" si="1259"/>
        <v>0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87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>
        <v>0</v>
      </c>
      <c r="DF1628" s="46"/>
      <c r="DG1628" s="46"/>
      <c r="DH1628" s="46">
        <v>720252984</v>
      </c>
      <c r="DI1628" s="46">
        <v>4206427938.1700001</v>
      </c>
      <c r="DJ1628" s="46">
        <v>6934052923.6199999</v>
      </c>
      <c r="DK1628" s="46">
        <v>9654097394.2800007</v>
      </c>
      <c r="DL1628" s="46">
        <v>11269271861.41</v>
      </c>
      <c r="DM1628" s="46">
        <v>11398950907.26</v>
      </c>
      <c r="DN1628" s="46">
        <v>11367806232.65</v>
      </c>
      <c r="DO1628" s="46">
        <v>11367806232.65</v>
      </c>
      <c r="DP1628" s="46">
        <v>11367806232.65</v>
      </c>
      <c r="DQ1628" s="46">
        <v>11398950907.26</v>
      </c>
      <c r="DR1628" s="46">
        <v>11367806232.65</v>
      </c>
      <c r="DS1628" s="46">
        <v>11367806232.65</v>
      </c>
      <c r="DT1628" s="46">
        <v>11367806232.65</v>
      </c>
      <c r="DU1628" s="46">
        <v>11398950907.26</v>
      </c>
      <c r="DV1628" s="46">
        <v>11367806232.65</v>
      </c>
      <c r="DW1628" s="46">
        <v>11367806232.65</v>
      </c>
      <c r="DX1628" s="46">
        <v>7288070894.8000002</v>
      </c>
      <c r="DY1628" s="46">
        <v>4805829476.5799999</v>
      </c>
      <c r="DZ1628" s="46">
        <v>1425926914.2</v>
      </c>
      <c r="EA1628" s="46">
        <v>752572538.04999995</v>
      </c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>
        <v>0</v>
      </c>
      <c r="FA1628" s="59" t="s">
        <v>1726</v>
      </c>
      <c r="FB1628" s="59" t="s">
        <v>2014</v>
      </c>
      <c r="FC1628" s="59" t="s">
        <v>1745</v>
      </c>
    </row>
    <row r="1629" spans="1:159" s="49" customFormat="1" ht="25.5" customHeight="1" x14ac:dyDescent="0.25">
      <c r="A1629" s="59" t="s">
        <v>1798</v>
      </c>
      <c r="B1629" s="59" t="s">
        <v>55</v>
      </c>
      <c r="C1629" s="59" t="s">
        <v>1799</v>
      </c>
      <c r="D1629" s="59" t="s">
        <v>1800</v>
      </c>
      <c r="E1629" s="59" t="s">
        <v>1800</v>
      </c>
      <c r="F1629" s="59"/>
      <c r="G1629" s="59" t="s">
        <v>1938</v>
      </c>
      <c r="H1629" s="59" t="s">
        <v>1327</v>
      </c>
      <c r="I1629" s="59">
        <v>20</v>
      </c>
      <c r="J1629" s="59" t="s">
        <v>1600</v>
      </c>
      <c r="K1629" s="59" t="s">
        <v>1934</v>
      </c>
      <c r="L1629" s="59"/>
      <c r="M1629" s="59">
        <v>30</v>
      </c>
      <c r="N1629" s="59"/>
      <c r="O1629" s="46">
        <f t="shared" si="1259"/>
        <v>0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87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>
        <v>0</v>
      </c>
      <c r="DF1629" s="46"/>
      <c r="DG1629" s="46"/>
      <c r="DH1629" s="46">
        <v>720252984</v>
      </c>
      <c r="DI1629" s="46">
        <v>4206427938.1700001</v>
      </c>
      <c r="DJ1629" s="46">
        <v>6925410689.9400005</v>
      </c>
      <c r="DK1629" s="46">
        <v>9654097394.2800007</v>
      </c>
      <c r="DL1629" s="46">
        <v>13091056610.529999</v>
      </c>
      <c r="DM1629" s="46">
        <v>16957064714.219999</v>
      </c>
      <c r="DN1629" s="46">
        <v>17027067437.950001</v>
      </c>
      <c r="DO1629" s="46">
        <v>17027067437.950001</v>
      </c>
      <c r="DP1629" s="46">
        <v>22459873437.950001</v>
      </c>
      <c r="DQ1629" s="46">
        <v>22521407337.779999</v>
      </c>
      <c r="DR1629" s="46">
        <v>22459873437.950001</v>
      </c>
      <c r="DS1629" s="46">
        <v>22459873437.950001</v>
      </c>
      <c r="DT1629" s="46">
        <v>22459873437.950001</v>
      </c>
      <c r="DU1629" s="46">
        <v>22521407337.779999</v>
      </c>
      <c r="DV1629" s="46">
        <v>22459873437.950001</v>
      </c>
      <c r="DW1629" s="46">
        <v>22459873437.950001</v>
      </c>
      <c r="DX1629" s="46">
        <v>22459873437.950001</v>
      </c>
      <c r="DY1629" s="46">
        <v>22521407337.779999</v>
      </c>
      <c r="DZ1629" s="46">
        <v>22459873437.950001</v>
      </c>
      <c r="EA1629" s="46">
        <v>14104493899.6</v>
      </c>
      <c r="EB1629" s="46">
        <v>9045273261.7000008</v>
      </c>
      <c r="EC1629" s="46">
        <v>3228324601.3200002</v>
      </c>
      <c r="ED1629" s="46">
        <v>1916371453.75</v>
      </c>
      <c r="EE1629" s="46">
        <v>613238865.20000005</v>
      </c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>
        <v>0</v>
      </c>
      <c r="FA1629" s="59" t="s">
        <v>1726</v>
      </c>
      <c r="FB1629" s="59" t="s">
        <v>2015</v>
      </c>
      <c r="FC1629" s="59" t="s">
        <v>1743</v>
      </c>
    </row>
    <row r="1630" spans="1:159" s="49" customFormat="1" ht="25.5" customHeight="1" x14ac:dyDescent="0.25">
      <c r="A1630" s="59" t="s">
        <v>1801</v>
      </c>
      <c r="B1630" s="59" t="s">
        <v>55</v>
      </c>
      <c r="C1630" s="59" t="s">
        <v>1799</v>
      </c>
      <c r="D1630" s="59" t="s">
        <v>1800</v>
      </c>
      <c r="E1630" s="59" t="s">
        <v>1800</v>
      </c>
      <c r="F1630" s="59"/>
      <c r="G1630" s="59" t="s">
        <v>1938</v>
      </c>
      <c r="H1630" s="59" t="s">
        <v>1327</v>
      </c>
      <c r="I1630" s="59">
        <v>20</v>
      </c>
      <c r="J1630" s="59" t="s">
        <v>1600</v>
      </c>
      <c r="K1630" s="59" t="s">
        <v>1934</v>
      </c>
      <c r="L1630" s="59"/>
      <c r="M1630" s="59">
        <v>30</v>
      </c>
      <c r="N1630" s="59"/>
      <c r="O1630" s="46">
        <f t="shared" si="1259"/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87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>
        <v>0</v>
      </c>
      <c r="DF1630" s="46"/>
      <c r="DG1630" s="46"/>
      <c r="DH1630" s="46">
        <v>720252984</v>
      </c>
      <c r="DI1630" s="46">
        <v>4206427938.1700001</v>
      </c>
      <c r="DJ1630" s="46">
        <v>6925410689.9400005</v>
      </c>
      <c r="DK1630" s="46">
        <v>9654097394.2800007</v>
      </c>
      <c r="DL1630" s="46">
        <v>13091056610.529999</v>
      </c>
      <c r="DM1630" s="46">
        <v>16597650095.219999</v>
      </c>
      <c r="DN1630" s="46">
        <v>16683158736.65</v>
      </c>
      <c r="DO1630" s="46">
        <v>16683158736.65</v>
      </c>
      <c r="DP1630" s="46">
        <v>22004712736.650002</v>
      </c>
      <c r="DQ1630" s="46">
        <v>22064999620.860001</v>
      </c>
      <c r="DR1630" s="46">
        <v>22004712736.650002</v>
      </c>
      <c r="DS1630" s="46">
        <v>22004712736.650002</v>
      </c>
      <c r="DT1630" s="46">
        <v>22004712736.650002</v>
      </c>
      <c r="DU1630" s="46">
        <v>22064999620.860001</v>
      </c>
      <c r="DV1630" s="46">
        <v>22004712736.650002</v>
      </c>
      <c r="DW1630" s="46">
        <v>22004712736.650002</v>
      </c>
      <c r="DX1630" s="46">
        <v>22004712736.650002</v>
      </c>
      <c r="DY1630" s="46">
        <v>22064999620.860001</v>
      </c>
      <c r="DZ1630" s="46">
        <v>22004712736.650002</v>
      </c>
      <c r="EA1630" s="46">
        <v>14107551022.799999</v>
      </c>
      <c r="EB1630" s="46">
        <v>9200576754</v>
      </c>
      <c r="EC1630" s="46">
        <v>2767735144.0799999</v>
      </c>
      <c r="ED1630" s="46">
        <v>1150072094.25</v>
      </c>
      <c r="EE1630" s="46">
        <v>153342945.90000001</v>
      </c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>
        <v>0</v>
      </c>
      <c r="FA1630" s="59" t="s">
        <v>1726</v>
      </c>
      <c r="FB1630" s="59" t="s">
        <v>2015</v>
      </c>
      <c r="FC1630" s="59" t="s">
        <v>2016</v>
      </c>
    </row>
    <row r="1631" spans="1:159" s="49" customFormat="1" ht="25.5" customHeight="1" x14ac:dyDescent="0.25">
      <c r="A1631" s="59" t="s">
        <v>3118</v>
      </c>
      <c r="B1631" s="59" t="s">
        <v>55</v>
      </c>
      <c r="C1631" s="59" t="s">
        <v>1799</v>
      </c>
      <c r="D1631" s="59" t="s">
        <v>1800</v>
      </c>
      <c r="E1631" s="59" t="s">
        <v>1800</v>
      </c>
      <c r="F1631" s="59" t="s">
        <v>1938</v>
      </c>
      <c r="G1631" s="59" t="s">
        <v>1938</v>
      </c>
      <c r="H1631" s="59" t="s">
        <v>1327</v>
      </c>
      <c r="I1631" s="59">
        <v>20</v>
      </c>
      <c r="J1631" s="59" t="s">
        <v>1600</v>
      </c>
      <c r="K1631" s="59" t="s">
        <v>1934</v>
      </c>
      <c r="L1631" s="59"/>
      <c r="M1631" s="59">
        <v>30</v>
      </c>
      <c r="N1631" s="59" t="s">
        <v>3127</v>
      </c>
      <c r="O1631" s="46">
        <f t="shared" si="1259"/>
        <v>2038953.0721651001</v>
      </c>
      <c r="P1631" s="46"/>
      <c r="Q1631" s="46"/>
      <c r="R1631" s="46">
        <v>8831.0647184999998</v>
      </c>
      <c r="S1631" s="46">
        <v>48948.299727799997</v>
      </c>
      <c r="T1631" s="46">
        <v>78172.608767700003</v>
      </c>
      <c r="U1631" s="46">
        <v>93241.159967400003</v>
      </c>
      <c r="V1631" s="46">
        <v>101253.61512</v>
      </c>
      <c r="W1631" s="46">
        <v>103183.82909860001</v>
      </c>
      <c r="X1631" s="46">
        <v>103842.5</v>
      </c>
      <c r="Y1631" s="46">
        <v>110960</v>
      </c>
      <c r="Z1631" s="46">
        <v>110959.9975742</v>
      </c>
      <c r="AA1631" s="46">
        <v>111263.9971909</v>
      </c>
      <c r="AB1631" s="46">
        <v>110960</v>
      </c>
      <c r="AC1631" s="46">
        <v>110960</v>
      </c>
      <c r="AD1631" s="46">
        <v>110960</v>
      </c>
      <c r="AE1631" s="46">
        <v>111264</v>
      </c>
      <c r="AF1631" s="46">
        <v>110960</v>
      </c>
      <c r="AG1631" s="46">
        <v>110960</v>
      </c>
      <c r="AH1631" s="46">
        <v>110960</v>
      </c>
      <c r="AI1631" s="46">
        <v>111264</v>
      </c>
      <c r="AJ1631" s="46">
        <v>110960</v>
      </c>
      <c r="AK1631" s="46">
        <v>73365</v>
      </c>
      <c r="AL1631" s="46">
        <v>50005</v>
      </c>
      <c r="AM1631" s="46">
        <v>19398</v>
      </c>
      <c r="AN1631" s="46">
        <v>13140</v>
      </c>
      <c r="AO1631" s="46">
        <v>6935</v>
      </c>
      <c r="AP1631" s="46">
        <v>6205</v>
      </c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87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>
        <f>DE1631/O1631</f>
        <v>0</v>
      </c>
      <c r="BK1631" s="46"/>
      <c r="BL1631" s="46"/>
      <c r="BM1631" s="46">
        <v>81559.02</v>
      </c>
      <c r="BN1631" s="46">
        <v>85936.14</v>
      </c>
      <c r="BO1631" s="46">
        <v>88591.27</v>
      </c>
      <c r="BP1631" s="46">
        <v>103539.01</v>
      </c>
      <c r="BQ1631" s="46">
        <v>129289.77</v>
      </c>
      <c r="BR1631" s="46">
        <v>139284.67000000001</v>
      </c>
      <c r="BS1631" s="46">
        <v>141976.53</v>
      </c>
      <c r="BT1631" s="46">
        <v>141976.53</v>
      </c>
      <c r="BU1631" s="46">
        <v>183972.89</v>
      </c>
      <c r="BV1631" s="46">
        <v>184363.82</v>
      </c>
      <c r="BW1631" s="46">
        <v>186486.84</v>
      </c>
      <c r="BX1631" s="46">
        <v>186486.84</v>
      </c>
      <c r="BY1631" s="46">
        <v>186486.84</v>
      </c>
      <c r="BZ1631" s="46">
        <v>186486.84</v>
      </c>
      <c r="CA1631" s="46">
        <v>186486.84</v>
      </c>
      <c r="CB1631" s="46">
        <v>186486.84</v>
      </c>
      <c r="CC1631" s="46">
        <v>186486.84</v>
      </c>
      <c r="CD1631" s="46">
        <v>186486.84</v>
      </c>
      <c r="CE1631" s="46">
        <v>186486.84</v>
      </c>
      <c r="CF1631" s="46">
        <v>186486.84</v>
      </c>
      <c r="CG1631" s="46">
        <v>186486.84</v>
      </c>
      <c r="CH1631" s="46">
        <v>186486.84</v>
      </c>
      <c r="CI1631" s="46">
        <v>186486.84</v>
      </c>
      <c r="CJ1631" s="46">
        <v>186486.84</v>
      </c>
      <c r="CK1631" s="46">
        <v>186486.84</v>
      </c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>
        <v>0</v>
      </c>
      <c r="DF1631" s="46"/>
      <c r="DG1631" s="46"/>
      <c r="DH1631" s="46">
        <f t="shared" ref="DH1631:EF1631" si="1260">R1631*BM1631</f>
        <v>720252983.99743593</v>
      </c>
      <c r="DI1631" s="46">
        <f t="shared" si="1260"/>
        <v>4206427938.1701822</v>
      </c>
      <c r="DJ1631" s="46">
        <f t="shared" si="1260"/>
        <v>6925410689.9436789</v>
      </c>
      <c r="DK1631" s="46">
        <f t="shared" si="1260"/>
        <v>9654097394.276228</v>
      </c>
      <c r="DL1631" s="46">
        <f t="shared" si="1260"/>
        <v>13091056610.533323</v>
      </c>
      <c r="DM1631" s="46">
        <f t="shared" si="1260"/>
        <v>14371925585.3349</v>
      </c>
      <c r="DN1631" s="46">
        <f t="shared" si="1260"/>
        <v>14743197816.525</v>
      </c>
      <c r="DO1631" s="46">
        <f t="shared" si="1260"/>
        <v>15753715768.799999</v>
      </c>
      <c r="DP1631" s="46">
        <f t="shared" si="1260"/>
        <v>20413631428.118565</v>
      </c>
      <c r="DQ1631" s="46">
        <f t="shared" si="1260"/>
        <v>20513055550.583595</v>
      </c>
      <c r="DR1631" s="46">
        <f t="shared" si="1260"/>
        <v>20692579766.399998</v>
      </c>
      <c r="DS1631" s="46">
        <f t="shared" si="1260"/>
        <v>20692579766.399998</v>
      </c>
      <c r="DT1631" s="46">
        <f t="shared" si="1260"/>
        <v>20692579766.399998</v>
      </c>
      <c r="DU1631" s="46">
        <f t="shared" si="1260"/>
        <v>20749271765.759998</v>
      </c>
      <c r="DV1631" s="46">
        <f t="shared" si="1260"/>
        <v>20692579766.399998</v>
      </c>
      <c r="DW1631" s="46">
        <f t="shared" si="1260"/>
        <v>20692579766.399998</v>
      </c>
      <c r="DX1631" s="46">
        <f t="shared" si="1260"/>
        <v>20692579766.399998</v>
      </c>
      <c r="DY1631" s="46">
        <f t="shared" si="1260"/>
        <v>20749271765.759998</v>
      </c>
      <c r="DZ1631" s="46">
        <f t="shared" si="1260"/>
        <v>20692579766.399998</v>
      </c>
      <c r="EA1631" s="46">
        <f t="shared" si="1260"/>
        <v>13681607016.6</v>
      </c>
      <c r="EB1631" s="46">
        <f t="shared" si="1260"/>
        <v>9325274434.2000008</v>
      </c>
      <c r="EC1631" s="46">
        <f t="shared" si="1260"/>
        <v>3617471722.3199997</v>
      </c>
      <c r="ED1631" s="46">
        <f t="shared" si="1260"/>
        <v>2450437077.5999999</v>
      </c>
      <c r="EE1631" s="46">
        <f t="shared" si="1260"/>
        <v>1293286235.3999999</v>
      </c>
      <c r="EF1631" s="46">
        <f t="shared" si="1260"/>
        <v>1157150842.2</v>
      </c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>
        <f>DE1631*1.12</f>
        <v>0</v>
      </c>
      <c r="FA1631" s="59" t="s">
        <v>1726</v>
      </c>
      <c r="FB1631" s="59" t="s">
        <v>3119</v>
      </c>
      <c r="FC1631" s="59" t="s">
        <v>3120</v>
      </c>
    </row>
    <row r="1632" spans="1:159" s="49" customFormat="1" ht="25.5" customHeight="1" x14ac:dyDescent="0.25">
      <c r="A1632" s="59" t="s">
        <v>3709</v>
      </c>
      <c r="B1632" s="59" t="s">
        <v>55</v>
      </c>
      <c r="C1632" s="59" t="s">
        <v>1799</v>
      </c>
      <c r="D1632" s="59" t="s">
        <v>1800</v>
      </c>
      <c r="E1632" s="59" t="s">
        <v>1800</v>
      </c>
      <c r="F1632" s="59" t="s">
        <v>1938</v>
      </c>
      <c r="G1632" s="59" t="s">
        <v>1938</v>
      </c>
      <c r="H1632" s="59" t="s">
        <v>1327</v>
      </c>
      <c r="I1632" s="59">
        <v>20</v>
      </c>
      <c r="J1632" s="59" t="s">
        <v>3710</v>
      </c>
      <c r="K1632" s="59" t="s">
        <v>1934</v>
      </c>
      <c r="L1632" s="59"/>
      <c r="M1632" s="59">
        <v>30</v>
      </c>
      <c r="N1632" s="59" t="s">
        <v>3127</v>
      </c>
      <c r="O1632" s="46">
        <f>P1632+Q1632+R1632+S1632+T1632+U1632+V1632+W1632+X1632+Y1632+Z1632+AA1632+AB1632+AC1632+AD1632+AE1632+AF1632+AG1632+AH1632+AI1632+AJ1632+AK1632+AL1632+AM1632+AN1632+AO1632+AP1632+AQ1632+AR1632+AS1632+AT1632+AU1632+AV1632+AW1632+AX1632+AY1632+AZ1632</f>
        <v>2037128.0721651001</v>
      </c>
      <c r="P1632" s="46"/>
      <c r="Q1632" s="46"/>
      <c r="R1632" s="46">
        <v>8831.0647184999998</v>
      </c>
      <c r="S1632" s="46">
        <v>48948.299727799997</v>
      </c>
      <c r="T1632" s="46">
        <v>78172.608767700003</v>
      </c>
      <c r="U1632" s="46">
        <v>93241.159967400003</v>
      </c>
      <c r="V1632" s="46">
        <v>101253.61512</v>
      </c>
      <c r="W1632" s="46">
        <v>103183.82909860001</v>
      </c>
      <c r="X1632" s="46">
        <v>104755</v>
      </c>
      <c r="Y1632" s="46">
        <v>108222.5</v>
      </c>
      <c r="Z1632" s="46">
        <v>110959.9975742</v>
      </c>
      <c r="AA1632" s="46">
        <v>111263.9971909</v>
      </c>
      <c r="AB1632" s="46">
        <v>110960</v>
      </c>
      <c r="AC1632" s="46">
        <v>110960</v>
      </c>
      <c r="AD1632" s="46">
        <v>110960</v>
      </c>
      <c r="AE1632" s="46">
        <v>111264</v>
      </c>
      <c r="AF1632" s="46">
        <v>110960</v>
      </c>
      <c r="AG1632" s="46">
        <v>110960</v>
      </c>
      <c r="AH1632" s="46">
        <v>110960</v>
      </c>
      <c r="AI1632" s="46">
        <v>111264</v>
      </c>
      <c r="AJ1632" s="46">
        <v>110960</v>
      </c>
      <c r="AK1632" s="46">
        <v>73365</v>
      </c>
      <c r="AL1632" s="46">
        <v>50005</v>
      </c>
      <c r="AM1632" s="46">
        <v>19398</v>
      </c>
      <c r="AN1632" s="46">
        <v>13140</v>
      </c>
      <c r="AO1632" s="46">
        <v>6935</v>
      </c>
      <c r="AP1632" s="46">
        <v>6205</v>
      </c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87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>
        <f>DE1632/O1632</f>
        <v>169430.59154881781</v>
      </c>
      <c r="BK1632" s="46"/>
      <c r="BL1632" s="46"/>
      <c r="BM1632" s="46">
        <v>81559.02</v>
      </c>
      <c r="BN1632" s="46">
        <v>85936.14</v>
      </c>
      <c r="BO1632" s="46">
        <v>88591.27</v>
      </c>
      <c r="BP1632" s="46">
        <v>103539.01</v>
      </c>
      <c r="BQ1632" s="46">
        <v>129289.77</v>
      </c>
      <c r="BR1632" s="46">
        <v>139284.67000000001</v>
      </c>
      <c r="BS1632" s="46">
        <v>136754.55290220038</v>
      </c>
      <c r="BT1632" s="46">
        <v>146944.45116357502</v>
      </c>
      <c r="BU1632" s="46">
        <v>189240.90459769813</v>
      </c>
      <c r="BV1632" s="46">
        <v>189277.77692434209</v>
      </c>
      <c r="BW1632" s="46">
        <v>190642.20608552633</v>
      </c>
      <c r="BX1632" s="46">
        <v>191748.5</v>
      </c>
      <c r="BY1632" s="46">
        <v>191748.5</v>
      </c>
      <c r="BZ1632" s="46">
        <v>191748.5</v>
      </c>
      <c r="CA1632" s="46">
        <v>191748.5</v>
      </c>
      <c r="CB1632" s="46">
        <v>191748.5</v>
      </c>
      <c r="CC1632" s="46">
        <v>191748.5</v>
      </c>
      <c r="CD1632" s="46">
        <v>191748.5</v>
      </c>
      <c r="CE1632" s="46">
        <v>191748.5</v>
      </c>
      <c r="CF1632" s="46">
        <v>191748.5</v>
      </c>
      <c r="CG1632" s="46">
        <v>191748.5</v>
      </c>
      <c r="CH1632" s="46">
        <v>191748.5</v>
      </c>
      <c r="CI1632" s="46">
        <v>191748.5</v>
      </c>
      <c r="CJ1632" s="46">
        <v>191748.5</v>
      </c>
      <c r="CK1632" s="46">
        <v>191748.5</v>
      </c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>
        <f>SUM(DH1632:EF1632)</f>
        <v>345151814327.63574</v>
      </c>
      <c r="DF1632" s="46"/>
      <c r="DG1632" s="46"/>
      <c r="DH1632" s="46">
        <f t="shared" ref="DH1632:DM1632" si="1261">R1632*BM1632</f>
        <v>720252983.99743593</v>
      </c>
      <c r="DI1632" s="46">
        <f t="shared" si="1261"/>
        <v>4206427938.1701822</v>
      </c>
      <c r="DJ1632" s="46">
        <f t="shared" si="1261"/>
        <v>6925410689.9436789</v>
      </c>
      <c r="DK1632" s="46">
        <f t="shared" si="1261"/>
        <v>9654097394.276228</v>
      </c>
      <c r="DL1632" s="46">
        <f t="shared" si="1261"/>
        <v>13091056610.533323</v>
      </c>
      <c r="DM1632" s="46">
        <f t="shared" si="1261"/>
        <v>14371925585.3349</v>
      </c>
      <c r="DN1632" s="46">
        <v>14325723189.27</v>
      </c>
      <c r="DO1632" s="46">
        <v>15902695866.049997</v>
      </c>
      <c r="DP1632" s="46">
        <v>20998170315.099998</v>
      </c>
      <c r="DQ1632" s="46">
        <v>21059802571.709999</v>
      </c>
      <c r="DR1632" s="46">
        <v>21153659187.25</v>
      </c>
      <c r="DS1632" s="46">
        <v>21276413560</v>
      </c>
      <c r="DT1632" s="46">
        <v>21276413560</v>
      </c>
      <c r="DU1632" s="46">
        <v>21334705104</v>
      </c>
      <c r="DV1632" s="46">
        <v>21276413560</v>
      </c>
      <c r="DW1632" s="46">
        <v>21276413560</v>
      </c>
      <c r="DX1632" s="46">
        <v>21276413560</v>
      </c>
      <c r="DY1632" s="46">
        <v>21334705104</v>
      </c>
      <c r="DZ1632" s="46">
        <v>21276413560</v>
      </c>
      <c r="EA1632" s="46">
        <v>14067628702.5</v>
      </c>
      <c r="EB1632" s="46">
        <v>9588383742.5</v>
      </c>
      <c r="EC1632" s="46">
        <v>3719537403</v>
      </c>
      <c r="ED1632" s="46">
        <v>2519575290</v>
      </c>
      <c r="EE1632" s="46">
        <v>1329775847.5</v>
      </c>
      <c r="EF1632" s="46">
        <v>1189799442.5</v>
      </c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>
        <f>DE1632*1.12</f>
        <v>386570032046.95209</v>
      </c>
      <c r="FA1632" s="59" t="s">
        <v>1726</v>
      </c>
      <c r="FB1632" s="59" t="s">
        <v>3711</v>
      </c>
      <c r="FC1632" s="59" t="s">
        <v>3117</v>
      </c>
    </row>
    <row r="1633" spans="1:159" s="49" customFormat="1" ht="25.5" customHeight="1" x14ac:dyDescent="0.25">
      <c r="A1633" s="59" t="s">
        <v>1802</v>
      </c>
      <c r="B1633" s="59" t="s">
        <v>55</v>
      </c>
      <c r="C1633" s="59" t="s">
        <v>1790</v>
      </c>
      <c r="D1633" s="59" t="s">
        <v>1791</v>
      </c>
      <c r="E1633" s="59" t="s">
        <v>1792</v>
      </c>
      <c r="F1633" s="59"/>
      <c r="G1633" s="59" t="s">
        <v>1939</v>
      </c>
      <c r="H1633" s="59" t="s">
        <v>1339</v>
      </c>
      <c r="I1633" s="59">
        <v>20</v>
      </c>
      <c r="J1633" s="59" t="s">
        <v>1506</v>
      </c>
      <c r="K1633" s="59" t="s">
        <v>1940</v>
      </c>
      <c r="L1633" s="59"/>
      <c r="M1633" s="59" t="s">
        <v>1941</v>
      </c>
      <c r="N1633" s="59"/>
      <c r="O1633" s="46">
        <f t="shared" si="1259"/>
        <v>0</v>
      </c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87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>
        <v>0</v>
      </c>
      <c r="DF1633" s="46"/>
      <c r="DG1633" s="46"/>
      <c r="DH1633" s="46">
        <v>50</v>
      </c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>
        <v>0</v>
      </c>
      <c r="FA1633" s="59" t="s">
        <v>1726</v>
      </c>
      <c r="FB1633" s="59">
        <v>2011</v>
      </c>
      <c r="FC1633" s="59"/>
    </row>
    <row r="1634" spans="1:159" s="49" customFormat="1" ht="25.5" customHeight="1" x14ac:dyDescent="0.25">
      <c r="A1634" s="59" t="s">
        <v>1803</v>
      </c>
      <c r="B1634" s="59" t="s">
        <v>55</v>
      </c>
      <c r="C1634" s="59" t="s">
        <v>1790</v>
      </c>
      <c r="D1634" s="59" t="s">
        <v>1791</v>
      </c>
      <c r="E1634" s="59" t="s">
        <v>1792</v>
      </c>
      <c r="F1634" s="59"/>
      <c r="G1634" s="59" t="s">
        <v>1942</v>
      </c>
      <c r="H1634" s="59" t="s">
        <v>1339</v>
      </c>
      <c r="I1634" s="59">
        <v>20</v>
      </c>
      <c r="J1634" s="59" t="s">
        <v>1943</v>
      </c>
      <c r="K1634" s="59" t="s">
        <v>1940</v>
      </c>
      <c r="L1634" s="59"/>
      <c r="M1634" s="59" t="s">
        <v>1941</v>
      </c>
      <c r="N1634" s="59"/>
      <c r="O1634" s="46">
        <f t="shared" si="1259"/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87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>
        <v>0</v>
      </c>
      <c r="DF1634" s="46"/>
      <c r="DG1634" s="46"/>
      <c r="DH1634" s="46"/>
      <c r="DI1634" s="46">
        <v>686622954</v>
      </c>
      <c r="DJ1634" s="46">
        <v>972340647.70000005</v>
      </c>
      <c r="DK1634" s="46">
        <v>1013425463.8</v>
      </c>
      <c r="DL1634" s="46">
        <v>1013425463.8</v>
      </c>
      <c r="DM1634" s="46">
        <v>1016201971.92</v>
      </c>
      <c r="DN1634" s="46">
        <v>1013425463.8</v>
      </c>
      <c r="DO1634" s="46">
        <v>1013425463.8</v>
      </c>
      <c r="DP1634" s="46">
        <v>1013425463.8</v>
      </c>
      <c r="DQ1634" s="46">
        <v>1016201971.92</v>
      </c>
      <c r="DR1634" s="46">
        <v>1013425463.8</v>
      </c>
      <c r="DS1634" s="46">
        <v>1013425463.8</v>
      </c>
      <c r="DT1634" s="46">
        <v>1013425463.8</v>
      </c>
      <c r="DU1634" s="46">
        <v>1016201971.92</v>
      </c>
      <c r="DV1634" s="46">
        <v>1013425463.8</v>
      </c>
      <c r="DW1634" s="46">
        <v>1013425463.8</v>
      </c>
      <c r="DX1634" s="46">
        <v>328678528.80000001</v>
      </c>
      <c r="DY1634" s="46">
        <v>41197377.240000002</v>
      </c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>
        <v>0</v>
      </c>
      <c r="FA1634" s="59" t="s">
        <v>1726</v>
      </c>
      <c r="FB1634" s="59">
        <v>2012</v>
      </c>
      <c r="FC1634" s="59" t="s">
        <v>2017</v>
      </c>
    </row>
    <row r="1635" spans="1:159" s="49" customFormat="1" ht="25.5" customHeight="1" x14ac:dyDescent="0.25">
      <c r="A1635" s="59" t="s">
        <v>1804</v>
      </c>
      <c r="B1635" s="59" t="s">
        <v>55</v>
      </c>
      <c r="C1635" s="59" t="s">
        <v>1790</v>
      </c>
      <c r="D1635" s="59" t="s">
        <v>1791</v>
      </c>
      <c r="E1635" s="59" t="s">
        <v>1792</v>
      </c>
      <c r="F1635" s="59"/>
      <c r="G1635" s="59" t="s">
        <v>1942</v>
      </c>
      <c r="H1635" s="59" t="s">
        <v>1339</v>
      </c>
      <c r="I1635" s="59">
        <v>20</v>
      </c>
      <c r="J1635" s="59" t="s">
        <v>1503</v>
      </c>
      <c r="K1635" s="59" t="s">
        <v>1940</v>
      </c>
      <c r="L1635" s="59"/>
      <c r="M1635" s="59" t="s">
        <v>1941</v>
      </c>
      <c r="N1635" s="59"/>
      <c r="O1635" s="46">
        <f t="shared" si="1259"/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87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>
        <v>0</v>
      </c>
      <c r="DF1635" s="46"/>
      <c r="DG1635" s="46"/>
      <c r="DH1635" s="46"/>
      <c r="DI1635" s="46">
        <v>627040590.53999996</v>
      </c>
      <c r="DJ1635" s="46">
        <v>1031433611.49</v>
      </c>
      <c r="DK1635" s="46">
        <v>1126886640.9000001</v>
      </c>
      <c r="DL1635" s="46">
        <v>1126886640.9000001</v>
      </c>
      <c r="DM1635" s="46">
        <v>1129974001.5599999</v>
      </c>
      <c r="DN1635" s="46">
        <v>1126886640.9000001</v>
      </c>
      <c r="DO1635" s="46">
        <v>1126886640.9000001</v>
      </c>
      <c r="DP1635" s="46">
        <v>1126886640.9000001</v>
      </c>
      <c r="DQ1635" s="46">
        <v>1129974001.5599999</v>
      </c>
      <c r="DR1635" s="46">
        <v>1126886640.9000001</v>
      </c>
      <c r="DS1635" s="46">
        <v>1126886640.9000001</v>
      </c>
      <c r="DT1635" s="46">
        <v>1126886640.9000001</v>
      </c>
      <c r="DU1635" s="46">
        <v>1129974001.5599999</v>
      </c>
      <c r="DV1635" s="46">
        <v>1126886640.9000001</v>
      </c>
      <c r="DW1635" s="46">
        <v>1126886640.9000001</v>
      </c>
      <c r="DX1635" s="46">
        <v>365476748.39999998</v>
      </c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>
        <v>0</v>
      </c>
      <c r="FA1635" s="59" t="s">
        <v>1726</v>
      </c>
      <c r="FB1635" s="59" t="s">
        <v>2018</v>
      </c>
      <c r="FC1635" s="59" t="s">
        <v>2019</v>
      </c>
    </row>
    <row r="1636" spans="1:159" s="49" customFormat="1" ht="25.5" customHeight="1" x14ac:dyDescent="0.25">
      <c r="A1636" s="59" t="s">
        <v>1805</v>
      </c>
      <c r="B1636" s="59" t="s">
        <v>55</v>
      </c>
      <c r="C1636" s="59" t="s">
        <v>1790</v>
      </c>
      <c r="D1636" s="59" t="s">
        <v>1791</v>
      </c>
      <c r="E1636" s="59" t="s">
        <v>1792</v>
      </c>
      <c r="F1636" s="59"/>
      <c r="G1636" s="59" t="s">
        <v>1942</v>
      </c>
      <c r="H1636" s="59" t="s">
        <v>1339</v>
      </c>
      <c r="I1636" s="59">
        <v>20</v>
      </c>
      <c r="J1636" s="59" t="s">
        <v>1356</v>
      </c>
      <c r="K1636" s="59" t="s">
        <v>1940</v>
      </c>
      <c r="L1636" s="59"/>
      <c r="M1636" s="59" t="s">
        <v>1941</v>
      </c>
      <c r="N1636" s="59"/>
      <c r="O1636" s="46">
        <f t="shared" si="1259"/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87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>
        <v>0</v>
      </c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>
        <v>0</v>
      </c>
      <c r="FA1636" s="59" t="s">
        <v>1726</v>
      </c>
      <c r="FB1636" s="59" t="s">
        <v>2020</v>
      </c>
      <c r="FC1636" s="59" t="s">
        <v>2021</v>
      </c>
    </row>
    <row r="1637" spans="1:159" s="49" customFormat="1" ht="25.5" customHeight="1" x14ac:dyDescent="0.25">
      <c r="A1637" s="59" t="s">
        <v>1806</v>
      </c>
      <c r="B1637" s="59" t="s">
        <v>55</v>
      </c>
      <c r="C1637" s="59" t="s">
        <v>1799</v>
      </c>
      <c r="D1637" s="59" t="s">
        <v>1800</v>
      </c>
      <c r="E1637" s="59" t="s">
        <v>1800</v>
      </c>
      <c r="F1637" s="59"/>
      <c r="G1637" s="59" t="s">
        <v>1942</v>
      </c>
      <c r="H1637" s="59" t="s">
        <v>1339</v>
      </c>
      <c r="I1637" s="59">
        <v>20</v>
      </c>
      <c r="J1637" s="59" t="s">
        <v>1351</v>
      </c>
      <c r="K1637" s="59" t="s">
        <v>1940</v>
      </c>
      <c r="L1637" s="59"/>
      <c r="M1637" s="59" t="s">
        <v>1941</v>
      </c>
      <c r="N1637" s="59"/>
      <c r="O1637" s="46">
        <f t="shared" si="1259"/>
        <v>0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87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>
        <v>0</v>
      </c>
      <c r="DF1637" s="46"/>
      <c r="DG1637" s="46"/>
      <c r="DH1637" s="46"/>
      <c r="DI1637" s="46">
        <v>627040590.53999996</v>
      </c>
      <c r="DJ1637" s="46">
        <v>1031433611.49</v>
      </c>
      <c r="DK1637" s="46">
        <v>1096430245.2</v>
      </c>
      <c r="DL1637" s="46">
        <v>1126710084</v>
      </c>
      <c r="DM1637" s="46">
        <v>1285257136.3199999</v>
      </c>
      <c r="DN1637" s="46">
        <v>1281745504.8</v>
      </c>
      <c r="DO1637" s="46">
        <v>1281745504.8</v>
      </c>
      <c r="DP1637" s="46">
        <v>1281745504.8</v>
      </c>
      <c r="DQ1637" s="46">
        <v>1285257136.3199999</v>
      </c>
      <c r="DR1637" s="46">
        <v>1281745504.8</v>
      </c>
      <c r="DS1637" s="46">
        <v>1281745504.8</v>
      </c>
      <c r="DT1637" s="46">
        <v>1281745504.8</v>
      </c>
      <c r="DU1637" s="46">
        <v>1285257136.3199999</v>
      </c>
      <c r="DV1637" s="46">
        <v>1281745504.8</v>
      </c>
      <c r="DW1637" s="46">
        <v>1281745504.8</v>
      </c>
      <c r="DX1637" s="46">
        <v>415701244.80000001</v>
      </c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>
        <v>0</v>
      </c>
      <c r="FA1637" s="59"/>
      <c r="FB1637" s="59" t="s">
        <v>2022</v>
      </c>
      <c r="FC1637" s="59" t="s">
        <v>2023</v>
      </c>
    </row>
    <row r="1638" spans="1:159" s="49" customFormat="1" ht="25.5" customHeight="1" x14ac:dyDescent="0.25">
      <c r="A1638" s="59" t="s">
        <v>3256</v>
      </c>
      <c r="B1638" s="59" t="s">
        <v>55</v>
      </c>
      <c r="C1638" s="59" t="s">
        <v>1799</v>
      </c>
      <c r="D1638" s="59" t="s">
        <v>1800</v>
      </c>
      <c r="E1638" s="59" t="s">
        <v>1800</v>
      </c>
      <c r="F1638" s="59" t="s">
        <v>1791</v>
      </c>
      <c r="G1638" s="59" t="s">
        <v>1942</v>
      </c>
      <c r="H1638" s="59" t="s">
        <v>1339</v>
      </c>
      <c r="I1638" s="59">
        <v>20</v>
      </c>
      <c r="J1638" s="59" t="s">
        <v>3257</v>
      </c>
      <c r="K1638" s="59" t="s">
        <v>1940</v>
      </c>
      <c r="L1638" s="59"/>
      <c r="M1638" s="59" t="s">
        <v>1941</v>
      </c>
      <c r="N1638" s="59" t="s">
        <v>3127</v>
      </c>
      <c r="O1638" s="46">
        <f>S1638+T1638+U1638+V1638+W1638+X1638+Y1638+Z1638+AA1638+AB1638+AC1638+AD1638+AE1638+AF1638+AG1638+AH1638</f>
        <v>415042.29493149999</v>
      </c>
      <c r="P1638" s="46"/>
      <c r="Q1638" s="46"/>
      <c r="R1638" s="46"/>
      <c r="S1638" s="46">
        <v>16712</v>
      </c>
      <c r="T1638" s="46">
        <v>27489.956431400002</v>
      </c>
      <c r="U1638" s="46">
        <v>26280</v>
      </c>
      <c r="V1638" s="46">
        <v>25310</v>
      </c>
      <c r="W1638" s="46">
        <v>24547.338500099999</v>
      </c>
      <c r="X1638" s="46">
        <v>24455</v>
      </c>
      <c r="Y1638" s="46">
        <v>27010</v>
      </c>
      <c r="Z1638" s="46">
        <v>27010</v>
      </c>
      <c r="AA1638" s="46">
        <v>27084</v>
      </c>
      <c r="AB1638" s="46">
        <v>27010</v>
      </c>
      <c r="AC1638" s="46">
        <v>27010</v>
      </c>
      <c r="AD1638" s="46">
        <v>27010</v>
      </c>
      <c r="AE1638" s="46">
        <v>27084</v>
      </c>
      <c r="AF1638" s="46">
        <v>27010</v>
      </c>
      <c r="AG1638" s="46">
        <v>27010</v>
      </c>
      <c r="AH1638" s="46">
        <v>27010</v>
      </c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87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>
        <f>DE1638/O1638</f>
        <v>0</v>
      </c>
      <c r="BK1638" s="46"/>
      <c r="BL1638" s="46"/>
      <c r="BM1638" s="46"/>
      <c r="BN1638" s="46">
        <v>37520.379999999997</v>
      </c>
      <c r="BO1638" s="46">
        <v>37520.379999999997</v>
      </c>
      <c r="BP1638" s="46">
        <v>41721.089999999997</v>
      </c>
      <c r="BQ1638" s="46">
        <v>44516.4</v>
      </c>
      <c r="BR1638" s="46">
        <v>47454.48</v>
      </c>
      <c r="BS1638" s="46">
        <v>54382.83</v>
      </c>
      <c r="BT1638" s="46">
        <v>54382.83</v>
      </c>
      <c r="BU1638" s="46">
        <v>54382.83</v>
      </c>
      <c r="BV1638" s="46">
        <v>54382.83</v>
      </c>
      <c r="BW1638" s="46">
        <v>54382.83</v>
      </c>
      <c r="BX1638" s="46">
        <v>54382.83</v>
      </c>
      <c r="BY1638" s="46">
        <v>54382.83</v>
      </c>
      <c r="BZ1638" s="46">
        <v>54382.83</v>
      </c>
      <c r="CA1638" s="46">
        <v>54382.83</v>
      </c>
      <c r="CB1638" s="46">
        <v>54382.83</v>
      </c>
      <c r="CC1638" s="46">
        <v>54382.83</v>
      </c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>
        <v>0</v>
      </c>
      <c r="DF1638" s="46"/>
      <c r="DG1638" s="46"/>
      <c r="DH1638" s="46"/>
      <c r="DI1638" s="46">
        <v>627040590.53999996</v>
      </c>
      <c r="DJ1638" s="46">
        <v>1031433611.49</v>
      </c>
      <c r="DK1638" s="46">
        <v>1096430245.2</v>
      </c>
      <c r="DL1638" s="46">
        <v>1126710084</v>
      </c>
      <c r="DM1638" s="46">
        <v>1285257136.3199999</v>
      </c>
      <c r="DN1638" s="46">
        <v>1329932107.6500001</v>
      </c>
      <c r="DO1638" s="46">
        <v>1468880238.3</v>
      </c>
      <c r="DP1638" s="46">
        <v>1468880238.3</v>
      </c>
      <c r="DQ1638" s="46">
        <v>1472904567.72</v>
      </c>
      <c r="DR1638" s="46">
        <v>1468880238.3</v>
      </c>
      <c r="DS1638" s="46">
        <v>1468880238.3</v>
      </c>
      <c r="DT1638" s="46">
        <v>1468880238.3</v>
      </c>
      <c r="DU1638" s="46">
        <v>1472904567.72</v>
      </c>
      <c r="DV1638" s="46">
        <v>1468880238.3</v>
      </c>
      <c r="DW1638" s="46">
        <v>1468880238.3</v>
      </c>
      <c r="DX1638" s="46">
        <v>1468880238.3</v>
      </c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>
        <f>DE1638*1.12</f>
        <v>0</v>
      </c>
      <c r="FA1638" s="59" t="s">
        <v>1726</v>
      </c>
      <c r="FB1638" s="59" t="s">
        <v>3258</v>
      </c>
      <c r="FC1638" s="59" t="s">
        <v>2032</v>
      </c>
    </row>
    <row r="1639" spans="1:159" s="49" customFormat="1" ht="25.5" customHeight="1" x14ac:dyDescent="0.25">
      <c r="A1639" s="59" t="s">
        <v>3766</v>
      </c>
      <c r="B1639" s="59" t="s">
        <v>55</v>
      </c>
      <c r="C1639" s="59" t="s">
        <v>1799</v>
      </c>
      <c r="D1639" s="59" t="s">
        <v>1800</v>
      </c>
      <c r="E1639" s="59" t="s">
        <v>1800</v>
      </c>
      <c r="F1639" s="59" t="s">
        <v>1791</v>
      </c>
      <c r="G1639" s="59" t="s">
        <v>1942</v>
      </c>
      <c r="H1639" s="59" t="s">
        <v>1339</v>
      </c>
      <c r="I1639" s="59">
        <v>20</v>
      </c>
      <c r="J1639" s="59" t="s">
        <v>3764</v>
      </c>
      <c r="K1639" s="59" t="s">
        <v>1940</v>
      </c>
      <c r="L1639" s="59"/>
      <c r="M1639" s="59" t="s">
        <v>1941</v>
      </c>
      <c r="N1639" s="59" t="s">
        <v>3127</v>
      </c>
      <c r="O1639" s="46">
        <f>S1639+T1639+U1639+V1639+W1639+X1639+Y1639+Z1639+AA1639+AB1639+AC1639+AD1639+AE1639+AF1639+AG1639+AH1639</f>
        <v>394728.33849933924</v>
      </c>
      <c r="P1639" s="46"/>
      <c r="Q1639" s="46"/>
      <c r="R1639" s="46"/>
      <c r="S1639" s="46">
        <v>16712</v>
      </c>
      <c r="T1639" s="46">
        <v>26155.999999239237</v>
      </c>
      <c r="U1639" s="46">
        <v>26280</v>
      </c>
      <c r="V1639" s="46">
        <v>25310</v>
      </c>
      <c r="W1639" s="46">
        <v>24547.338500099999</v>
      </c>
      <c r="X1639" s="46">
        <v>24455</v>
      </c>
      <c r="Y1639" s="46">
        <v>26280</v>
      </c>
      <c r="Z1639" s="46">
        <v>27010</v>
      </c>
      <c r="AA1639" s="46">
        <v>27084</v>
      </c>
      <c r="AB1639" s="46">
        <v>27010</v>
      </c>
      <c r="AC1639" s="46">
        <v>27010</v>
      </c>
      <c r="AD1639" s="46">
        <v>27010</v>
      </c>
      <c r="AE1639" s="46">
        <v>27084</v>
      </c>
      <c r="AF1639" s="46">
        <v>27010</v>
      </c>
      <c r="AG1639" s="46">
        <v>27010</v>
      </c>
      <c r="AH1639" s="46">
        <v>8760</v>
      </c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87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>
        <f>DE1639/O1639</f>
        <v>53333.586794659444</v>
      </c>
      <c r="BK1639" s="46"/>
      <c r="BL1639" s="46"/>
      <c r="BM1639" s="46"/>
      <c r="BN1639" s="46">
        <v>37520.379999999997</v>
      </c>
      <c r="BO1639" s="46">
        <v>39433.919999999998</v>
      </c>
      <c r="BP1639" s="46">
        <v>41721.089999999997</v>
      </c>
      <c r="BQ1639" s="46">
        <v>44516.4</v>
      </c>
      <c r="BR1639" s="46">
        <v>47454.48</v>
      </c>
      <c r="BS1639" s="46">
        <v>54382.83</v>
      </c>
      <c r="BT1639" s="46">
        <v>58407.16</v>
      </c>
      <c r="BU1639" s="46">
        <v>58407.16</v>
      </c>
      <c r="BV1639" s="46">
        <v>58407.16</v>
      </c>
      <c r="BW1639" s="46">
        <v>58407.16</v>
      </c>
      <c r="BX1639" s="46">
        <v>58407.16</v>
      </c>
      <c r="BY1639" s="46">
        <v>58407.16</v>
      </c>
      <c r="BZ1639" s="46">
        <v>58407.16</v>
      </c>
      <c r="CA1639" s="46">
        <v>58407.16</v>
      </c>
      <c r="CB1639" s="46">
        <v>58407.16</v>
      </c>
      <c r="CC1639" s="46">
        <v>58407.16</v>
      </c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>
        <f>DI1639+DJ1639+DK1639+DL1639+DM1639+DN1639+DO1639+DP1639+DQ1639+DR1639+DS1639+DT1639+DU1639+DV1639+DW1639+DX1639</f>
        <v>21052278101.666222</v>
      </c>
      <c r="DF1639" s="46"/>
      <c r="DG1639" s="46"/>
      <c r="DH1639" s="46"/>
      <c r="DI1639" s="46">
        <v>627040590.53999996</v>
      </c>
      <c r="DJ1639" s="46">
        <v>1031433611.4900001</v>
      </c>
      <c r="DK1639" s="46">
        <v>1096430245.1999998</v>
      </c>
      <c r="DL1639" s="46">
        <v>1126710084</v>
      </c>
      <c r="DM1639" s="46">
        <v>1164881183.9062254</v>
      </c>
      <c r="DN1639" s="46">
        <v>1329932107.6500001</v>
      </c>
      <c r="DO1639" s="46">
        <v>1534940164.8000002</v>
      </c>
      <c r="DP1639" s="46">
        <v>1577577391.6000001</v>
      </c>
      <c r="DQ1639" s="46">
        <v>1581899521.4400001</v>
      </c>
      <c r="DR1639" s="46">
        <v>1577577391.6000001</v>
      </c>
      <c r="DS1639" s="46">
        <v>1577577391.6000001</v>
      </c>
      <c r="DT1639" s="46">
        <v>1577577391.6000001</v>
      </c>
      <c r="DU1639" s="46">
        <v>1581899521.4400001</v>
      </c>
      <c r="DV1639" s="46">
        <v>1577577391.6000001</v>
      </c>
      <c r="DW1639" s="46">
        <v>1577577391.6000001</v>
      </c>
      <c r="DX1639" s="46">
        <v>511646721.60000002</v>
      </c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>
        <f>DE1639*1.12</f>
        <v>23578551473.866169</v>
      </c>
      <c r="FA1639" s="59" t="s">
        <v>1726</v>
      </c>
      <c r="FB1639" s="59" t="s">
        <v>3708</v>
      </c>
      <c r="FC1639" s="59" t="s">
        <v>3114</v>
      </c>
    </row>
    <row r="1640" spans="1:159" s="49" customFormat="1" ht="25.5" customHeight="1" x14ac:dyDescent="0.25">
      <c r="A1640" s="59" t="s">
        <v>1807</v>
      </c>
      <c r="B1640" s="59" t="s">
        <v>55</v>
      </c>
      <c r="C1640" s="59" t="s">
        <v>1790</v>
      </c>
      <c r="D1640" s="59" t="s">
        <v>1791</v>
      </c>
      <c r="E1640" s="59" t="s">
        <v>1792</v>
      </c>
      <c r="F1640" s="59"/>
      <c r="G1640" s="59" t="s">
        <v>1944</v>
      </c>
      <c r="H1640" s="59" t="s">
        <v>1339</v>
      </c>
      <c r="I1640" s="59">
        <v>5</v>
      </c>
      <c r="J1640" s="59" t="s">
        <v>1945</v>
      </c>
      <c r="K1640" s="59" t="s">
        <v>1934</v>
      </c>
      <c r="L1640" s="59"/>
      <c r="M1640" s="59" t="s">
        <v>1946</v>
      </c>
      <c r="N1640" s="59"/>
      <c r="O1640" s="46">
        <f t="shared" ref="O1640:O1645" si="1262">P1640+Q1640+R1640+S1640+T1640+U1640+V1640+W1640+X1640+Y1640+Z1640+AA1640+AB1640+AC1640+AD1640+AE1640+AF1640+AG1640+AH1640+AI1640+AJ1640+AK1640+AL1640+AM1640+AN1640+AO1640+AP1640+AQ1640+AR1640+AS1640+AT1640+AU1640+AV1640+AW1640+AX1640+AY1640+AZ1640</f>
        <v>0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87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>
        <v>0</v>
      </c>
      <c r="DF1640" s="46"/>
      <c r="DG1640" s="46"/>
      <c r="DH1640" s="46"/>
      <c r="DI1640" s="46">
        <v>231555996</v>
      </c>
      <c r="DJ1640" s="46">
        <v>918673245</v>
      </c>
      <c r="DK1640" s="46">
        <v>918673245</v>
      </c>
      <c r="DL1640" s="46">
        <v>918673245</v>
      </c>
      <c r="DM1640" s="46">
        <v>921190158</v>
      </c>
      <c r="DN1640" s="46">
        <v>918673245</v>
      </c>
      <c r="DO1640" s="46">
        <v>918673245</v>
      </c>
      <c r="DP1640" s="46">
        <v>918673245</v>
      </c>
      <c r="DQ1640" s="46">
        <v>921190158</v>
      </c>
      <c r="DR1640" s="46">
        <v>918673245</v>
      </c>
      <c r="DS1640" s="46">
        <v>918673245</v>
      </c>
      <c r="DT1640" s="46">
        <v>918673245</v>
      </c>
      <c r="DU1640" s="46">
        <v>921190158</v>
      </c>
      <c r="DV1640" s="46">
        <v>918673245</v>
      </c>
      <c r="DW1640" s="46">
        <v>918673245</v>
      </c>
      <c r="DX1640" s="46">
        <v>918673245</v>
      </c>
      <c r="DY1640" s="46">
        <v>921190158</v>
      </c>
      <c r="DZ1640" s="46">
        <v>918673245</v>
      </c>
      <c r="EA1640" s="46">
        <v>918673245</v>
      </c>
      <c r="EB1640" s="46">
        <v>918673245</v>
      </c>
      <c r="EC1640" s="46">
        <v>921190158</v>
      </c>
      <c r="ED1640" s="46">
        <v>918673245</v>
      </c>
      <c r="EE1640" s="46">
        <v>841767570</v>
      </c>
      <c r="EF1640" s="46">
        <v>816598440</v>
      </c>
      <c r="EG1640" s="46">
        <v>818835696</v>
      </c>
      <c r="EH1640" s="46">
        <v>748548570</v>
      </c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>
        <v>0</v>
      </c>
      <c r="FA1640" s="59" t="s">
        <v>1726</v>
      </c>
      <c r="FB1640" s="59">
        <v>2012</v>
      </c>
      <c r="FC1640" s="59"/>
    </row>
    <row r="1641" spans="1:159" s="49" customFormat="1" ht="25.5" customHeight="1" x14ac:dyDescent="0.25">
      <c r="A1641" s="59" t="s">
        <v>1808</v>
      </c>
      <c r="B1641" s="59" t="s">
        <v>55</v>
      </c>
      <c r="C1641" s="59" t="s">
        <v>1790</v>
      </c>
      <c r="D1641" s="59" t="s">
        <v>1791</v>
      </c>
      <c r="E1641" s="59" t="s">
        <v>1792</v>
      </c>
      <c r="F1641" s="59"/>
      <c r="G1641" s="59" t="s">
        <v>1947</v>
      </c>
      <c r="H1641" s="59" t="s">
        <v>1339</v>
      </c>
      <c r="I1641" s="59">
        <v>5</v>
      </c>
      <c r="J1641" s="59" t="s">
        <v>1503</v>
      </c>
      <c r="K1641" s="59" t="s">
        <v>1934</v>
      </c>
      <c r="L1641" s="59"/>
      <c r="M1641" s="59" t="s">
        <v>1946</v>
      </c>
      <c r="N1641" s="59"/>
      <c r="O1641" s="46">
        <f t="shared" si="1262"/>
        <v>0</v>
      </c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87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>
        <v>0</v>
      </c>
      <c r="DF1641" s="46"/>
      <c r="DG1641" s="46"/>
      <c r="DH1641" s="46"/>
      <c r="DI1641" s="46">
        <v>137086824.09999999</v>
      </c>
      <c r="DJ1641" s="46">
        <v>572660450.29999995</v>
      </c>
      <c r="DK1641" s="46">
        <v>963375525</v>
      </c>
      <c r="DL1641" s="46">
        <v>963375525</v>
      </c>
      <c r="DM1641" s="46">
        <v>966014910</v>
      </c>
      <c r="DN1641" s="46">
        <v>963375525</v>
      </c>
      <c r="DO1641" s="46">
        <v>963375525</v>
      </c>
      <c r="DP1641" s="46">
        <v>963375525</v>
      </c>
      <c r="DQ1641" s="46">
        <v>966014910</v>
      </c>
      <c r="DR1641" s="46">
        <v>963375525</v>
      </c>
      <c r="DS1641" s="46">
        <v>963375525</v>
      </c>
      <c r="DT1641" s="46">
        <v>963375525</v>
      </c>
      <c r="DU1641" s="46">
        <v>966014910</v>
      </c>
      <c r="DV1641" s="46">
        <v>963375525</v>
      </c>
      <c r="DW1641" s="46">
        <v>963375525</v>
      </c>
      <c r="DX1641" s="46">
        <v>963375525</v>
      </c>
      <c r="DY1641" s="46">
        <v>966014910</v>
      </c>
      <c r="DZ1641" s="46">
        <v>963375525</v>
      </c>
      <c r="EA1641" s="46">
        <v>963375525</v>
      </c>
      <c r="EB1641" s="46">
        <v>963375525</v>
      </c>
      <c r="EC1641" s="46">
        <v>966014910</v>
      </c>
      <c r="ED1641" s="46">
        <v>963375525</v>
      </c>
      <c r="EE1641" s="46">
        <v>882727650</v>
      </c>
      <c r="EF1641" s="46">
        <v>856333800</v>
      </c>
      <c r="EG1641" s="46">
        <v>858679920</v>
      </c>
      <c r="EH1641" s="46">
        <v>784972650</v>
      </c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>
        <v>0</v>
      </c>
      <c r="FA1641" s="59" t="s">
        <v>1726</v>
      </c>
      <c r="FB1641" s="59" t="s">
        <v>2018</v>
      </c>
      <c r="FC1641" s="59" t="s">
        <v>2019</v>
      </c>
    </row>
    <row r="1642" spans="1:159" s="49" customFormat="1" ht="25.5" customHeight="1" x14ac:dyDescent="0.25">
      <c r="A1642" s="59" t="s">
        <v>1809</v>
      </c>
      <c r="B1642" s="59" t="s">
        <v>55</v>
      </c>
      <c r="C1642" s="59" t="s">
        <v>1790</v>
      </c>
      <c r="D1642" s="59" t="s">
        <v>1791</v>
      </c>
      <c r="E1642" s="59" t="s">
        <v>1792</v>
      </c>
      <c r="F1642" s="59"/>
      <c r="G1642" s="59" t="s">
        <v>1947</v>
      </c>
      <c r="H1642" s="59" t="s">
        <v>1339</v>
      </c>
      <c r="I1642" s="59">
        <v>5</v>
      </c>
      <c r="J1642" s="59" t="s">
        <v>1332</v>
      </c>
      <c r="K1642" s="59" t="s">
        <v>1934</v>
      </c>
      <c r="L1642" s="59"/>
      <c r="M1642" s="59" t="s">
        <v>1946</v>
      </c>
      <c r="N1642" s="59"/>
      <c r="O1642" s="46">
        <f t="shared" si="1262"/>
        <v>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87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>
        <v>0</v>
      </c>
      <c r="DF1642" s="46"/>
      <c r="DG1642" s="46"/>
      <c r="DH1642" s="46"/>
      <c r="DI1642" s="46">
        <v>137086824.09999999</v>
      </c>
      <c r="DJ1642" s="46">
        <v>572660450.30000007</v>
      </c>
      <c r="DK1642" s="46">
        <v>668856583.65178561</v>
      </c>
      <c r="DL1642" s="46">
        <v>1012320382.5</v>
      </c>
      <c r="DM1642" s="46">
        <v>1015093863</v>
      </c>
      <c r="DN1642" s="46">
        <v>1012320382.5</v>
      </c>
      <c r="DO1642" s="46">
        <v>1012320382.5</v>
      </c>
      <c r="DP1642" s="46">
        <v>1012320382.5</v>
      </c>
      <c r="DQ1642" s="46">
        <v>1015093863</v>
      </c>
      <c r="DR1642" s="46">
        <v>1012320382.5</v>
      </c>
      <c r="DS1642" s="46">
        <v>1012320382.5</v>
      </c>
      <c r="DT1642" s="46">
        <v>1012320382.5</v>
      </c>
      <c r="DU1642" s="46">
        <v>1015093863</v>
      </c>
      <c r="DV1642" s="46">
        <v>1012320382.5</v>
      </c>
      <c r="DW1642" s="46">
        <v>1012320382.5</v>
      </c>
      <c r="DX1642" s="46">
        <v>1012320382.5</v>
      </c>
      <c r="DY1642" s="46">
        <v>1015093863</v>
      </c>
      <c r="DZ1642" s="46">
        <v>1012320382.5</v>
      </c>
      <c r="EA1642" s="46">
        <v>1012320382.5</v>
      </c>
      <c r="EB1642" s="46">
        <v>1012320382.5</v>
      </c>
      <c r="EC1642" s="46">
        <v>1015093863</v>
      </c>
      <c r="ED1642" s="46">
        <v>1012320382.5</v>
      </c>
      <c r="EE1642" s="46">
        <v>927575145</v>
      </c>
      <c r="EF1642" s="46">
        <v>899840340</v>
      </c>
      <c r="EG1642" s="46">
        <v>902305656</v>
      </c>
      <c r="EH1642" s="46">
        <v>824853645</v>
      </c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>
        <v>0</v>
      </c>
      <c r="FA1642" s="59" t="s">
        <v>1726</v>
      </c>
      <c r="FB1642" s="59" t="s">
        <v>2024</v>
      </c>
      <c r="FC1642" s="59" t="s">
        <v>2025</v>
      </c>
    </row>
    <row r="1643" spans="1:159" s="49" customFormat="1" ht="25.5" customHeight="1" x14ac:dyDescent="0.25">
      <c r="A1643" s="59" t="s">
        <v>1810</v>
      </c>
      <c r="B1643" s="59" t="s">
        <v>55</v>
      </c>
      <c r="C1643" s="59" t="s">
        <v>1790</v>
      </c>
      <c r="D1643" s="59" t="s">
        <v>1791</v>
      </c>
      <c r="E1643" s="59" t="s">
        <v>1792</v>
      </c>
      <c r="F1643" s="59"/>
      <c r="G1643" s="59" t="s">
        <v>1947</v>
      </c>
      <c r="H1643" s="59" t="s">
        <v>1339</v>
      </c>
      <c r="I1643" s="59">
        <v>5</v>
      </c>
      <c r="J1643" s="59" t="s">
        <v>1948</v>
      </c>
      <c r="K1643" s="59" t="s">
        <v>1934</v>
      </c>
      <c r="L1643" s="59"/>
      <c r="M1643" s="59" t="s">
        <v>1946</v>
      </c>
      <c r="N1643" s="59"/>
      <c r="O1643" s="46">
        <f t="shared" si="1262"/>
        <v>0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87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>
        <v>0</v>
      </c>
      <c r="DF1643" s="46"/>
      <c r="DG1643" s="46"/>
      <c r="DH1643" s="46"/>
      <c r="DI1643" s="46">
        <v>137086824.09999999</v>
      </c>
      <c r="DJ1643" s="46">
        <v>572660450.30000007</v>
      </c>
      <c r="DK1643" s="46">
        <v>668856583.65178561</v>
      </c>
      <c r="DL1643" s="46">
        <v>722650777.02999997</v>
      </c>
      <c r="DM1643" s="46">
        <v>279366270.49000001</v>
      </c>
      <c r="DN1643" s="46">
        <v>0</v>
      </c>
      <c r="DO1643" s="46">
        <v>0</v>
      </c>
      <c r="DP1643" s="46">
        <v>0</v>
      </c>
      <c r="DQ1643" s="46">
        <v>0</v>
      </c>
      <c r="DR1643" s="46">
        <v>0</v>
      </c>
      <c r="DS1643" s="46">
        <v>0</v>
      </c>
      <c r="DT1643" s="46">
        <v>0</v>
      </c>
      <c r="DU1643" s="46">
        <v>0</v>
      </c>
      <c r="DV1643" s="46">
        <v>0</v>
      </c>
      <c r="DW1643" s="46">
        <v>0</v>
      </c>
      <c r="DX1643" s="46">
        <v>0</v>
      </c>
      <c r="DY1643" s="46">
        <v>0</v>
      </c>
      <c r="DZ1643" s="46">
        <v>0</v>
      </c>
      <c r="EA1643" s="46">
        <v>0</v>
      </c>
      <c r="EB1643" s="46">
        <v>0</v>
      </c>
      <c r="EC1643" s="46">
        <v>0</v>
      </c>
      <c r="ED1643" s="46">
        <v>0</v>
      </c>
      <c r="EE1643" s="46">
        <v>0</v>
      </c>
      <c r="EF1643" s="46">
        <v>0</v>
      </c>
      <c r="EG1643" s="46">
        <v>0</v>
      </c>
      <c r="EH1643" s="46">
        <v>0</v>
      </c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>
        <v>0</v>
      </c>
      <c r="FA1643" s="59" t="s">
        <v>1726</v>
      </c>
      <c r="FB1643" s="59" t="s">
        <v>2026</v>
      </c>
      <c r="FC1643" s="59" t="s">
        <v>2025</v>
      </c>
    </row>
    <row r="1644" spans="1:159" s="49" customFormat="1" ht="25.5" customHeight="1" x14ac:dyDescent="0.25">
      <c r="A1644" s="59" t="s">
        <v>1811</v>
      </c>
      <c r="B1644" s="59" t="s">
        <v>55</v>
      </c>
      <c r="C1644" s="59" t="s">
        <v>1799</v>
      </c>
      <c r="D1644" s="59" t="s">
        <v>1800</v>
      </c>
      <c r="E1644" s="59" t="s">
        <v>1800</v>
      </c>
      <c r="F1644" s="59"/>
      <c r="G1644" s="59" t="s">
        <v>1947</v>
      </c>
      <c r="H1644" s="59" t="s">
        <v>1339</v>
      </c>
      <c r="I1644" s="59">
        <v>5</v>
      </c>
      <c r="J1644" s="59" t="s">
        <v>1569</v>
      </c>
      <c r="K1644" s="59" t="s">
        <v>1934</v>
      </c>
      <c r="L1644" s="59"/>
      <c r="M1644" s="59" t="s">
        <v>1946</v>
      </c>
      <c r="N1644" s="59"/>
      <c r="O1644" s="46">
        <f t="shared" si="1262"/>
        <v>0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87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>
        <v>0</v>
      </c>
      <c r="DF1644" s="46"/>
      <c r="DG1644" s="46"/>
      <c r="DH1644" s="46"/>
      <c r="DI1644" s="46">
        <v>137086824.09999999</v>
      </c>
      <c r="DJ1644" s="46">
        <v>572660450.30000007</v>
      </c>
      <c r="DK1644" s="46">
        <v>668856583.65178561</v>
      </c>
      <c r="DL1644" s="46">
        <v>1012320382.5</v>
      </c>
      <c r="DM1644" s="46">
        <v>1015093863</v>
      </c>
      <c r="DN1644" s="46">
        <v>1012320382.5</v>
      </c>
      <c r="DO1644" s="46">
        <v>1012320382.5</v>
      </c>
      <c r="DP1644" s="46">
        <v>1012320382.5</v>
      </c>
      <c r="DQ1644" s="46">
        <v>1015093863</v>
      </c>
      <c r="DR1644" s="46">
        <v>1012320382.5</v>
      </c>
      <c r="DS1644" s="46">
        <v>1012320382.5</v>
      </c>
      <c r="DT1644" s="46">
        <v>1012320382.5</v>
      </c>
      <c r="DU1644" s="46">
        <v>1015093863</v>
      </c>
      <c r="DV1644" s="46">
        <v>1012320382.5</v>
      </c>
      <c r="DW1644" s="46">
        <v>1012320382.5</v>
      </c>
      <c r="DX1644" s="46">
        <v>1012320382.5</v>
      </c>
      <c r="DY1644" s="46">
        <v>1015093863</v>
      </c>
      <c r="DZ1644" s="46">
        <v>1012320382.5</v>
      </c>
      <c r="EA1644" s="46">
        <v>1012320382.5</v>
      </c>
      <c r="EB1644" s="46">
        <v>1012320382.5</v>
      </c>
      <c r="EC1644" s="46">
        <v>1015093863</v>
      </c>
      <c r="ED1644" s="46">
        <v>1012320382.5</v>
      </c>
      <c r="EE1644" s="46">
        <v>927575145</v>
      </c>
      <c r="EF1644" s="46">
        <v>899840340</v>
      </c>
      <c r="EG1644" s="46">
        <v>902305656</v>
      </c>
      <c r="EH1644" s="46">
        <v>824853645</v>
      </c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>
        <v>0</v>
      </c>
      <c r="FA1644" s="59" t="s">
        <v>1726</v>
      </c>
      <c r="FB1644" s="59" t="s">
        <v>2026</v>
      </c>
      <c r="FC1644" s="59" t="s">
        <v>2027</v>
      </c>
    </row>
    <row r="1645" spans="1:159" s="49" customFormat="1" ht="25.5" customHeight="1" x14ac:dyDescent="0.25">
      <c r="A1645" s="59" t="s">
        <v>1812</v>
      </c>
      <c r="B1645" s="59" t="s">
        <v>55</v>
      </c>
      <c r="C1645" s="59" t="s">
        <v>1799</v>
      </c>
      <c r="D1645" s="59" t="s">
        <v>1800</v>
      </c>
      <c r="E1645" s="59" t="s">
        <v>1800</v>
      </c>
      <c r="F1645" s="59"/>
      <c r="G1645" s="59" t="s">
        <v>1947</v>
      </c>
      <c r="H1645" s="59" t="s">
        <v>1339</v>
      </c>
      <c r="I1645" s="59">
        <v>5</v>
      </c>
      <c r="J1645" s="59" t="s">
        <v>1949</v>
      </c>
      <c r="K1645" s="59" t="s">
        <v>1934</v>
      </c>
      <c r="L1645" s="59"/>
      <c r="M1645" s="59" t="s">
        <v>1946</v>
      </c>
      <c r="N1645" s="59"/>
      <c r="O1645" s="46">
        <f t="shared" si="1262"/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87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>
        <v>0</v>
      </c>
      <c r="DF1645" s="46"/>
      <c r="DG1645" s="46"/>
      <c r="DH1645" s="46"/>
      <c r="DI1645" s="46">
        <v>137086824.09999999</v>
      </c>
      <c r="DJ1645" s="46">
        <v>572660450.30000007</v>
      </c>
      <c r="DK1645" s="46">
        <v>668856583.65178597</v>
      </c>
      <c r="DL1645" s="46">
        <v>722650777.02999997</v>
      </c>
      <c r="DM1645" s="46">
        <v>960487196.66999996</v>
      </c>
      <c r="DN1645" s="46">
        <v>1077485556.9100001</v>
      </c>
      <c r="DO1645" s="46">
        <v>1077485556.9100001</v>
      </c>
      <c r="DP1645" s="46">
        <v>1077485556.9100001</v>
      </c>
      <c r="DQ1645" s="46">
        <v>1080437572.1300001</v>
      </c>
      <c r="DR1645" s="46">
        <v>1077485556.9100001</v>
      </c>
      <c r="DS1645" s="46">
        <v>1077485556.9100001</v>
      </c>
      <c r="DT1645" s="46">
        <v>1077485556.9100001</v>
      </c>
      <c r="DU1645" s="46">
        <v>1080437572.1300001</v>
      </c>
      <c r="DV1645" s="46">
        <v>1077485556.9100001</v>
      </c>
      <c r="DW1645" s="46">
        <v>1077485556.9100001</v>
      </c>
      <c r="DX1645" s="46">
        <v>1077485556.9100001</v>
      </c>
      <c r="DY1645" s="46">
        <v>1080437572.1300001</v>
      </c>
      <c r="DZ1645" s="46">
        <v>1077485556.9100001</v>
      </c>
      <c r="EA1645" s="46">
        <v>1077485556.9100001</v>
      </c>
      <c r="EB1645" s="46">
        <v>1077485556.9100001</v>
      </c>
      <c r="EC1645" s="46">
        <v>1080437572.1300001</v>
      </c>
      <c r="ED1645" s="46">
        <v>1077485556.9100001</v>
      </c>
      <c r="EE1645" s="46">
        <v>987285091.72000003</v>
      </c>
      <c r="EF1645" s="46">
        <v>957764939.47000003</v>
      </c>
      <c r="EG1645" s="46">
        <v>960388953</v>
      </c>
      <c r="EH1645" s="46">
        <v>877951194.51999998</v>
      </c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>
        <v>0</v>
      </c>
      <c r="FA1645" s="59" t="s">
        <v>1726</v>
      </c>
      <c r="FB1645" s="59" t="s">
        <v>2026</v>
      </c>
      <c r="FC1645" s="59" t="s">
        <v>2028</v>
      </c>
    </row>
    <row r="1646" spans="1:159" s="49" customFormat="1" ht="25.5" customHeight="1" x14ac:dyDescent="0.25">
      <c r="A1646" s="59" t="s">
        <v>3300</v>
      </c>
      <c r="B1646" s="59" t="s">
        <v>55</v>
      </c>
      <c r="C1646" s="59" t="s">
        <v>1799</v>
      </c>
      <c r="D1646" s="59" t="s">
        <v>1800</v>
      </c>
      <c r="E1646" s="59" t="s">
        <v>1800</v>
      </c>
      <c r="F1646" s="59" t="s">
        <v>1947</v>
      </c>
      <c r="G1646" s="59" t="s">
        <v>1947</v>
      </c>
      <c r="H1646" s="59" t="s">
        <v>1339</v>
      </c>
      <c r="I1646" s="59">
        <v>5</v>
      </c>
      <c r="J1646" s="59" t="s">
        <v>3301</v>
      </c>
      <c r="K1646" s="59" t="s">
        <v>1934</v>
      </c>
      <c r="L1646" s="59"/>
      <c r="M1646" s="59" t="s">
        <v>1946</v>
      </c>
      <c r="N1646" s="59"/>
      <c r="O1646" s="46">
        <v>198083416.25999999</v>
      </c>
      <c r="P1646" s="46"/>
      <c r="Q1646" s="46"/>
      <c r="R1646" s="46"/>
      <c r="S1646" s="46">
        <v>1610891</v>
      </c>
      <c r="T1646" s="46">
        <v>6729264.9900000002</v>
      </c>
      <c r="U1646" s="46">
        <v>7184281.2400000002</v>
      </c>
      <c r="V1646" s="46">
        <v>7386801.3600000003</v>
      </c>
      <c r="W1646" s="46">
        <v>6972177.6799999997</v>
      </c>
      <c r="X1646" s="46">
        <v>7830000</v>
      </c>
      <c r="Y1646" s="46">
        <v>7830000</v>
      </c>
      <c r="Z1646" s="46">
        <v>7830000</v>
      </c>
      <c r="AA1646" s="46">
        <v>7830000</v>
      </c>
      <c r="AB1646" s="46">
        <v>7830000</v>
      </c>
      <c r="AC1646" s="46">
        <v>7830000</v>
      </c>
      <c r="AD1646" s="46">
        <v>7830000</v>
      </c>
      <c r="AE1646" s="46">
        <v>7830000</v>
      </c>
      <c r="AF1646" s="46">
        <v>7830000</v>
      </c>
      <c r="AG1646" s="46">
        <v>7830000</v>
      </c>
      <c r="AH1646" s="46">
        <v>7830000</v>
      </c>
      <c r="AI1646" s="46">
        <v>7830000</v>
      </c>
      <c r="AJ1646" s="46">
        <v>7830000</v>
      </c>
      <c r="AK1646" s="46">
        <v>7830000</v>
      </c>
      <c r="AL1646" s="46">
        <v>7830000</v>
      </c>
      <c r="AM1646" s="46">
        <v>7830000</v>
      </c>
      <c r="AN1646" s="46">
        <v>7830000</v>
      </c>
      <c r="AO1646" s="46">
        <v>14790000</v>
      </c>
      <c r="AP1646" s="46">
        <v>6960000</v>
      </c>
      <c r="AQ1646" s="46">
        <v>6960000</v>
      </c>
      <c r="AR1646" s="46">
        <v>6380000</v>
      </c>
      <c r="AS1646" s="46"/>
      <c r="AT1646" s="46"/>
      <c r="AU1646" s="46"/>
      <c r="AV1646" s="46"/>
      <c r="AW1646" s="46"/>
      <c r="AX1646" s="46"/>
      <c r="AY1646" s="46"/>
      <c r="AZ1646" s="87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>
        <v>134.84</v>
      </c>
      <c r="BK1646" s="46"/>
      <c r="BL1646" s="46"/>
      <c r="BM1646" s="46"/>
      <c r="BN1646" s="46">
        <v>85.1</v>
      </c>
      <c r="BO1646" s="46">
        <v>85.1</v>
      </c>
      <c r="BP1646" s="46">
        <v>93.1</v>
      </c>
      <c r="BQ1646" s="46">
        <v>97.83</v>
      </c>
      <c r="BR1646" s="46">
        <v>137.76</v>
      </c>
      <c r="BS1646" s="46">
        <v>140.59</v>
      </c>
      <c r="BT1646" s="46">
        <v>140.59</v>
      </c>
      <c r="BU1646" s="46">
        <v>140.59</v>
      </c>
      <c r="BV1646" s="46">
        <v>140.59</v>
      </c>
      <c r="BW1646" s="46">
        <v>140.59</v>
      </c>
      <c r="BX1646" s="46">
        <v>140.59</v>
      </c>
      <c r="BY1646" s="46">
        <v>140.59</v>
      </c>
      <c r="BZ1646" s="46">
        <v>140.59</v>
      </c>
      <c r="CA1646" s="46">
        <v>140.59</v>
      </c>
      <c r="CB1646" s="46">
        <v>140.59</v>
      </c>
      <c r="CC1646" s="46">
        <v>140.59</v>
      </c>
      <c r="CD1646" s="46">
        <v>140.59</v>
      </c>
      <c r="CE1646" s="46">
        <v>140.59</v>
      </c>
      <c r="CF1646" s="46">
        <v>140.59</v>
      </c>
      <c r="CG1646" s="46">
        <v>140.59</v>
      </c>
      <c r="CH1646" s="46">
        <v>140.59</v>
      </c>
      <c r="CI1646" s="46">
        <v>140.59</v>
      </c>
      <c r="CJ1646" s="46">
        <v>140.59</v>
      </c>
      <c r="CK1646" s="46">
        <v>140.59</v>
      </c>
      <c r="CL1646" s="46">
        <v>140.59</v>
      </c>
      <c r="CM1646" s="46">
        <v>140.59</v>
      </c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>
        <v>0</v>
      </c>
      <c r="DF1646" s="46"/>
      <c r="DG1646" s="46"/>
      <c r="DH1646" s="46"/>
      <c r="DI1646" s="46">
        <v>137086824.09999999</v>
      </c>
      <c r="DJ1646" s="46">
        <v>572660450.29999995</v>
      </c>
      <c r="DK1646" s="46">
        <v>668856583.64999998</v>
      </c>
      <c r="DL1646" s="46">
        <v>722650777.02999997</v>
      </c>
      <c r="DM1646" s="46">
        <v>960487196.66999996</v>
      </c>
      <c r="DN1646" s="46">
        <v>1100819700</v>
      </c>
      <c r="DO1646" s="46">
        <v>1100819700</v>
      </c>
      <c r="DP1646" s="46">
        <v>1100819700</v>
      </c>
      <c r="DQ1646" s="46">
        <v>1100819700</v>
      </c>
      <c r="DR1646" s="46">
        <v>1100819700</v>
      </c>
      <c r="DS1646" s="46">
        <v>1100819700</v>
      </c>
      <c r="DT1646" s="46">
        <v>1100819700</v>
      </c>
      <c r="DU1646" s="46">
        <v>1100819700</v>
      </c>
      <c r="DV1646" s="46">
        <v>1100819700</v>
      </c>
      <c r="DW1646" s="46">
        <v>1100819700</v>
      </c>
      <c r="DX1646" s="46">
        <v>1100819700</v>
      </c>
      <c r="DY1646" s="46">
        <v>1100819700</v>
      </c>
      <c r="DZ1646" s="46">
        <v>1100819700</v>
      </c>
      <c r="EA1646" s="46">
        <v>1100819700</v>
      </c>
      <c r="EB1646" s="46">
        <v>1100819700</v>
      </c>
      <c r="EC1646" s="46">
        <v>1100819700</v>
      </c>
      <c r="ED1646" s="46">
        <v>1100819700</v>
      </c>
      <c r="EE1646" s="46">
        <v>2079326100</v>
      </c>
      <c r="EF1646" s="46">
        <v>978506400</v>
      </c>
      <c r="EG1646" s="46">
        <v>978506400</v>
      </c>
      <c r="EH1646" s="46">
        <v>896964200</v>
      </c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>
        <v>0</v>
      </c>
      <c r="FA1646" s="59" t="s">
        <v>1726</v>
      </c>
      <c r="FB1646" s="59" t="s">
        <v>3302</v>
      </c>
      <c r="FC1646" s="59" t="s">
        <v>3303</v>
      </c>
    </row>
    <row r="1647" spans="1:159" s="49" customFormat="1" ht="25.5" customHeight="1" x14ac:dyDescent="0.25">
      <c r="A1647" s="59" t="s">
        <v>3444</v>
      </c>
      <c r="B1647" s="59" t="s">
        <v>55</v>
      </c>
      <c r="C1647" s="59" t="s">
        <v>1799</v>
      </c>
      <c r="D1647" s="59" t="s">
        <v>1800</v>
      </c>
      <c r="E1647" s="59" t="s">
        <v>1800</v>
      </c>
      <c r="F1647" s="59" t="s">
        <v>1947</v>
      </c>
      <c r="G1647" s="59" t="s">
        <v>1947</v>
      </c>
      <c r="H1647" s="59" t="s">
        <v>1339</v>
      </c>
      <c r="I1647" s="59">
        <v>5</v>
      </c>
      <c r="J1647" s="59" t="s">
        <v>3450</v>
      </c>
      <c r="K1647" s="59" t="s">
        <v>1934</v>
      </c>
      <c r="L1647" s="59"/>
      <c r="M1647" s="59" t="s">
        <v>1946</v>
      </c>
      <c r="N1647" s="59"/>
      <c r="O1647" s="46">
        <f>S1647+T1647+U1647+V1647+W1647+X1647+Y1647+Z1647+AA1647+AB1647+AC1647+AD1647+AE1647+AF1647+AG1647+AH1647+AI1647+AJ1647+AK1647+AL1647+AM1647+AN1647+AO1647+AP1647+AQ1647+AR1647</f>
        <v>189044913.38099998</v>
      </c>
      <c r="P1647" s="46"/>
      <c r="Q1647" s="46"/>
      <c r="R1647" s="46"/>
      <c r="S1647" s="46">
        <v>1610891</v>
      </c>
      <c r="T1647" s="46">
        <v>6729264.9900000002</v>
      </c>
      <c r="U1647" s="46">
        <v>7184281.2400000002</v>
      </c>
      <c r="V1647" s="46">
        <v>7386801.3600000003</v>
      </c>
      <c r="W1647" s="46">
        <v>5549153.7910000002</v>
      </c>
      <c r="X1647" s="46">
        <v>7830000</v>
      </c>
      <c r="Y1647" s="46">
        <v>7829999.9999999991</v>
      </c>
      <c r="Z1647" s="46">
        <v>7829999.9999999991</v>
      </c>
      <c r="AA1647" s="46">
        <v>7829999.9999999991</v>
      </c>
      <c r="AB1647" s="46">
        <v>7829999.9999999991</v>
      </c>
      <c r="AC1647" s="46">
        <v>7829999.9999999991</v>
      </c>
      <c r="AD1647" s="46">
        <v>7829999.9999999991</v>
      </c>
      <c r="AE1647" s="46">
        <v>7829999.9999999991</v>
      </c>
      <c r="AF1647" s="46">
        <v>7829999.9999999991</v>
      </c>
      <c r="AG1647" s="46">
        <v>7829999.9999999991</v>
      </c>
      <c r="AH1647" s="46">
        <v>7829999.9999999991</v>
      </c>
      <c r="AI1647" s="46">
        <v>7829999.9999999991</v>
      </c>
      <c r="AJ1647" s="46">
        <v>7829999.9999999991</v>
      </c>
      <c r="AK1647" s="46">
        <v>7829999.9999999991</v>
      </c>
      <c r="AL1647" s="46">
        <v>7829999.9999999991</v>
      </c>
      <c r="AM1647" s="46">
        <v>7829999.9999999991</v>
      </c>
      <c r="AN1647" s="46">
        <v>7829999.9999999991</v>
      </c>
      <c r="AO1647" s="46">
        <v>7174520.9999999991</v>
      </c>
      <c r="AP1647" s="46">
        <v>6959999.9999999991</v>
      </c>
      <c r="AQ1647" s="46">
        <v>6959999.9999999991</v>
      </c>
      <c r="AR1647" s="46">
        <v>6379999.9999999991</v>
      </c>
      <c r="AS1647" s="46"/>
      <c r="AT1647" s="46"/>
      <c r="AU1647" s="46"/>
      <c r="AV1647" s="46"/>
      <c r="AW1647" s="46"/>
      <c r="AX1647" s="46"/>
      <c r="AY1647" s="46"/>
      <c r="AZ1647" s="87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>
        <f>DE1647/O1647</f>
        <v>0</v>
      </c>
      <c r="BK1647" s="46"/>
      <c r="BL1647" s="46"/>
      <c r="BM1647" s="46"/>
      <c r="BN1647" s="46">
        <v>85.1</v>
      </c>
      <c r="BO1647" s="46">
        <v>85.1</v>
      </c>
      <c r="BP1647" s="46">
        <v>93.1</v>
      </c>
      <c r="BQ1647" s="46">
        <v>97.83</v>
      </c>
      <c r="BR1647" s="46">
        <v>137.61000000000001</v>
      </c>
      <c r="BS1647" s="46">
        <v>140.59</v>
      </c>
      <c r="BT1647" s="46">
        <v>137.61000000000001</v>
      </c>
      <c r="BU1647" s="46">
        <v>137.61000000000001</v>
      </c>
      <c r="BV1647" s="46">
        <v>137.61000000000001</v>
      </c>
      <c r="BW1647" s="46">
        <v>137.61000000000001</v>
      </c>
      <c r="BX1647" s="46">
        <v>137.61000000000001</v>
      </c>
      <c r="BY1647" s="46">
        <v>137.61000000000001</v>
      </c>
      <c r="BZ1647" s="46">
        <v>137.61000000000001</v>
      </c>
      <c r="CA1647" s="46">
        <v>137.61000000000001</v>
      </c>
      <c r="CB1647" s="46">
        <v>137.61000000000001</v>
      </c>
      <c r="CC1647" s="46">
        <v>137.61000000000001</v>
      </c>
      <c r="CD1647" s="46">
        <v>137.61000000000001</v>
      </c>
      <c r="CE1647" s="46">
        <v>137.61000000000001</v>
      </c>
      <c r="CF1647" s="46">
        <v>137.61000000000001</v>
      </c>
      <c r="CG1647" s="46">
        <v>137.61000000000001</v>
      </c>
      <c r="CH1647" s="46">
        <v>137.61000000000001</v>
      </c>
      <c r="CI1647" s="46">
        <v>137.61000000000001</v>
      </c>
      <c r="CJ1647" s="46">
        <v>137.61000000000001</v>
      </c>
      <c r="CK1647" s="46">
        <v>137.61000000000001</v>
      </c>
      <c r="CL1647" s="46">
        <v>137.61000000000001</v>
      </c>
      <c r="CM1647" s="46">
        <v>137.61000000000001</v>
      </c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>
        <v>0</v>
      </c>
      <c r="DF1647" s="46"/>
      <c r="DG1647" s="46"/>
      <c r="DH1647" s="46"/>
      <c r="DI1647" s="46">
        <f>S1647*BN1647</f>
        <v>137086824.09999999</v>
      </c>
      <c r="DJ1647" s="46">
        <v>572660450.29999995</v>
      </c>
      <c r="DK1647" s="46">
        <v>668856583.64999998</v>
      </c>
      <c r="DL1647" s="46">
        <v>722650777.02999997</v>
      </c>
      <c r="DM1647" s="46">
        <f t="shared" ref="DM1647:EH1647" si="1263">W1647*BR1647</f>
        <v>763619053.17951012</v>
      </c>
      <c r="DN1647" s="46">
        <f t="shared" si="1263"/>
        <v>1100819700</v>
      </c>
      <c r="DO1647" s="46">
        <f t="shared" si="1263"/>
        <v>1077486300</v>
      </c>
      <c r="DP1647" s="46">
        <f t="shared" si="1263"/>
        <v>1077486300</v>
      </c>
      <c r="DQ1647" s="46">
        <f t="shared" si="1263"/>
        <v>1077486300</v>
      </c>
      <c r="DR1647" s="46">
        <f t="shared" si="1263"/>
        <v>1077486300</v>
      </c>
      <c r="DS1647" s="46">
        <f t="shared" si="1263"/>
        <v>1077486300</v>
      </c>
      <c r="DT1647" s="46">
        <f t="shared" si="1263"/>
        <v>1077486300</v>
      </c>
      <c r="DU1647" s="46">
        <f t="shared" si="1263"/>
        <v>1077486300</v>
      </c>
      <c r="DV1647" s="46">
        <f t="shared" si="1263"/>
        <v>1077486300</v>
      </c>
      <c r="DW1647" s="46">
        <f t="shared" si="1263"/>
        <v>1077486300</v>
      </c>
      <c r="DX1647" s="46">
        <f t="shared" si="1263"/>
        <v>1077486300</v>
      </c>
      <c r="DY1647" s="46">
        <f t="shared" si="1263"/>
        <v>1077486300</v>
      </c>
      <c r="DZ1647" s="46">
        <f t="shared" si="1263"/>
        <v>1077486300</v>
      </c>
      <c r="EA1647" s="46">
        <f t="shared" si="1263"/>
        <v>1077486300</v>
      </c>
      <c r="EB1647" s="46">
        <f t="shared" si="1263"/>
        <v>1077486300</v>
      </c>
      <c r="EC1647" s="46">
        <f t="shared" si="1263"/>
        <v>1077486300</v>
      </c>
      <c r="ED1647" s="46">
        <f t="shared" si="1263"/>
        <v>1077486300</v>
      </c>
      <c r="EE1647" s="46">
        <f t="shared" si="1263"/>
        <v>987285834.80999994</v>
      </c>
      <c r="EF1647" s="46">
        <f t="shared" si="1263"/>
        <v>957765600</v>
      </c>
      <c r="EG1647" s="46">
        <f t="shared" si="1263"/>
        <v>957765600</v>
      </c>
      <c r="EH1647" s="46">
        <f t="shared" si="1263"/>
        <v>877951800</v>
      </c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>
        <f>DE1647*1.12</f>
        <v>0</v>
      </c>
      <c r="FA1647" s="59" t="s">
        <v>1726</v>
      </c>
      <c r="FB1647" s="59" t="s">
        <v>3302</v>
      </c>
      <c r="FC1647" s="59" t="s">
        <v>1703</v>
      </c>
    </row>
    <row r="1648" spans="1:159" s="49" customFormat="1" ht="25.5" customHeight="1" x14ac:dyDescent="0.25">
      <c r="A1648" s="59" t="s">
        <v>3582</v>
      </c>
      <c r="B1648" s="59" t="s">
        <v>55</v>
      </c>
      <c r="C1648" s="59" t="s">
        <v>1799</v>
      </c>
      <c r="D1648" s="59" t="s">
        <v>1800</v>
      </c>
      <c r="E1648" s="59" t="s">
        <v>1800</v>
      </c>
      <c r="F1648" s="59" t="s">
        <v>1947</v>
      </c>
      <c r="G1648" s="59" t="s">
        <v>1947</v>
      </c>
      <c r="H1648" s="59" t="s">
        <v>1339</v>
      </c>
      <c r="I1648" s="59">
        <v>5</v>
      </c>
      <c r="J1648" s="59" t="s">
        <v>3583</v>
      </c>
      <c r="K1648" s="59" t="s">
        <v>1934</v>
      </c>
      <c r="L1648" s="59"/>
      <c r="M1648" s="59" t="s">
        <v>1946</v>
      </c>
      <c r="N1648" s="59"/>
      <c r="O1648" s="46">
        <f>S1648+T1648+U1648+V1648+W1648+X1648+Y1648+Z1648+AA1648+AB1648+AC1648+AD1648+AE1648+AF1648+AG1648+AH1648+AI1648+AJ1648+AK1648+AL1648+AM1648+AN1648+AO1648+AP1648+AQ1648+AR1648</f>
        <v>186768623.72135136</v>
      </c>
      <c r="P1648" s="46"/>
      <c r="Q1648" s="46"/>
      <c r="R1648" s="46"/>
      <c r="S1648" s="46">
        <v>1610891</v>
      </c>
      <c r="T1648" s="46">
        <v>6729264.9900000002</v>
      </c>
      <c r="U1648" s="46">
        <v>7184281.2400000002</v>
      </c>
      <c r="V1648" s="46">
        <v>7386801.3600000003</v>
      </c>
      <c r="W1648" s="46">
        <v>5549153.7910000002</v>
      </c>
      <c r="X1648" s="46">
        <v>5553710.3403513758</v>
      </c>
      <c r="Y1648" s="46">
        <v>7829999.9999999991</v>
      </c>
      <c r="Z1648" s="46">
        <v>7829999.9999999991</v>
      </c>
      <c r="AA1648" s="46">
        <v>7829999.9999999991</v>
      </c>
      <c r="AB1648" s="46">
        <v>7829999.9999999991</v>
      </c>
      <c r="AC1648" s="46">
        <v>7829999.9999999991</v>
      </c>
      <c r="AD1648" s="46">
        <v>7829999.9999999991</v>
      </c>
      <c r="AE1648" s="46">
        <v>7829999.9999999991</v>
      </c>
      <c r="AF1648" s="46">
        <v>7829999.9999999991</v>
      </c>
      <c r="AG1648" s="46">
        <v>7829999.9999999991</v>
      </c>
      <c r="AH1648" s="46">
        <v>7829999.9999999991</v>
      </c>
      <c r="AI1648" s="46">
        <v>7829999.9999999991</v>
      </c>
      <c r="AJ1648" s="46">
        <v>7829999.9999999991</v>
      </c>
      <c r="AK1648" s="46">
        <v>7829999.9999999991</v>
      </c>
      <c r="AL1648" s="46">
        <v>7829999.9999999991</v>
      </c>
      <c r="AM1648" s="46">
        <v>7829999.9999999991</v>
      </c>
      <c r="AN1648" s="46">
        <v>7829999.9999999991</v>
      </c>
      <c r="AO1648" s="46">
        <v>7174520.9999999991</v>
      </c>
      <c r="AP1648" s="46">
        <v>6959999.9999999991</v>
      </c>
      <c r="AQ1648" s="46">
        <v>6959999.9999999991</v>
      </c>
      <c r="AR1648" s="46">
        <v>6379999.9999999991</v>
      </c>
      <c r="AS1648" s="46"/>
      <c r="AT1648" s="46"/>
      <c r="AU1648" s="46"/>
      <c r="AV1648" s="46"/>
      <c r="AW1648" s="46"/>
      <c r="AX1648" s="46"/>
      <c r="AY1648" s="46"/>
      <c r="AZ1648" s="87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>
        <f>DE1648/O1648</f>
        <v>0</v>
      </c>
      <c r="BK1648" s="46"/>
      <c r="BL1648" s="46"/>
      <c r="BM1648" s="46"/>
      <c r="BN1648" s="46">
        <v>85.1</v>
      </c>
      <c r="BO1648" s="46">
        <v>85.1</v>
      </c>
      <c r="BP1648" s="46">
        <v>93.1</v>
      </c>
      <c r="BQ1648" s="46">
        <v>97.83</v>
      </c>
      <c r="BR1648" s="46">
        <v>137.61000000000001</v>
      </c>
      <c r="BS1648" s="46">
        <v>140.59</v>
      </c>
      <c r="BT1648" s="46">
        <v>137.61000000000001</v>
      </c>
      <c r="BU1648" s="46">
        <v>137.61000000000001</v>
      </c>
      <c r="BV1648" s="46">
        <v>137.61000000000001</v>
      </c>
      <c r="BW1648" s="46">
        <v>137.61000000000001</v>
      </c>
      <c r="BX1648" s="46">
        <v>137.61000000000001</v>
      </c>
      <c r="BY1648" s="46">
        <v>137.61000000000001</v>
      </c>
      <c r="BZ1648" s="46">
        <v>137.61000000000001</v>
      </c>
      <c r="CA1648" s="46">
        <v>137.61000000000001</v>
      </c>
      <c r="CB1648" s="46">
        <v>137.61000000000001</v>
      </c>
      <c r="CC1648" s="46">
        <v>137.61000000000001</v>
      </c>
      <c r="CD1648" s="46">
        <v>137.61000000000001</v>
      </c>
      <c r="CE1648" s="46">
        <v>137.61000000000001</v>
      </c>
      <c r="CF1648" s="46">
        <v>137.61000000000001</v>
      </c>
      <c r="CG1648" s="46">
        <v>137.61000000000001</v>
      </c>
      <c r="CH1648" s="46">
        <v>137.61000000000001</v>
      </c>
      <c r="CI1648" s="46">
        <v>137.61000000000001</v>
      </c>
      <c r="CJ1648" s="46">
        <v>137.61000000000001</v>
      </c>
      <c r="CK1648" s="46">
        <v>137.61000000000001</v>
      </c>
      <c r="CL1648" s="46">
        <v>137.61000000000001</v>
      </c>
      <c r="CM1648" s="46">
        <v>137.61000000000001</v>
      </c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>
        <v>0</v>
      </c>
      <c r="DF1648" s="46"/>
      <c r="DG1648" s="46"/>
      <c r="DH1648" s="46"/>
      <c r="DI1648" s="46">
        <f>S1648*BN1648</f>
        <v>137086824.09999999</v>
      </c>
      <c r="DJ1648" s="46">
        <v>572660450.29999995</v>
      </c>
      <c r="DK1648" s="46">
        <v>668856583.64999998</v>
      </c>
      <c r="DL1648" s="46">
        <v>722650777.02999997</v>
      </c>
      <c r="DM1648" s="46">
        <v>763619053.17951012</v>
      </c>
      <c r="DN1648" s="46">
        <f t="shared" ref="DN1648:EH1649" si="1264">X1648*BS1648</f>
        <v>780796136.74999988</v>
      </c>
      <c r="DO1648" s="46">
        <f t="shared" si="1264"/>
        <v>1077486300</v>
      </c>
      <c r="DP1648" s="46">
        <f t="shared" si="1264"/>
        <v>1077486300</v>
      </c>
      <c r="DQ1648" s="46">
        <f t="shared" si="1264"/>
        <v>1077486300</v>
      </c>
      <c r="DR1648" s="46">
        <f t="shared" si="1264"/>
        <v>1077486300</v>
      </c>
      <c r="DS1648" s="46">
        <f t="shared" si="1264"/>
        <v>1077486300</v>
      </c>
      <c r="DT1648" s="46">
        <f t="shared" si="1264"/>
        <v>1077486300</v>
      </c>
      <c r="DU1648" s="46">
        <f t="shared" si="1264"/>
        <v>1077486300</v>
      </c>
      <c r="DV1648" s="46">
        <f t="shared" si="1264"/>
        <v>1077486300</v>
      </c>
      <c r="DW1648" s="46">
        <f t="shared" si="1264"/>
        <v>1077486300</v>
      </c>
      <c r="DX1648" s="46">
        <f t="shared" si="1264"/>
        <v>1077486300</v>
      </c>
      <c r="DY1648" s="46">
        <f t="shared" si="1264"/>
        <v>1077486300</v>
      </c>
      <c r="DZ1648" s="46">
        <f t="shared" si="1264"/>
        <v>1077486300</v>
      </c>
      <c r="EA1648" s="46">
        <f t="shared" si="1264"/>
        <v>1077486300</v>
      </c>
      <c r="EB1648" s="46">
        <f t="shared" si="1264"/>
        <v>1077486300</v>
      </c>
      <c r="EC1648" s="46">
        <f t="shared" si="1264"/>
        <v>1077486300</v>
      </c>
      <c r="ED1648" s="46">
        <f t="shared" si="1264"/>
        <v>1077486300</v>
      </c>
      <c r="EE1648" s="46">
        <f t="shared" si="1264"/>
        <v>987285834.80999994</v>
      </c>
      <c r="EF1648" s="46">
        <f t="shared" si="1264"/>
        <v>957765600</v>
      </c>
      <c r="EG1648" s="46">
        <f t="shared" si="1264"/>
        <v>957765600</v>
      </c>
      <c r="EH1648" s="46">
        <f t="shared" si="1264"/>
        <v>877951800</v>
      </c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>
        <f>DE1648*1.12</f>
        <v>0</v>
      </c>
      <c r="FA1648" s="59" t="s">
        <v>1726</v>
      </c>
      <c r="FB1648" s="59" t="s">
        <v>3584</v>
      </c>
      <c r="FC1648" s="59" t="s">
        <v>3114</v>
      </c>
    </row>
    <row r="1649" spans="1:159" s="49" customFormat="1" ht="25.5" customHeight="1" x14ac:dyDescent="0.25">
      <c r="A1649" s="59" t="s">
        <v>3841</v>
      </c>
      <c r="B1649" s="59" t="s">
        <v>55</v>
      </c>
      <c r="C1649" s="59" t="s">
        <v>1799</v>
      </c>
      <c r="D1649" s="59" t="s">
        <v>1800</v>
      </c>
      <c r="E1649" s="59" t="s">
        <v>1800</v>
      </c>
      <c r="F1649" s="59" t="s">
        <v>1947</v>
      </c>
      <c r="G1649" s="59" t="s">
        <v>1947</v>
      </c>
      <c r="H1649" s="59" t="s">
        <v>1339</v>
      </c>
      <c r="I1649" s="59">
        <v>5</v>
      </c>
      <c r="J1649" s="59" t="s">
        <v>3583</v>
      </c>
      <c r="K1649" s="59" t="s">
        <v>1934</v>
      </c>
      <c r="L1649" s="59"/>
      <c r="M1649" s="59" t="s">
        <v>1946</v>
      </c>
      <c r="N1649" s="59"/>
      <c r="O1649" s="46">
        <f>S1649+T1649+U1649+V1649+W1649+X1649+Y1649+Z1649+AA1649+AB1649+AC1649+AD1649+AE1649+AF1649+AG1649+AH1649+AI1649+AJ1649+AK1649+AL1649+AM1649+AN1649+AO1649+AP1649+AQ1649+AR1649</f>
        <v>186324176.8102769</v>
      </c>
      <c r="P1649" s="46"/>
      <c r="Q1649" s="46"/>
      <c r="R1649" s="46"/>
      <c r="S1649" s="46">
        <v>1610891</v>
      </c>
      <c r="T1649" s="46">
        <v>6729264.9900000002</v>
      </c>
      <c r="U1649" s="46">
        <v>7184281.2400000002</v>
      </c>
      <c r="V1649" s="46">
        <v>7386801.3600000003</v>
      </c>
      <c r="W1649" s="46">
        <v>5549153.7910000002</v>
      </c>
      <c r="X1649" s="46">
        <v>5553710.3403513758</v>
      </c>
      <c r="Y1649" s="46">
        <f>DO1649/BT1649</f>
        <v>7385553.0889255358</v>
      </c>
      <c r="Z1649" s="46">
        <v>7829999.9999999991</v>
      </c>
      <c r="AA1649" s="46">
        <v>7829999.9999999991</v>
      </c>
      <c r="AB1649" s="46">
        <v>7829999.9999999991</v>
      </c>
      <c r="AC1649" s="46">
        <v>7829999.9999999991</v>
      </c>
      <c r="AD1649" s="46">
        <v>7829999.9999999991</v>
      </c>
      <c r="AE1649" s="46">
        <v>7829999.9999999991</v>
      </c>
      <c r="AF1649" s="46">
        <v>7829999.9999999991</v>
      </c>
      <c r="AG1649" s="46">
        <v>7829999.9999999991</v>
      </c>
      <c r="AH1649" s="46">
        <v>7829999.9999999991</v>
      </c>
      <c r="AI1649" s="46">
        <v>7829999.9999999991</v>
      </c>
      <c r="AJ1649" s="46">
        <v>7829999.9999999991</v>
      </c>
      <c r="AK1649" s="46">
        <v>7829999.9999999991</v>
      </c>
      <c r="AL1649" s="46">
        <v>7829999.9999999991</v>
      </c>
      <c r="AM1649" s="46">
        <v>7829999.9999999991</v>
      </c>
      <c r="AN1649" s="46">
        <v>7829999.9999999991</v>
      </c>
      <c r="AO1649" s="46">
        <v>7174520.9999999991</v>
      </c>
      <c r="AP1649" s="46">
        <v>6959999.9999999991</v>
      </c>
      <c r="AQ1649" s="46">
        <v>6959999.9999999991</v>
      </c>
      <c r="AR1649" s="46">
        <v>6379999.9999999991</v>
      </c>
      <c r="AS1649" s="46"/>
      <c r="AT1649" s="46"/>
      <c r="AU1649" s="46"/>
      <c r="AV1649" s="46"/>
      <c r="AW1649" s="46"/>
      <c r="AX1649" s="46"/>
      <c r="AY1649" s="46"/>
      <c r="AZ1649" s="87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>
        <f>DE1649/O1649</f>
        <v>132.84985278654523</v>
      </c>
      <c r="BK1649" s="46"/>
      <c r="BL1649" s="46"/>
      <c r="BM1649" s="46"/>
      <c r="BN1649" s="46">
        <v>85.1</v>
      </c>
      <c r="BO1649" s="46">
        <v>85.1</v>
      </c>
      <c r="BP1649" s="46">
        <v>93.1</v>
      </c>
      <c r="BQ1649" s="46">
        <v>97.83</v>
      </c>
      <c r="BR1649" s="46">
        <v>137.61000000000001</v>
      </c>
      <c r="BS1649" s="46">
        <v>140.59</v>
      </c>
      <c r="BT1649" s="46">
        <v>157.66</v>
      </c>
      <c r="BU1649" s="46">
        <v>137.61000000000001</v>
      </c>
      <c r="BV1649" s="46">
        <v>137.61000000000001</v>
      </c>
      <c r="BW1649" s="46">
        <v>137.61000000000001</v>
      </c>
      <c r="BX1649" s="46">
        <v>137.61000000000001</v>
      </c>
      <c r="BY1649" s="46">
        <v>137.61000000000001</v>
      </c>
      <c r="BZ1649" s="46">
        <v>137.61000000000001</v>
      </c>
      <c r="CA1649" s="46">
        <v>137.61000000000001</v>
      </c>
      <c r="CB1649" s="46">
        <v>137.61000000000001</v>
      </c>
      <c r="CC1649" s="46">
        <v>137.61000000000001</v>
      </c>
      <c r="CD1649" s="46">
        <v>137.61000000000001</v>
      </c>
      <c r="CE1649" s="46">
        <v>137.61000000000001</v>
      </c>
      <c r="CF1649" s="46">
        <v>137.61000000000001</v>
      </c>
      <c r="CG1649" s="46">
        <v>137.61000000000001</v>
      </c>
      <c r="CH1649" s="46">
        <v>137.61000000000001</v>
      </c>
      <c r="CI1649" s="46">
        <v>137.61000000000001</v>
      </c>
      <c r="CJ1649" s="46">
        <v>137.61000000000001</v>
      </c>
      <c r="CK1649" s="46">
        <v>137.61000000000001</v>
      </c>
      <c r="CL1649" s="46">
        <v>137.61000000000001</v>
      </c>
      <c r="CM1649" s="46">
        <v>137.61000000000001</v>
      </c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>
        <f>SUM(DH1649:EH1649)</f>
        <v>24753139459.819511</v>
      </c>
      <c r="DF1649" s="46"/>
      <c r="DG1649" s="46"/>
      <c r="DH1649" s="46"/>
      <c r="DI1649" s="46">
        <f>S1649*BN1649</f>
        <v>137086824.09999999</v>
      </c>
      <c r="DJ1649" s="46">
        <v>572660450.29999995</v>
      </c>
      <c r="DK1649" s="46">
        <v>668856583.64999998</v>
      </c>
      <c r="DL1649" s="46">
        <v>722650777.02999997</v>
      </c>
      <c r="DM1649" s="46">
        <v>763619053.17951012</v>
      </c>
      <c r="DN1649" s="46">
        <f t="shared" si="1264"/>
        <v>780796136.74999988</v>
      </c>
      <c r="DO1649" s="46">
        <v>1164406300</v>
      </c>
      <c r="DP1649" s="46">
        <f t="shared" si="1264"/>
        <v>1077486300</v>
      </c>
      <c r="DQ1649" s="46">
        <f t="shared" si="1264"/>
        <v>1077486300</v>
      </c>
      <c r="DR1649" s="46">
        <f t="shared" si="1264"/>
        <v>1077486300</v>
      </c>
      <c r="DS1649" s="46">
        <f t="shared" si="1264"/>
        <v>1077486300</v>
      </c>
      <c r="DT1649" s="46">
        <f t="shared" si="1264"/>
        <v>1077486300</v>
      </c>
      <c r="DU1649" s="46">
        <f t="shared" si="1264"/>
        <v>1077486300</v>
      </c>
      <c r="DV1649" s="46">
        <f t="shared" si="1264"/>
        <v>1077486300</v>
      </c>
      <c r="DW1649" s="46">
        <f t="shared" si="1264"/>
        <v>1077486300</v>
      </c>
      <c r="DX1649" s="46">
        <f t="shared" si="1264"/>
        <v>1077486300</v>
      </c>
      <c r="DY1649" s="46">
        <f t="shared" si="1264"/>
        <v>1077486300</v>
      </c>
      <c r="DZ1649" s="46">
        <f t="shared" si="1264"/>
        <v>1077486300</v>
      </c>
      <c r="EA1649" s="46">
        <f t="shared" si="1264"/>
        <v>1077486300</v>
      </c>
      <c r="EB1649" s="46">
        <f t="shared" si="1264"/>
        <v>1077486300</v>
      </c>
      <c r="EC1649" s="46">
        <f t="shared" si="1264"/>
        <v>1077486300</v>
      </c>
      <c r="ED1649" s="46">
        <f t="shared" si="1264"/>
        <v>1077486300</v>
      </c>
      <c r="EE1649" s="46">
        <f t="shared" si="1264"/>
        <v>987285834.80999994</v>
      </c>
      <c r="EF1649" s="46">
        <f t="shared" si="1264"/>
        <v>957765600</v>
      </c>
      <c r="EG1649" s="46">
        <f t="shared" si="1264"/>
        <v>957765600</v>
      </c>
      <c r="EH1649" s="46">
        <f t="shared" si="1264"/>
        <v>877951800</v>
      </c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>
        <f t="shared" ref="EZ1649" si="1265">DE1649*1.12</f>
        <v>27723516194.997856</v>
      </c>
      <c r="FA1649" s="59" t="s">
        <v>1726</v>
      </c>
      <c r="FB1649" s="59" t="s">
        <v>3584</v>
      </c>
      <c r="FC1649" s="59" t="s">
        <v>3357</v>
      </c>
    </row>
    <row r="1650" spans="1:159" s="49" customFormat="1" ht="25.5" customHeight="1" x14ac:dyDescent="0.25">
      <c r="A1650" s="59" t="s">
        <v>1813</v>
      </c>
      <c r="B1650" s="59" t="s">
        <v>55</v>
      </c>
      <c r="C1650" s="59" t="s">
        <v>1790</v>
      </c>
      <c r="D1650" s="59" t="s">
        <v>1791</v>
      </c>
      <c r="E1650" s="59" t="s">
        <v>1792</v>
      </c>
      <c r="F1650" s="59"/>
      <c r="G1650" s="59" t="s">
        <v>1950</v>
      </c>
      <c r="H1650" s="59" t="s">
        <v>1327</v>
      </c>
      <c r="I1650" s="59">
        <v>20</v>
      </c>
      <c r="J1650" s="59" t="s">
        <v>1943</v>
      </c>
      <c r="K1650" s="59" t="s">
        <v>1934</v>
      </c>
      <c r="L1650" s="59"/>
      <c r="M1650" s="59" t="s">
        <v>1951</v>
      </c>
      <c r="N1650" s="59"/>
      <c r="O1650" s="46">
        <f t="shared" ref="O1650:O1655" si="1266">P1650+Q1650+R1650+S1650+T1650+U1650+V1650+W1650+X1650+Y1650+Z1650+AA1650+AB1650+AC1650+AD1650+AE1650+AF1650+AG1650+AH1650+AI1650+AJ1650+AK1650+AL1650+AM1650+AN1650+AO1650+AP1650+AQ1650+AR1650+AS1650+AT1650+AU1650+AV1650+AW1650+AX1650+AY1650+AZ1650</f>
        <v>0</v>
      </c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87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>
        <v>0</v>
      </c>
      <c r="DF1650" s="46"/>
      <c r="DG1650" s="46"/>
      <c r="DH1650" s="46" t="s">
        <v>1669</v>
      </c>
      <c r="DI1650" s="46"/>
      <c r="DJ1650" s="46">
        <v>588882364.10000002</v>
      </c>
      <c r="DK1650" s="46">
        <v>684746935</v>
      </c>
      <c r="DL1650" s="46">
        <v>684746935</v>
      </c>
      <c r="DM1650" s="46">
        <v>686622954</v>
      </c>
      <c r="DN1650" s="46">
        <v>684746935</v>
      </c>
      <c r="DO1650" s="46">
        <v>684746935</v>
      </c>
      <c r="DP1650" s="46">
        <v>684746935</v>
      </c>
      <c r="DQ1650" s="46">
        <v>686622954</v>
      </c>
      <c r="DR1650" s="46">
        <v>684746935</v>
      </c>
      <c r="DS1650" s="46">
        <v>684746935</v>
      </c>
      <c r="DT1650" s="46">
        <v>684746935</v>
      </c>
      <c r="DU1650" s="46">
        <v>686622954</v>
      </c>
      <c r="DV1650" s="46">
        <v>684746935</v>
      </c>
      <c r="DW1650" s="46">
        <v>684746935</v>
      </c>
      <c r="DX1650" s="46">
        <v>684746935</v>
      </c>
      <c r="DY1650" s="46">
        <v>96127213.560000002</v>
      </c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>
        <v>0</v>
      </c>
      <c r="FA1650" s="59" t="s">
        <v>1726</v>
      </c>
      <c r="FB1650" s="59">
        <v>2012</v>
      </c>
      <c r="FC1650" s="59"/>
    </row>
    <row r="1651" spans="1:159" s="49" customFormat="1" ht="25.5" customHeight="1" x14ac:dyDescent="0.25">
      <c r="A1651" s="59" t="s">
        <v>1814</v>
      </c>
      <c r="B1651" s="59" t="s">
        <v>55</v>
      </c>
      <c r="C1651" s="59" t="s">
        <v>1790</v>
      </c>
      <c r="D1651" s="59" t="s">
        <v>1791</v>
      </c>
      <c r="E1651" s="59" t="s">
        <v>1792</v>
      </c>
      <c r="F1651" s="59"/>
      <c r="G1651" s="59" t="s">
        <v>1942</v>
      </c>
      <c r="H1651" s="59" t="s">
        <v>1327</v>
      </c>
      <c r="I1651" s="59">
        <v>20</v>
      </c>
      <c r="J1651" s="59" t="s">
        <v>1328</v>
      </c>
      <c r="K1651" s="59" t="s">
        <v>1934</v>
      </c>
      <c r="L1651" s="59"/>
      <c r="M1651" s="59" t="s">
        <v>1951</v>
      </c>
      <c r="N1651" s="59"/>
      <c r="O1651" s="46">
        <f t="shared" si="1266"/>
        <v>0</v>
      </c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87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>
        <v>0</v>
      </c>
      <c r="DF1651" s="46"/>
      <c r="DG1651" s="46"/>
      <c r="DH1651" s="46"/>
      <c r="DI1651" s="46"/>
      <c r="DJ1651" s="46">
        <v>496157581.04000002</v>
      </c>
      <c r="DK1651" s="46">
        <v>746181694.64999998</v>
      </c>
      <c r="DL1651" s="46">
        <v>746181694.64999998</v>
      </c>
      <c r="DM1651" s="46">
        <v>748226028.05999994</v>
      </c>
      <c r="DN1651" s="46">
        <v>746181694.64999998</v>
      </c>
      <c r="DO1651" s="46">
        <v>746181694.64999998</v>
      </c>
      <c r="DP1651" s="46">
        <v>746181694.64999998</v>
      </c>
      <c r="DQ1651" s="46">
        <v>748226028.05999994</v>
      </c>
      <c r="DR1651" s="46">
        <v>746181694.64999998</v>
      </c>
      <c r="DS1651" s="46">
        <v>746181694.64999998</v>
      </c>
      <c r="DT1651" s="46">
        <v>746181694.64999998</v>
      </c>
      <c r="DU1651" s="46">
        <v>748226028.05999994</v>
      </c>
      <c r="DV1651" s="46">
        <v>746181694.64999998</v>
      </c>
      <c r="DW1651" s="46">
        <v>746181694.64999998</v>
      </c>
      <c r="DX1651" s="46">
        <v>746181694.64999998</v>
      </c>
      <c r="DY1651" s="46">
        <v>137429270.46000001</v>
      </c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>
        <v>0</v>
      </c>
      <c r="FA1651" s="59" t="s">
        <v>1726</v>
      </c>
      <c r="FB1651" s="59" t="s">
        <v>2018</v>
      </c>
      <c r="FC1651" s="59" t="s">
        <v>2019</v>
      </c>
    </row>
    <row r="1652" spans="1:159" s="49" customFormat="1" ht="25.5" customHeight="1" x14ac:dyDescent="0.25">
      <c r="A1652" s="59" t="s">
        <v>1815</v>
      </c>
      <c r="B1652" s="59" t="s">
        <v>55</v>
      </c>
      <c r="C1652" s="59" t="s">
        <v>1790</v>
      </c>
      <c r="D1652" s="59" t="s">
        <v>1791</v>
      </c>
      <c r="E1652" s="59" t="s">
        <v>1792</v>
      </c>
      <c r="F1652" s="59"/>
      <c r="G1652" s="59" t="s">
        <v>1942</v>
      </c>
      <c r="H1652" s="59" t="s">
        <v>1327</v>
      </c>
      <c r="I1652" s="59">
        <v>20</v>
      </c>
      <c r="J1652" s="59" t="s">
        <v>1356</v>
      </c>
      <c r="K1652" s="59" t="s">
        <v>1934</v>
      </c>
      <c r="L1652" s="59"/>
      <c r="M1652" s="59" t="s">
        <v>1951</v>
      </c>
      <c r="N1652" s="59"/>
      <c r="O1652" s="46">
        <f t="shared" si="1266"/>
        <v>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87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>
        <v>0</v>
      </c>
      <c r="DF1652" s="46"/>
      <c r="DG1652" s="46"/>
      <c r="DH1652" s="46"/>
      <c r="DI1652" s="46"/>
      <c r="DJ1652" s="46">
        <v>496157581.04000002</v>
      </c>
      <c r="DK1652" s="46">
        <v>739840088.97000003</v>
      </c>
      <c r="DL1652" s="46">
        <v>796175814</v>
      </c>
      <c r="DM1652" s="46">
        <v>798357117.60000002</v>
      </c>
      <c r="DN1652" s="46">
        <v>796175814</v>
      </c>
      <c r="DO1652" s="46">
        <v>796175814</v>
      </c>
      <c r="DP1652" s="46">
        <v>796175814</v>
      </c>
      <c r="DQ1652" s="46">
        <v>798357117.60000002</v>
      </c>
      <c r="DR1652" s="46">
        <v>796175814</v>
      </c>
      <c r="DS1652" s="46">
        <v>796175814</v>
      </c>
      <c r="DT1652" s="46">
        <v>796175814</v>
      </c>
      <c r="DU1652" s="46">
        <v>798357117.60000002</v>
      </c>
      <c r="DV1652" s="46">
        <v>796175814</v>
      </c>
      <c r="DW1652" s="46">
        <v>796175814</v>
      </c>
      <c r="DX1652" s="46">
        <v>796175814</v>
      </c>
      <c r="DY1652" s="46">
        <v>146637021.60000002</v>
      </c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>
        <v>0</v>
      </c>
      <c r="FA1652" s="59" t="s">
        <v>1726</v>
      </c>
      <c r="FB1652" s="59" t="s">
        <v>2020</v>
      </c>
      <c r="FC1652" s="59" t="s">
        <v>2021</v>
      </c>
    </row>
    <row r="1653" spans="1:159" s="49" customFormat="1" ht="25.5" customHeight="1" x14ac:dyDescent="0.25">
      <c r="A1653" s="59" t="s">
        <v>1816</v>
      </c>
      <c r="B1653" s="59" t="s">
        <v>55</v>
      </c>
      <c r="C1653" s="59" t="s">
        <v>1790</v>
      </c>
      <c r="D1653" s="59" t="s">
        <v>1791</v>
      </c>
      <c r="E1653" s="59" t="s">
        <v>1792</v>
      </c>
      <c r="F1653" s="59"/>
      <c r="G1653" s="59" t="s">
        <v>1942</v>
      </c>
      <c r="H1653" s="59" t="s">
        <v>1327</v>
      </c>
      <c r="I1653" s="59">
        <v>20</v>
      </c>
      <c r="J1653" s="59" t="s">
        <v>1356</v>
      </c>
      <c r="K1653" s="59" t="s">
        <v>1934</v>
      </c>
      <c r="L1653" s="59"/>
      <c r="M1653" s="59" t="s">
        <v>1951</v>
      </c>
      <c r="N1653" s="59"/>
      <c r="O1653" s="46">
        <f t="shared" si="1266"/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87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>
        <v>0</v>
      </c>
      <c r="DF1653" s="46"/>
      <c r="DG1653" s="46"/>
      <c r="DH1653" s="46"/>
      <c r="DI1653" s="46"/>
      <c r="DJ1653" s="46">
        <v>496157581.04000002</v>
      </c>
      <c r="DK1653" s="46">
        <v>739840088.97000003</v>
      </c>
      <c r="DL1653" s="46">
        <v>796175814</v>
      </c>
      <c r="DM1653" s="46">
        <v>798357117.60000002</v>
      </c>
      <c r="DN1653" s="46">
        <v>796175814</v>
      </c>
      <c r="DO1653" s="46">
        <v>796175814</v>
      </c>
      <c r="DP1653" s="46">
        <v>796175814</v>
      </c>
      <c r="DQ1653" s="46">
        <v>798357117.60000002</v>
      </c>
      <c r="DR1653" s="46">
        <v>796175814</v>
      </c>
      <c r="DS1653" s="46">
        <v>796175814</v>
      </c>
      <c r="DT1653" s="46">
        <v>796175814</v>
      </c>
      <c r="DU1653" s="46">
        <v>798357117.60000002</v>
      </c>
      <c r="DV1653" s="46">
        <v>796175814</v>
      </c>
      <c r="DW1653" s="46">
        <v>796175814</v>
      </c>
      <c r="DX1653" s="46">
        <v>796175814</v>
      </c>
      <c r="DY1653" s="46">
        <v>146637021.60000002</v>
      </c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>
        <v>0</v>
      </c>
      <c r="FA1653" s="59" t="s">
        <v>1696</v>
      </c>
      <c r="FB1653" s="59" t="s">
        <v>2020</v>
      </c>
      <c r="FC1653" s="59">
        <v>18</v>
      </c>
    </row>
    <row r="1654" spans="1:159" s="49" customFormat="1" ht="25.5" customHeight="1" x14ac:dyDescent="0.25">
      <c r="A1654" s="59" t="s">
        <v>1817</v>
      </c>
      <c r="B1654" s="59" t="s">
        <v>55</v>
      </c>
      <c r="C1654" s="59" t="s">
        <v>1799</v>
      </c>
      <c r="D1654" s="59" t="s">
        <v>1800</v>
      </c>
      <c r="E1654" s="59" t="s">
        <v>1800</v>
      </c>
      <c r="F1654" s="59"/>
      <c r="G1654" s="59" t="s">
        <v>1942</v>
      </c>
      <c r="H1654" s="59" t="s">
        <v>1327</v>
      </c>
      <c r="I1654" s="59">
        <v>20</v>
      </c>
      <c r="J1654" s="59" t="s">
        <v>1361</v>
      </c>
      <c r="K1654" s="59" t="s">
        <v>1934</v>
      </c>
      <c r="L1654" s="59"/>
      <c r="M1654" s="59" t="s">
        <v>1951</v>
      </c>
      <c r="N1654" s="59"/>
      <c r="O1654" s="46">
        <f t="shared" si="1266"/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87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>
        <v>0</v>
      </c>
      <c r="DF1654" s="46"/>
      <c r="DG1654" s="46"/>
      <c r="DH1654" s="46"/>
      <c r="DI1654" s="46"/>
      <c r="DJ1654" s="46">
        <v>0</v>
      </c>
      <c r="DK1654" s="46">
        <v>0</v>
      </c>
      <c r="DL1654" s="46">
        <v>0</v>
      </c>
      <c r="DM1654" s="46">
        <v>0</v>
      </c>
      <c r="DN1654" s="46">
        <v>0</v>
      </c>
      <c r="DO1654" s="46">
        <v>0</v>
      </c>
      <c r="DP1654" s="46">
        <v>0</v>
      </c>
      <c r="DQ1654" s="46">
        <v>0</v>
      </c>
      <c r="DR1654" s="46">
        <v>0</v>
      </c>
      <c r="DS1654" s="46">
        <v>0</v>
      </c>
      <c r="DT1654" s="46">
        <v>0</v>
      </c>
      <c r="DU1654" s="46">
        <v>0</v>
      </c>
      <c r="DV1654" s="46">
        <v>0</v>
      </c>
      <c r="DW1654" s="46">
        <v>0</v>
      </c>
      <c r="DX1654" s="46">
        <v>0</v>
      </c>
      <c r="DY1654" s="46">
        <v>0</v>
      </c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59" t="s">
        <v>1696</v>
      </c>
      <c r="FB1654" s="59" t="s">
        <v>2022</v>
      </c>
      <c r="FC1654" s="59" t="s">
        <v>2027</v>
      </c>
    </row>
    <row r="1655" spans="1:159" s="49" customFormat="1" ht="25.5" customHeight="1" x14ac:dyDescent="0.25">
      <c r="A1655" s="59" t="s">
        <v>1818</v>
      </c>
      <c r="B1655" s="59" t="s">
        <v>55</v>
      </c>
      <c r="C1655" s="59" t="s">
        <v>1799</v>
      </c>
      <c r="D1655" s="59" t="s">
        <v>1800</v>
      </c>
      <c r="E1655" s="59" t="s">
        <v>1800</v>
      </c>
      <c r="F1655" s="59"/>
      <c r="G1655" s="59" t="s">
        <v>1942</v>
      </c>
      <c r="H1655" s="59" t="s">
        <v>1327</v>
      </c>
      <c r="I1655" s="59">
        <v>20</v>
      </c>
      <c r="J1655" s="59" t="s">
        <v>1351</v>
      </c>
      <c r="K1655" s="59" t="s">
        <v>1934</v>
      </c>
      <c r="L1655" s="59"/>
      <c r="M1655" s="59" t="s">
        <v>1951</v>
      </c>
      <c r="N1655" s="59"/>
      <c r="O1655" s="46">
        <f t="shared" si="1266"/>
        <v>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87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>
        <v>0</v>
      </c>
      <c r="DF1655" s="46"/>
      <c r="DG1655" s="46"/>
      <c r="DH1655" s="46"/>
      <c r="DI1655" s="46"/>
      <c r="DJ1655" s="46">
        <v>496157581.04000002</v>
      </c>
      <c r="DK1655" s="46">
        <v>739840088.97000003</v>
      </c>
      <c r="DL1655" s="46">
        <v>796175814</v>
      </c>
      <c r="DM1655" s="46">
        <v>763831994.94000006</v>
      </c>
      <c r="DN1655" s="46">
        <v>744690443.35000002</v>
      </c>
      <c r="DO1655" s="46">
        <v>744690443.35000002</v>
      </c>
      <c r="DP1655" s="46">
        <v>744690443.35000002</v>
      </c>
      <c r="DQ1655" s="46">
        <v>746730691.13999999</v>
      </c>
      <c r="DR1655" s="46">
        <v>744690443.35000002</v>
      </c>
      <c r="DS1655" s="46">
        <v>744690443.35000002</v>
      </c>
      <c r="DT1655" s="46">
        <v>744690443.35000002</v>
      </c>
      <c r="DU1655" s="46">
        <v>746730691.13999999</v>
      </c>
      <c r="DV1655" s="46">
        <v>744690443.35000002</v>
      </c>
      <c r="DW1655" s="46">
        <v>744690443.35000002</v>
      </c>
      <c r="DX1655" s="46">
        <v>744690443.35000002</v>
      </c>
      <c r="DY1655" s="46">
        <v>137154616.74000001</v>
      </c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>
        <v>0</v>
      </c>
      <c r="FA1655" s="59"/>
      <c r="FB1655" s="59" t="s">
        <v>2022</v>
      </c>
      <c r="FC1655" s="59" t="s">
        <v>2029</v>
      </c>
    </row>
    <row r="1656" spans="1:159" s="49" customFormat="1" ht="25.5" customHeight="1" x14ac:dyDescent="0.25">
      <c r="A1656" s="59" t="s">
        <v>3259</v>
      </c>
      <c r="B1656" s="59" t="s">
        <v>55</v>
      </c>
      <c r="C1656" s="59" t="s">
        <v>1799</v>
      </c>
      <c r="D1656" s="59" t="s">
        <v>1800</v>
      </c>
      <c r="E1656" s="59" t="s">
        <v>1800</v>
      </c>
      <c r="F1656" s="59" t="s">
        <v>1791</v>
      </c>
      <c r="G1656" s="59" t="s">
        <v>1942</v>
      </c>
      <c r="H1656" s="59" t="s">
        <v>1327</v>
      </c>
      <c r="I1656" s="59">
        <v>20</v>
      </c>
      <c r="J1656" s="59" t="s">
        <v>3257</v>
      </c>
      <c r="K1656" s="59" t="s">
        <v>1934</v>
      </c>
      <c r="L1656" s="59"/>
      <c r="M1656" s="59" t="s">
        <v>1951</v>
      </c>
      <c r="N1656" s="59" t="s">
        <v>3260</v>
      </c>
      <c r="O1656" s="46">
        <f>S1656+T1656+U1656+V1656+W1656+X1656+Y1656+Z1656+AA1656+AB1656+AC1656+AD1656+AE1656+AF1656+AG1656+AH1656+AI1656</f>
        <v>281535.9931972</v>
      </c>
      <c r="P1656" s="46"/>
      <c r="Q1656" s="46"/>
      <c r="R1656" s="46"/>
      <c r="S1656" s="46"/>
      <c r="T1656" s="46">
        <v>13223.6821972</v>
      </c>
      <c r="U1656" s="46">
        <v>17733</v>
      </c>
      <c r="V1656" s="46">
        <v>17885</v>
      </c>
      <c r="W1656" s="46">
        <v>17927.311000000002</v>
      </c>
      <c r="X1656" s="46">
        <v>17885</v>
      </c>
      <c r="Y1656" s="46">
        <v>17885</v>
      </c>
      <c r="Z1656" s="46">
        <v>17885</v>
      </c>
      <c r="AA1656" s="46">
        <v>17934</v>
      </c>
      <c r="AB1656" s="46">
        <v>17885</v>
      </c>
      <c r="AC1656" s="46">
        <v>17885</v>
      </c>
      <c r="AD1656" s="46">
        <v>17885</v>
      </c>
      <c r="AE1656" s="46">
        <v>17934</v>
      </c>
      <c r="AF1656" s="46">
        <v>17885</v>
      </c>
      <c r="AG1656" s="46">
        <v>17885</v>
      </c>
      <c r="AH1656" s="46">
        <v>17885</v>
      </c>
      <c r="AI1656" s="46">
        <v>17934</v>
      </c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87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>
        <f>DE1656/O1656</f>
        <v>0</v>
      </c>
      <c r="BK1656" s="46"/>
      <c r="BL1656" s="46"/>
      <c r="BM1656" s="46"/>
      <c r="BN1656" s="46"/>
      <c r="BO1656" s="46">
        <v>37520.379999999997</v>
      </c>
      <c r="BP1656" s="46">
        <v>41721.089999999997</v>
      </c>
      <c r="BQ1656" s="46">
        <v>44516.4</v>
      </c>
      <c r="BR1656" s="46">
        <v>42607.17</v>
      </c>
      <c r="BS1656" s="46">
        <v>47716.82</v>
      </c>
      <c r="BT1656" s="46">
        <v>47716.82</v>
      </c>
      <c r="BU1656" s="46">
        <v>47716.82</v>
      </c>
      <c r="BV1656" s="46">
        <v>47716.82</v>
      </c>
      <c r="BW1656" s="46">
        <v>47716.82</v>
      </c>
      <c r="BX1656" s="46">
        <v>47716.82</v>
      </c>
      <c r="BY1656" s="46">
        <v>47716.82</v>
      </c>
      <c r="BZ1656" s="46">
        <v>47716.82</v>
      </c>
      <c r="CA1656" s="46">
        <v>47716.82</v>
      </c>
      <c r="CB1656" s="46">
        <v>47716.82</v>
      </c>
      <c r="CC1656" s="46">
        <v>47716.82</v>
      </c>
      <c r="CD1656" s="46">
        <v>47716.82</v>
      </c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>
        <v>0</v>
      </c>
      <c r="DF1656" s="46"/>
      <c r="DG1656" s="46"/>
      <c r="DH1656" s="46"/>
      <c r="DI1656" s="46"/>
      <c r="DJ1656" s="46">
        <v>496157581.04000002</v>
      </c>
      <c r="DK1656" s="46">
        <v>739840088.97000003</v>
      </c>
      <c r="DL1656" s="46">
        <v>796175814</v>
      </c>
      <c r="DM1656" s="46">
        <v>763831994.94000006</v>
      </c>
      <c r="DN1656" s="46">
        <v>853415325.70000005</v>
      </c>
      <c r="DO1656" s="46">
        <v>853415325.70000005</v>
      </c>
      <c r="DP1656" s="46">
        <v>853415325.70000005</v>
      </c>
      <c r="DQ1656" s="46">
        <v>855753449.88</v>
      </c>
      <c r="DR1656" s="46">
        <v>853415325.70000005</v>
      </c>
      <c r="DS1656" s="46">
        <v>853415325.70000005</v>
      </c>
      <c r="DT1656" s="46">
        <v>853415325.70000005</v>
      </c>
      <c r="DU1656" s="46">
        <v>855753449.88</v>
      </c>
      <c r="DV1656" s="46">
        <v>853415325.70000005</v>
      </c>
      <c r="DW1656" s="46">
        <v>853415325.70000005</v>
      </c>
      <c r="DX1656" s="46">
        <v>853415325.70000005</v>
      </c>
      <c r="DY1656" s="46">
        <v>855753449.88</v>
      </c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>
        <f>DE1656*1.12</f>
        <v>0</v>
      </c>
      <c r="FA1656" s="59" t="s">
        <v>1696</v>
      </c>
      <c r="FB1656" s="59" t="s">
        <v>3258</v>
      </c>
      <c r="FC1656" s="59" t="s">
        <v>2032</v>
      </c>
    </row>
    <row r="1657" spans="1:159" s="49" customFormat="1" ht="25.5" customHeight="1" x14ac:dyDescent="0.25">
      <c r="A1657" s="59" t="s">
        <v>3763</v>
      </c>
      <c r="B1657" s="59" t="s">
        <v>55</v>
      </c>
      <c r="C1657" s="59" t="s">
        <v>1799</v>
      </c>
      <c r="D1657" s="59" t="s">
        <v>1800</v>
      </c>
      <c r="E1657" s="59" t="s">
        <v>1800</v>
      </c>
      <c r="F1657" s="59" t="s">
        <v>1791</v>
      </c>
      <c r="G1657" s="59" t="s">
        <v>1942</v>
      </c>
      <c r="H1657" s="59" t="s">
        <v>1327</v>
      </c>
      <c r="I1657" s="59">
        <v>20</v>
      </c>
      <c r="J1657" s="59" t="s">
        <v>3764</v>
      </c>
      <c r="K1657" s="59" t="s">
        <v>1934</v>
      </c>
      <c r="L1657" s="59"/>
      <c r="M1657" s="59" t="s">
        <v>1951</v>
      </c>
      <c r="N1657" s="59" t="s">
        <v>3260</v>
      </c>
      <c r="O1657" s="46">
        <v>266911</v>
      </c>
      <c r="P1657" s="46"/>
      <c r="Q1657" s="46"/>
      <c r="R1657" s="46"/>
      <c r="S1657" s="46"/>
      <c r="T1657" s="46">
        <v>13223.6821972</v>
      </c>
      <c r="U1657" s="46">
        <v>17733</v>
      </c>
      <c r="V1657" s="46">
        <v>17885</v>
      </c>
      <c r="W1657" s="46">
        <v>17927.311000000002</v>
      </c>
      <c r="X1657" s="46">
        <v>17900</v>
      </c>
      <c r="Y1657" s="46">
        <v>17885</v>
      </c>
      <c r="Z1657" s="46">
        <v>17885</v>
      </c>
      <c r="AA1657" s="46">
        <v>17934</v>
      </c>
      <c r="AB1657" s="46">
        <v>17885</v>
      </c>
      <c r="AC1657" s="46">
        <v>17885</v>
      </c>
      <c r="AD1657" s="46">
        <v>17885</v>
      </c>
      <c r="AE1657" s="46">
        <v>17934</v>
      </c>
      <c r="AF1657" s="46">
        <v>17885</v>
      </c>
      <c r="AG1657" s="46">
        <v>17885</v>
      </c>
      <c r="AH1657" s="46">
        <v>17885</v>
      </c>
      <c r="AI1657" s="46">
        <v>3294</v>
      </c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87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>
        <f>DE1657/O1657</f>
        <v>48666.5885705654</v>
      </c>
      <c r="BK1657" s="46"/>
      <c r="BL1657" s="46"/>
      <c r="BM1657" s="46"/>
      <c r="BN1657" s="46"/>
      <c r="BO1657" s="46">
        <v>37520.379999999997</v>
      </c>
      <c r="BP1657" s="46">
        <v>41721.089999999997</v>
      </c>
      <c r="BQ1657" s="46">
        <v>44516.4</v>
      </c>
      <c r="BR1657" s="46">
        <v>42607.17</v>
      </c>
      <c r="BS1657" s="46">
        <v>47716.82</v>
      </c>
      <c r="BT1657" s="46">
        <v>51247.86</v>
      </c>
      <c r="BU1657" s="46">
        <v>51247.86</v>
      </c>
      <c r="BV1657" s="46">
        <v>51247.86</v>
      </c>
      <c r="BW1657" s="46">
        <v>51247.86</v>
      </c>
      <c r="BX1657" s="46">
        <v>51247.86</v>
      </c>
      <c r="BY1657" s="46">
        <v>51247.86</v>
      </c>
      <c r="BZ1657" s="46">
        <v>51247.86</v>
      </c>
      <c r="CA1657" s="46">
        <v>51247.86</v>
      </c>
      <c r="CB1657" s="46">
        <v>51247.86</v>
      </c>
      <c r="CC1657" s="46">
        <v>51247.86</v>
      </c>
      <c r="CD1657" s="46">
        <v>51247.86</v>
      </c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>
        <f>DI1657+DJ1657+DK1657+DL1657+DM1657+DN1657+DO1657+DP1657+DQ1657+DR1657+DS1657+DT1657+DU1657+DV1657+DW1657+DX1657+DY1657</f>
        <v>12989647821.958181</v>
      </c>
      <c r="DF1657" s="46"/>
      <c r="DG1657" s="46"/>
      <c r="DH1657" s="46"/>
      <c r="DI1657" s="46"/>
      <c r="DJ1657" s="46">
        <f>T1657*BO1657</f>
        <v>496157581.03817892</v>
      </c>
      <c r="DK1657" s="46">
        <f t="shared" ref="DK1657:DY1657" si="1267">U1657*BP1657</f>
        <v>739840088.96999991</v>
      </c>
      <c r="DL1657" s="46">
        <f t="shared" si="1267"/>
        <v>796175814</v>
      </c>
      <c r="DM1657" s="46">
        <v>763831994.94000006</v>
      </c>
      <c r="DN1657" s="46">
        <v>854129840.8900001</v>
      </c>
      <c r="DO1657" s="46">
        <f t="shared" si="1267"/>
        <v>916567976.10000002</v>
      </c>
      <c r="DP1657" s="46">
        <f t="shared" si="1267"/>
        <v>916567976.10000002</v>
      </c>
      <c r="DQ1657" s="46">
        <f t="shared" si="1267"/>
        <v>919079121.24000001</v>
      </c>
      <c r="DR1657" s="46">
        <f t="shared" si="1267"/>
        <v>916567976.10000002</v>
      </c>
      <c r="DS1657" s="46">
        <f t="shared" si="1267"/>
        <v>916567976.10000002</v>
      </c>
      <c r="DT1657" s="46">
        <f t="shared" si="1267"/>
        <v>916567976.10000002</v>
      </c>
      <c r="DU1657" s="46">
        <f t="shared" si="1267"/>
        <v>919079121.24000001</v>
      </c>
      <c r="DV1657" s="46">
        <f t="shared" si="1267"/>
        <v>916567976.10000002</v>
      </c>
      <c r="DW1657" s="46">
        <f t="shared" si="1267"/>
        <v>916567976.10000002</v>
      </c>
      <c r="DX1657" s="46">
        <f t="shared" si="1267"/>
        <v>916567976.10000002</v>
      </c>
      <c r="DY1657" s="46">
        <f t="shared" si="1267"/>
        <v>168810450.84</v>
      </c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>
        <v>14548405560.6</v>
      </c>
      <c r="FA1657" s="59" t="s">
        <v>1696</v>
      </c>
      <c r="FB1657" s="59" t="s">
        <v>3708</v>
      </c>
      <c r="FC1657" s="59" t="s">
        <v>2032</v>
      </c>
    </row>
    <row r="1658" spans="1:159" s="49" customFormat="1" ht="25.5" customHeight="1" x14ac:dyDescent="0.25">
      <c r="A1658" s="59" t="s">
        <v>1819</v>
      </c>
      <c r="B1658" s="59" t="s">
        <v>55</v>
      </c>
      <c r="C1658" s="59" t="s">
        <v>1820</v>
      </c>
      <c r="D1658" s="59" t="s">
        <v>1821</v>
      </c>
      <c r="E1658" s="59" t="s">
        <v>1821</v>
      </c>
      <c r="F1658" s="59"/>
      <c r="G1658" s="59" t="s">
        <v>1952</v>
      </c>
      <c r="H1658" s="59" t="s">
        <v>1327</v>
      </c>
      <c r="I1658" s="59">
        <v>100</v>
      </c>
      <c r="J1658" s="59" t="s">
        <v>1328</v>
      </c>
      <c r="K1658" s="59" t="s">
        <v>1953</v>
      </c>
      <c r="L1658" s="59"/>
      <c r="M1658" s="59">
        <v>30</v>
      </c>
      <c r="N1658" s="59"/>
      <c r="O1658" s="46">
        <f t="shared" ref="O1658:O1667" si="1268">P1658+Q1658+R1658+S1658+T1658+U1658+V1658+W1658+X1658+Y1658+Z1658+AA1658+AB1658+AC1658+AD1658+AE1658+AF1658+AG1658+AH1658+AI1658+AJ1658+AK1658+AL1658+AM1658+AN1658+AO1658+AP1658+AQ1658+AR1658+AS1658+AT1658+AU1658+AV1658+AW1658+AX1658+AY1658+AZ1658</f>
        <v>0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87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>
        <v>8467262</v>
      </c>
      <c r="DF1658" s="46"/>
      <c r="DG1658" s="46"/>
      <c r="DH1658" s="46"/>
      <c r="DI1658" s="46"/>
      <c r="DJ1658" s="46"/>
      <c r="DK1658" s="46">
        <v>8467262</v>
      </c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>
        <v>9483333.4400000013</v>
      </c>
      <c r="FA1658" s="59" t="s">
        <v>1696</v>
      </c>
      <c r="FB1658" s="59">
        <v>2013</v>
      </c>
      <c r="FC1658" s="59"/>
    </row>
    <row r="1659" spans="1:159" s="49" customFormat="1" ht="25.5" customHeight="1" x14ac:dyDescent="0.25">
      <c r="A1659" s="59" t="s">
        <v>1822</v>
      </c>
      <c r="B1659" s="59" t="s">
        <v>55</v>
      </c>
      <c r="C1659" s="59" t="s">
        <v>1820</v>
      </c>
      <c r="D1659" s="59" t="s">
        <v>1821</v>
      </c>
      <c r="E1659" s="59" t="s">
        <v>1821</v>
      </c>
      <c r="F1659" s="59"/>
      <c r="G1659" s="59" t="s">
        <v>1954</v>
      </c>
      <c r="H1659" s="59" t="s">
        <v>1327</v>
      </c>
      <c r="I1659" s="59">
        <v>100</v>
      </c>
      <c r="J1659" s="59" t="s">
        <v>1328</v>
      </c>
      <c r="K1659" s="59" t="s">
        <v>1953</v>
      </c>
      <c r="L1659" s="59"/>
      <c r="M1659" s="59">
        <v>30</v>
      </c>
      <c r="N1659" s="59" t="s">
        <v>1955</v>
      </c>
      <c r="O1659" s="46">
        <f t="shared" si="1268"/>
        <v>0</v>
      </c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87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>
        <v>0</v>
      </c>
      <c r="DF1659" s="46"/>
      <c r="DG1659" s="46"/>
      <c r="DH1659" s="46"/>
      <c r="DI1659" s="46"/>
      <c r="DJ1659" s="46"/>
      <c r="DK1659" s="46">
        <v>8541667</v>
      </c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>
        <v>0</v>
      </c>
      <c r="FA1659" s="59" t="s">
        <v>1696</v>
      </c>
      <c r="FB1659" s="59">
        <v>2013</v>
      </c>
      <c r="FC1659" s="59"/>
    </row>
    <row r="1660" spans="1:159" s="49" customFormat="1" ht="25.5" customHeight="1" x14ac:dyDescent="0.25">
      <c r="A1660" s="59" t="s">
        <v>1823</v>
      </c>
      <c r="B1660" s="59" t="s">
        <v>55</v>
      </c>
      <c r="C1660" s="59" t="s">
        <v>1790</v>
      </c>
      <c r="D1660" s="59" t="s">
        <v>1791</v>
      </c>
      <c r="E1660" s="59" t="s">
        <v>1792</v>
      </c>
      <c r="F1660" s="59"/>
      <c r="G1660" s="59" t="s">
        <v>1956</v>
      </c>
      <c r="H1660" s="59" t="s">
        <v>1327</v>
      </c>
      <c r="I1660" s="59">
        <v>10</v>
      </c>
      <c r="J1660" s="59" t="s">
        <v>1943</v>
      </c>
      <c r="K1660" s="59" t="s">
        <v>1934</v>
      </c>
      <c r="L1660" s="59"/>
      <c r="M1660" s="59" t="s">
        <v>1957</v>
      </c>
      <c r="N1660" s="59"/>
      <c r="O1660" s="46">
        <f t="shared" si="1268"/>
        <v>0</v>
      </c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87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>
        <v>0</v>
      </c>
      <c r="DF1660" s="46"/>
      <c r="DG1660" s="46"/>
      <c r="DH1660" s="46"/>
      <c r="DI1660" s="46"/>
      <c r="DJ1660" s="46"/>
      <c r="DK1660" s="46">
        <v>8791046571.4599991</v>
      </c>
      <c r="DL1660" s="46">
        <v>7864678223.0699997</v>
      </c>
      <c r="DM1660" s="46">
        <v>7127934393.75</v>
      </c>
      <c r="DN1660" s="46">
        <v>6238807244.2700005</v>
      </c>
      <c r="DO1660" s="46">
        <v>5028856748.4099998</v>
      </c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>
        <v>0</v>
      </c>
      <c r="FA1660" s="59" t="s">
        <v>1726</v>
      </c>
      <c r="FB1660" s="59">
        <v>2013</v>
      </c>
      <c r="FC1660" s="59" t="s">
        <v>1719</v>
      </c>
    </row>
    <row r="1661" spans="1:159" s="49" customFormat="1" ht="25.5" customHeight="1" x14ac:dyDescent="0.25">
      <c r="A1661" s="59" t="s">
        <v>1824</v>
      </c>
      <c r="B1661" s="59" t="s">
        <v>55</v>
      </c>
      <c r="C1661" s="59" t="s">
        <v>1790</v>
      </c>
      <c r="D1661" s="59" t="s">
        <v>1791</v>
      </c>
      <c r="E1661" s="59" t="s">
        <v>1792</v>
      </c>
      <c r="F1661" s="59"/>
      <c r="G1661" s="59" t="s">
        <v>1958</v>
      </c>
      <c r="H1661" s="59" t="s">
        <v>1327</v>
      </c>
      <c r="I1661" s="59">
        <v>10</v>
      </c>
      <c r="J1661" s="59" t="s">
        <v>1959</v>
      </c>
      <c r="K1661" s="59" t="s">
        <v>1934</v>
      </c>
      <c r="L1661" s="59"/>
      <c r="M1661" s="59" t="s">
        <v>1957</v>
      </c>
      <c r="N1661" s="59"/>
      <c r="O1661" s="46">
        <f t="shared" si="1268"/>
        <v>0</v>
      </c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87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>
        <v>0</v>
      </c>
      <c r="DF1661" s="46"/>
      <c r="DG1661" s="46"/>
      <c r="DH1661" s="46"/>
      <c r="DI1661" s="46"/>
      <c r="DJ1661" s="46"/>
      <c r="DK1661" s="46">
        <v>529353341.94</v>
      </c>
      <c r="DL1661" s="46">
        <v>529353341.94</v>
      </c>
      <c r="DM1661" s="46">
        <v>530803625.06999999</v>
      </c>
      <c r="DN1661" s="46">
        <v>529353341.94</v>
      </c>
      <c r="DO1661" s="46">
        <v>491542388.94</v>
      </c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>
        <v>0</v>
      </c>
      <c r="FA1661" s="59" t="s">
        <v>1726</v>
      </c>
      <c r="FB1661" s="59">
        <v>2013</v>
      </c>
      <c r="FC1661" s="59" t="s">
        <v>1719</v>
      </c>
    </row>
    <row r="1662" spans="1:159" s="49" customFormat="1" ht="25.5" customHeight="1" x14ac:dyDescent="0.25">
      <c r="A1662" s="59" t="s">
        <v>1825</v>
      </c>
      <c r="B1662" s="59" t="s">
        <v>55</v>
      </c>
      <c r="C1662" s="59" t="s">
        <v>1790</v>
      </c>
      <c r="D1662" s="59" t="s">
        <v>1791</v>
      </c>
      <c r="E1662" s="59" t="s">
        <v>1792</v>
      </c>
      <c r="F1662" s="59"/>
      <c r="G1662" s="59" t="s">
        <v>1960</v>
      </c>
      <c r="H1662" s="59" t="s">
        <v>1327</v>
      </c>
      <c r="I1662" s="59">
        <v>10</v>
      </c>
      <c r="J1662" s="59" t="s">
        <v>1959</v>
      </c>
      <c r="K1662" s="59" t="s">
        <v>1934</v>
      </c>
      <c r="L1662" s="59"/>
      <c r="M1662" s="59" t="s">
        <v>1957</v>
      </c>
      <c r="N1662" s="59"/>
      <c r="O1662" s="46">
        <f t="shared" si="1268"/>
        <v>0</v>
      </c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87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>
        <v>0</v>
      </c>
      <c r="DF1662" s="46"/>
      <c r="DG1662" s="46"/>
      <c r="DH1662" s="46"/>
      <c r="DI1662" s="46"/>
      <c r="DJ1662" s="46"/>
      <c r="DK1662" s="46">
        <v>1914686745.76</v>
      </c>
      <c r="DL1662" s="46">
        <v>1914686745.76</v>
      </c>
      <c r="DM1662" s="46">
        <v>1919932462.8699999</v>
      </c>
      <c r="DN1662" s="46">
        <v>1631902241.77</v>
      </c>
      <c r="DO1662" s="46">
        <v>1284312955.6199999</v>
      </c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>
        <v>0</v>
      </c>
      <c r="FA1662" s="59" t="s">
        <v>1726</v>
      </c>
      <c r="FB1662" s="59">
        <v>2013</v>
      </c>
      <c r="FC1662" s="59" t="s">
        <v>1719</v>
      </c>
    </row>
    <row r="1663" spans="1:159" s="49" customFormat="1" ht="25.5" customHeight="1" x14ac:dyDescent="0.25">
      <c r="A1663" s="59" t="s">
        <v>1826</v>
      </c>
      <c r="B1663" s="59" t="s">
        <v>55</v>
      </c>
      <c r="C1663" s="59" t="s">
        <v>1790</v>
      </c>
      <c r="D1663" s="59" t="s">
        <v>1791</v>
      </c>
      <c r="E1663" s="59" t="s">
        <v>1792</v>
      </c>
      <c r="F1663" s="59"/>
      <c r="G1663" s="59" t="s">
        <v>1961</v>
      </c>
      <c r="H1663" s="59" t="s">
        <v>1327</v>
      </c>
      <c r="I1663" s="59">
        <v>10</v>
      </c>
      <c r="J1663" s="59" t="s">
        <v>1943</v>
      </c>
      <c r="K1663" s="59" t="s">
        <v>1934</v>
      </c>
      <c r="L1663" s="59"/>
      <c r="M1663" s="59" t="s">
        <v>1957</v>
      </c>
      <c r="N1663" s="59"/>
      <c r="O1663" s="46">
        <f t="shared" si="126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87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>
        <v>0</v>
      </c>
      <c r="DF1663" s="46"/>
      <c r="DG1663" s="46"/>
      <c r="DH1663" s="46"/>
      <c r="DI1663" s="46"/>
      <c r="DJ1663" s="46"/>
      <c r="DK1663" s="46">
        <v>14259702987.83</v>
      </c>
      <c r="DL1663" s="46">
        <v>13526990976.6</v>
      </c>
      <c r="DM1663" s="46">
        <v>13323854485.389999</v>
      </c>
      <c r="DN1663" s="46">
        <v>10835683396.879999</v>
      </c>
      <c r="DO1663" s="46">
        <v>7129851493.9099998</v>
      </c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>
        <v>0</v>
      </c>
      <c r="FA1663" s="59" t="s">
        <v>1726</v>
      </c>
      <c r="FB1663" s="59">
        <v>2013</v>
      </c>
      <c r="FC1663" s="59" t="s">
        <v>1719</v>
      </c>
    </row>
    <row r="1664" spans="1:159" s="49" customFormat="1" ht="25.5" customHeight="1" x14ac:dyDescent="0.25">
      <c r="A1664" s="59" t="s">
        <v>1827</v>
      </c>
      <c r="B1664" s="59" t="s">
        <v>55</v>
      </c>
      <c r="C1664" s="59" t="s">
        <v>1790</v>
      </c>
      <c r="D1664" s="59" t="s">
        <v>1791</v>
      </c>
      <c r="E1664" s="59" t="s">
        <v>1792</v>
      </c>
      <c r="F1664" s="59"/>
      <c r="G1664" s="59" t="s">
        <v>1962</v>
      </c>
      <c r="H1664" s="59" t="s">
        <v>1327</v>
      </c>
      <c r="I1664" s="59">
        <v>10</v>
      </c>
      <c r="J1664" s="59" t="s">
        <v>1943</v>
      </c>
      <c r="K1664" s="59" t="s">
        <v>1934</v>
      </c>
      <c r="L1664" s="59"/>
      <c r="M1664" s="59" t="s">
        <v>1957</v>
      </c>
      <c r="N1664" s="59"/>
      <c r="O1664" s="46">
        <f t="shared" si="1268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87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>
        <v>0</v>
      </c>
      <c r="DF1664" s="46"/>
      <c r="DG1664" s="46"/>
      <c r="DH1664" s="46"/>
      <c r="DI1664" s="46"/>
      <c r="DJ1664" s="46"/>
      <c r="DK1664" s="46">
        <v>112724924.8</v>
      </c>
      <c r="DL1664" s="46">
        <v>112724924.8</v>
      </c>
      <c r="DM1664" s="46">
        <v>56516880.109999999</v>
      </c>
      <c r="DN1664" s="46">
        <v>0</v>
      </c>
      <c r="DO1664" s="46">
        <v>0</v>
      </c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>
        <v>0</v>
      </c>
      <c r="FA1664" s="59" t="s">
        <v>1726</v>
      </c>
      <c r="FB1664" s="59">
        <v>2013</v>
      </c>
      <c r="FC1664" s="59" t="s">
        <v>1719</v>
      </c>
    </row>
    <row r="1665" spans="1:159" s="49" customFormat="1" ht="25.5" customHeight="1" x14ac:dyDescent="0.25">
      <c r="A1665" s="59" t="s">
        <v>1828</v>
      </c>
      <c r="B1665" s="59" t="s">
        <v>55</v>
      </c>
      <c r="C1665" s="59" t="s">
        <v>1790</v>
      </c>
      <c r="D1665" s="59" t="s">
        <v>1791</v>
      </c>
      <c r="E1665" s="59" t="s">
        <v>1792</v>
      </c>
      <c r="F1665" s="59"/>
      <c r="G1665" s="59" t="s">
        <v>1963</v>
      </c>
      <c r="H1665" s="59" t="s">
        <v>1327</v>
      </c>
      <c r="I1665" s="59">
        <v>10</v>
      </c>
      <c r="J1665" s="59" t="s">
        <v>1943</v>
      </c>
      <c r="K1665" s="59" t="s">
        <v>1934</v>
      </c>
      <c r="L1665" s="59"/>
      <c r="M1665" s="59" t="s">
        <v>1957</v>
      </c>
      <c r="N1665" s="59"/>
      <c r="O1665" s="46">
        <f t="shared" si="1268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87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>
        <v>0</v>
      </c>
      <c r="DF1665" s="46"/>
      <c r="DG1665" s="46"/>
      <c r="DH1665" s="46"/>
      <c r="DI1665" s="46"/>
      <c r="DJ1665" s="46"/>
      <c r="DK1665" s="46">
        <v>479080930.42000002</v>
      </c>
      <c r="DL1665" s="46">
        <v>479080930.42000002</v>
      </c>
      <c r="DM1665" s="46">
        <v>480393480.92000002</v>
      </c>
      <c r="DN1665" s="46">
        <v>479080930.42000002</v>
      </c>
      <c r="DO1665" s="46">
        <v>479080930.42000002</v>
      </c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>
        <v>0</v>
      </c>
      <c r="FA1665" s="59" t="s">
        <v>1726</v>
      </c>
      <c r="FB1665" s="59">
        <v>2013</v>
      </c>
      <c r="FC1665" s="59" t="s">
        <v>1719</v>
      </c>
    </row>
    <row r="1666" spans="1:159" s="49" customFormat="1" ht="25.5" customHeight="1" x14ac:dyDescent="0.25">
      <c r="A1666" s="59" t="s">
        <v>1829</v>
      </c>
      <c r="B1666" s="59" t="s">
        <v>55</v>
      </c>
      <c r="C1666" s="59" t="s">
        <v>1790</v>
      </c>
      <c r="D1666" s="59" t="s">
        <v>1791</v>
      </c>
      <c r="E1666" s="59" t="s">
        <v>1792</v>
      </c>
      <c r="F1666" s="59"/>
      <c r="G1666" s="59" t="s">
        <v>1964</v>
      </c>
      <c r="H1666" s="59" t="s">
        <v>1405</v>
      </c>
      <c r="I1666" s="59">
        <v>10</v>
      </c>
      <c r="J1666" s="59" t="s">
        <v>1943</v>
      </c>
      <c r="K1666" s="59" t="s">
        <v>1965</v>
      </c>
      <c r="L1666" s="59"/>
      <c r="M1666" s="59" t="s">
        <v>1941</v>
      </c>
      <c r="N1666" s="59"/>
      <c r="O1666" s="46">
        <f t="shared" si="1268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87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>
        <v>0</v>
      </c>
      <c r="DF1666" s="46"/>
      <c r="DG1666" s="46"/>
      <c r="DH1666" s="46"/>
      <c r="DI1666" s="46"/>
      <c r="DJ1666" s="46"/>
      <c r="DK1666" s="46">
        <v>681398588.75</v>
      </c>
      <c r="DL1666" s="46">
        <v>681398588.75</v>
      </c>
      <c r="DM1666" s="46">
        <v>683265434.20000005</v>
      </c>
      <c r="DN1666" s="46">
        <v>681398588.75</v>
      </c>
      <c r="DO1666" s="46">
        <v>681398588.75</v>
      </c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>
        <v>0</v>
      </c>
      <c r="FA1666" s="59" t="s">
        <v>1726</v>
      </c>
      <c r="FB1666" s="59">
        <v>2013</v>
      </c>
      <c r="FC1666" s="59"/>
    </row>
    <row r="1667" spans="1:159" s="49" customFormat="1" ht="25.5" customHeight="1" x14ac:dyDescent="0.25">
      <c r="A1667" s="59" t="s">
        <v>1830</v>
      </c>
      <c r="B1667" s="59" t="s">
        <v>55</v>
      </c>
      <c r="C1667" s="59" t="s">
        <v>1790</v>
      </c>
      <c r="D1667" s="59" t="s">
        <v>1791</v>
      </c>
      <c r="E1667" s="59" t="s">
        <v>1792</v>
      </c>
      <c r="F1667" s="59"/>
      <c r="G1667" s="59" t="s">
        <v>1964</v>
      </c>
      <c r="H1667" s="59" t="s">
        <v>1405</v>
      </c>
      <c r="I1667" s="59">
        <v>10</v>
      </c>
      <c r="J1667" s="59" t="s">
        <v>1966</v>
      </c>
      <c r="K1667" s="59" t="s">
        <v>1965</v>
      </c>
      <c r="L1667" s="59"/>
      <c r="M1667" s="59" t="s">
        <v>1941</v>
      </c>
      <c r="N1667" s="59"/>
      <c r="O1667" s="46">
        <f t="shared" si="1268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87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>
        <v>0</v>
      </c>
      <c r="DF1667" s="46"/>
      <c r="DG1667" s="46"/>
      <c r="DH1667" s="46"/>
      <c r="DI1667" s="46"/>
      <c r="DJ1667" s="46"/>
      <c r="DK1667" s="46">
        <v>635630735.02999997</v>
      </c>
      <c r="DL1667" s="46">
        <v>727052230.80000007</v>
      </c>
      <c r="DM1667" s="46">
        <v>729044154.72000003</v>
      </c>
      <c r="DN1667" s="46">
        <v>727052230.80000007</v>
      </c>
      <c r="DO1667" s="46">
        <v>727052230.80000007</v>
      </c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>
        <v>0</v>
      </c>
      <c r="FA1667" s="59" t="s">
        <v>1726</v>
      </c>
      <c r="FB1667" s="59" t="s">
        <v>1727</v>
      </c>
      <c r="FC1667" s="59" t="s">
        <v>2030</v>
      </c>
    </row>
    <row r="1668" spans="1:159" s="49" customFormat="1" ht="25.5" customHeight="1" x14ac:dyDescent="0.25">
      <c r="A1668" s="59" t="s">
        <v>3249</v>
      </c>
      <c r="B1668" s="59" t="s">
        <v>55</v>
      </c>
      <c r="C1668" s="59" t="s">
        <v>1790</v>
      </c>
      <c r="D1668" s="59" t="s">
        <v>1791</v>
      </c>
      <c r="E1668" s="59" t="s">
        <v>1792</v>
      </c>
      <c r="F1668" s="59" t="s">
        <v>1791</v>
      </c>
      <c r="G1668" s="59" t="s">
        <v>1964</v>
      </c>
      <c r="H1668" s="59" t="s">
        <v>1499</v>
      </c>
      <c r="I1668" s="59">
        <v>10</v>
      </c>
      <c r="J1668" s="59" t="s">
        <v>1328</v>
      </c>
      <c r="K1668" s="59" t="s">
        <v>1965</v>
      </c>
      <c r="L1668" s="59"/>
      <c r="M1668" s="59" t="s">
        <v>1941</v>
      </c>
      <c r="N1668" s="59" t="s">
        <v>3127</v>
      </c>
      <c r="O1668" s="46">
        <f>U1668+V1668+W1668</f>
        <v>90004.644564599992</v>
      </c>
      <c r="P1668" s="46"/>
      <c r="Q1668" s="46"/>
      <c r="R1668" s="46"/>
      <c r="S1668" s="46"/>
      <c r="T1668" s="46"/>
      <c r="U1668" s="46">
        <v>28600.644564599999</v>
      </c>
      <c r="V1668" s="46">
        <v>30660</v>
      </c>
      <c r="W1668" s="46">
        <v>30744</v>
      </c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87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>
        <f>DE1668/O1668</f>
        <v>23240.213109765489</v>
      </c>
      <c r="BK1668" s="46"/>
      <c r="BL1668" s="46"/>
      <c r="BM1668" s="46"/>
      <c r="BN1668" s="46"/>
      <c r="BO1668" s="46"/>
      <c r="BP1668" s="46">
        <v>22224.35</v>
      </c>
      <c r="BQ1668" s="46">
        <v>23713.38</v>
      </c>
      <c r="BR1668" s="46">
        <v>23713.38</v>
      </c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>
        <f>DK1668+DL1668+DM1668</f>
        <v>2091727120.55</v>
      </c>
      <c r="DF1668" s="46"/>
      <c r="DG1668" s="46"/>
      <c r="DH1668" s="46"/>
      <c r="DI1668" s="46"/>
      <c r="DJ1668" s="46"/>
      <c r="DK1668" s="46">
        <v>635630735.02999997</v>
      </c>
      <c r="DL1668" s="46">
        <v>727052230.79999995</v>
      </c>
      <c r="DM1668" s="46">
        <v>729044154.72000003</v>
      </c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>
        <f>DE1668*1.12</f>
        <v>2342734375.0160003</v>
      </c>
      <c r="FA1668" s="59" t="s">
        <v>1726</v>
      </c>
      <c r="FB1668" s="59" t="s">
        <v>3111</v>
      </c>
      <c r="FC1668" s="59" t="s">
        <v>3250</v>
      </c>
    </row>
    <row r="1669" spans="1:159" s="49" customFormat="1" ht="25.5" customHeight="1" x14ac:dyDescent="0.25">
      <c r="A1669" s="59" t="s">
        <v>1831</v>
      </c>
      <c r="B1669" s="59" t="s">
        <v>55</v>
      </c>
      <c r="C1669" s="59" t="s">
        <v>1832</v>
      </c>
      <c r="D1669" s="59" t="s">
        <v>1833</v>
      </c>
      <c r="E1669" s="59" t="s">
        <v>1834</v>
      </c>
      <c r="F1669" s="59"/>
      <c r="G1669" s="59" t="s">
        <v>1967</v>
      </c>
      <c r="H1669" s="59" t="s">
        <v>1327</v>
      </c>
      <c r="I1669" s="59">
        <v>10</v>
      </c>
      <c r="J1669" s="59" t="s">
        <v>1943</v>
      </c>
      <c r="K1669" s="59" t="s">
        <v>1968</v>
      </c>
      <c r="L1669" s="59"/>
      <c r="M1669" s="59" t="s">
        <v>1957</v>
      </c>
      <c r="N1669" s="59"/>
      <c r="O1669" s="46">
        <f t="shared" ref="O1669:O1680" si="1269">P1669+Q1669+R1669+S1669+T1669+U1669+V1669+W1669+X1669+Y1669+Z1669+AA1669+AB1669+AC1669+AD1669+AE1669+AF1669+AG1669+AH1669+AI1669+AJ1669+AK1669+AL1669+AM1669+AN1669+AO1669+AP1669+AQ1669+AR1669+AS1669+AT1669+AU1669+AV1669+AW1669+AX1669+AY1669+AZ1669</f>
        <v>0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87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>
        <v>0</v>
      </c>
      <c r="DF1669" s="46"/>
      <c r="DG1669" s="46"/>
      <c r="DH1669" s="46"/>
      <c r="DI1669" s="46"/>
      <c r="DJ1669" s="46"/>
      <c r="DK1669" s="46">
        <v>403013618</v>
      </c>
      <c r="DL1669" s="46">
        <v>575733740</v>
      </c>
      <c r="DM1669" s="46">
        <v>345440244</v>
      </c>
      <c r="DN1669" s="46">
        <v>690880488</v>
      </c>
      <c r="DO1669" s="46">
        <v>575733740</v>
      </c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>
        <v>0</v>
      </c>
      <c r="FA1669" s="59" t="s">
        <v>1726</v>
      </c>
      <c r="FB1669" s="59">
        <v>2013</v>
      </c>
      <c r="FC1669" s="59"/>
    </row>
    <row r="1670" spans="1:159" s="49" customFormat="1" ht="25.5" customHeight="1" x14ac:dyDescent="0.25">
      <c r="A1670" s="59" t="s">
        <v>1835</v>
      </c>
      <c r="B1670" s="59" t="s">
        <v>55</v>
      </c>
      <c r="C1670" s="59" t="s">
        <v>1832</v>
      </c>
      <c r="D1670" s="59" t="s">
        <v>1833</v>
      </c>
      <c r="E1670" s="59" t="s">
        <v>1834</v>
      </c>
      <c r="F1670" s="59"/>
      <c r="G1670" s="59" t="s">
        <v>1967</v>
      </c>
      <c r="H1670" s="59" t="s">
        <v>1327</v>
      </c>
      <c r="I1670" s="59">
        <v>10</v>
      </c>
      <c r="J1670" s="59" t="s">
        <v>1356</v>
      </c>
      <c r="K1670" s="59" t="s">
        <v>1968</v>
      </c>
      <c r="L1670" s="59"/>
      <c r="M1670" s="59" t="s">
        <v>1957</v>
      </c>
      <c r="N1670" s="59"/>
      <c r="O1670" s="46">
        <f t="shared" si="1269"/>
        <v>0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87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>
        <v>0</v>
      </c>
      <c r="DF1670" s="46"/>
      <c r="DG1670" s="46"/>
      <c r="DH1670" s="46"/>
      <c r="DI1670" s="46"/>
      <c r="DJ1670" s="46"/>
      <c r="DK1670" s="46">
        <v>230293496</v>
      </c>
      <c r="DL1670" s="46">
        <v>518160366</v>
      </c>
      <c r="DM1670" s="46">
        <v>345440244</v>
      </c>
      <c r="DN1670" s="46">
        <v>690880488</v>
      </c>
      <c r="DO1670" s="46">
        <v>575733740</v>
      </c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>
        <v>0</v>
      </c>
      <c r="EE1670" s="46">
        <v>0</v>
      </c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>
        <v>0</v>
      </c>
      <c r="FA1670" s="59" t="s">
        <v>1726</v>
      </c>
      <c r="FB1670" s="59" t="s">
        <v>1727</v>
      </c>
      <c r="FC1670" s="59" t="s">
        <v>2030</v>
      </c>
    </row>
    <row r="1671" spans="1:159" s="49" customFormat="1" ht="25.5" customHeight="1" x14ac:dyDescent="0.25">
      <c r="A1671" s="59" t="s">
        <v>1836</v>
      </c>
      <c r="B1671" s="59" t="s">
        <v>55</v>
      </c>
      <c r="C1671" s="59" t="s">
        <v>1832</v>
      </c>
      <c r="D1671" s="59" t="s">
        <v>1833</v>
      </c>
      <c r="E1671" s="59" t="s">
        <v>1834</v>
      </c>
      <c r="F1671" s="59"/>
      <c r="G1671" s="59" t="s">
        <v>1967</v>
      </c>
      <c r="H1671" s="59" t="s">
        <v>1327</v>
      </c>
      <c r="I1671" s="59">
        <v>10</v>
      </c>
      <c r="J1671" s="59" t="s">
        <v>1356</v>
      </c>
      <c r="K1671" s="59" t="s">
        <v>1968</v>
      </c>
      <c r="L1671" s="59"/>
      <c r="M1671" s="59" t="s">
        <v>1957</v>
      </c>
      <c r="N1671" s="59"/>
      <c r="O1671" s="46">
        <f t="shared" si="1269"/>
        <v>0</v>
      </c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87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>
        <v>0</v>
      </c>
      <c r="DF1671" s="46"/>
      <c r="DG1671" s="46"/>
      <c r="DH1671" s="46"/>
      <c r="DI1671" s="46"/>
      <c r="DJ1671" s="46"/>
      <c r="DK1671" s="46">
        <v>230293496</v>
      </c>
      <c r="DL1671" s="46">
        <v>518160366</v>
      </c>
      <c r="DM1671" s="46">
        <v>345440244</v>
      </c>
      <c r="DN1671" s="46">
        <v>690880488</v>
      </c>
      <c r="DO1671" s="46">
        <v>575733740</v>
      </c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>
        <v>0</v>
      </c>
      <c r="EE1671" s="46">
        <v>0</v>
      </c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>
        <v>0</v>
      </c>
      <c r="FA1671" s="59" t="s">
        <v>1696</v>
      </c>
      <c r="FB1671" s="59" t="s">
        <v>1727</v>
      </c>
      <c r="FC1671" s="59">
        <v>18</v>
      </c>
    </row>
    <row r="1672" spans="1:159" s="49" customFormat="1" ht="25.5" customHeight="1" x14ac:dyDescent="0.25">
      <c r="A1672" s="59" t="s">
        <v>1837</v>
      </c>
      <c r="B1672" s="59" t="s">
        <v>55</v>
      </c>
      <c r="C1672" s="59" t="s">
        <v>1832</v>
      </c>
      <c r="D1672" s="59" t="s">
        <v>1833</v>
      </c>
      <c r="E1672" s="59" t="s">
        <v>1834</v>
      </c>
      <c r="F1672" s="59"/>
      <c r="G1672" s="59" t="s">
        <v>1967</v>
      </c>
      <c r="H1672" s="59" t="s">
        <v>1327</v>
      </c>
      <c r="I1672" s="59">
        <v>10</v>
      </c>
      <c r="J1672" s="59" t="s">
        <v>1333</v>
      </c>
      <c r="K1672" s="59" t="s">
        <v>1968</v>
      </c>
      <c r="L1672" s="59"/>
      <c r="M1672" s="59" t="s">
        <v>1957</v>
      </c>
      <c r="N1672" s="59"/>
      <c r="O1672" s="46">
        <f t="shared" si="1269"/>
        <v>0</v>
      </c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87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>
        <v>633307114</v>
      </c>
      <c r="DF1672" s="46"/>
      <c r="DG1672" s="46"/>
      <c r="DH1672" s="46"/>
      <c r="DI1672" s="46"/>
      <c r="DJ1672" s="46"/>
      <c r="DK1672" s="46">
        <v>230293496</v>
      </c>
      <c r="DL1672" s="46">
        <v>403013618</v>
      </c>
      <c r="DM1672" s="46">
        <v>0</v>
      </c>
      <c r="DN1672" s="46">
        <v>0</v>
      </c>
      <c r="DO1672" s="46">
        <v>0</v>
      </c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>
        <v>0</v>
      </c>
      <c r="EE1672" s="46">
        <v>0</v>
      </c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>
        <v>709303967.68000007</v>
      </c>
      <c r="FA1672" s="59" t="s">
        <v>1696</v>
      </c>
      <c r="FB1672" s="59" t="s">
        <v>1727</v>
      </c>
      <c r="FC1672" s="59" t="s">
        <v>1745</v>
      </c>
    </row>
    <row r="1673" spans="1:159" s="49" customFormat="1" ht="25.5" customHeight="1" x14ac:dyDescent="0.25">
      <c r="A1673" s="59" t="s">
        <v>1838</v>
      </c>
      <c r="B1673" s="59" t="s">
        <v>55</v>
      </c>
      <c r="C1673" s="59" t="s">
        <v>1832</v>
      </c>
      <c r="D1673" s="59" t="s">
        <v>1833</v>
      </c>
      <c r="E1673" s="59" t="s">
        <v>1834</v>
      </c>
      <c r="F1673" s="59"/>
      <c r="G1673" s="59" t="s">
        <v>1969</v>
      </c>
      <c r="H1673" s="59" t="s">
        <v>1327</v>
      </c>
      <c r="I1673" s="59">
        <v>10</v>
      </c>
      <c r="J1673" s="59" t="s">
        <v>1943</v>
      </c>
      <c r="K1673" s="59" t="s">
        <v>1970</v>
      </c>
      <c r="L1673" s="59"/>
      <c r="M1673" s="59" t="s">
        <v>1957</v>
      </c>
      <c r="N1673" s="59"/>
      <c r="O1673" s="46">
        <f t="shared" si="1269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87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>
        <v>0</v>
      </c>
      <c r="DF1673" s="46"/>
      <c r="DG1673" s="46"/>
      <c r="DH1673" s="46"/>
      <c r="DI1673" s="46"/>
      <c r="DJ1673" s="46"/>
      <c r="DK1673" s="46">
        <v>119717538</v>
      </c>
      <c r="DL1673" s="46">
        <v>119717538</v>
      </c>
      <c r="DM1673" s="46">
        <v>39905846</v>
      </c>
      <c r="DN1673" s="46">
        <v>0</v>
      </c>
      <c r="DO1673" s="46">
        <v>0</v>
      </c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>
        <v>0</v>
      </c>
      <c r="FA1673" s="59" t="s">
        <v>1726</v>
      </c>
      <c r="FB1673" s="59">
        <v>2013</v>
      </c>
      <c r="FC1673" s="59"/>
    </row>
    <row r="1674" spans="1:159" s="49" customFormat="1" ht="25.5" customHeight="1" x14ac:dyDescent="0.25">
      <c r="A1674" s="59" t="s">
        <v>1839</v>
      </c>
      <c r="B1674" s="59" t="s">
        <v>55</v>
      </c>
      <c r="C1674" s="59" t="s">
        <v>1832</v>
      </c>
      <c r="D1674" s="59" t="s">
        <v>1833</v>
      </c>
      <c r="E1674" s="59" t="s">
        <v>1834</v>
      </c>
      <c r="F1674" s="59"/>
      <c r="G1674" s="59" t="s">
        <v>1969</v>
      </c>
      <c r="H1674" s="59" t="s">
        <v>1327</v>
      </c>
      <c r="I1674" s="59">
        <v>10</v>
      </c>
      <c r="J1674" s="59" t="s">
        <v>1356</v>
      </c>
      <c r="K1674" s="59" t="s">
        <v>1970</v>
      </c>
      <c r="L1674" s="59"/>
      <c r="M1674" s="59" t="s">
        <v>1957</v>
      </c>
      <c r="N1674" s="59"/>
      <c r="O1674" s="46">
        <f t="shared" si="126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87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>
        <v>0</v>
      </c>
      <c r="DF1674" s="46"/>
      <c r="DG1674" s="46"/>
      <c r="DH1674" s="46"/>
      <c r="DI1674" s="46"/>
      <c r="DJ1674" s="46"/>
      <c r="DK1674" s="46">
        <v>115338499.88</v>
      </c>
      <c r="DL1674" s="46">
        <v>119717538</v>
      </c>
      <c r="DM1674" s="46">
        <v>39905846</v>
      </c>
      <c r="DN1674" s="46">
        <v>0</v>
      </c>
      <c r="DO1674" s="46">
        <v>0</v>
      </c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>
        <v>0</v>
      </c>
      <c r="EE1674" s="46">
        <v>0</v>
      </c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>
        <v>0</v>
      </c>
      <c r="FA1674" s="59" t="s">
        <v>1726</v>
      </c>
      <c r="FB1674" s="59" t="s">
        <v>1727</v>
      </c>
      <c r="FC1674" s="59" t="s">
        <v>2030</v>
      </c>
    </row>
    <row r="1675" spans="1:159" s="49" customFormat="1" ht="25.5" customHeight="1" x14ac:dyDescent="0.25">
      <c r="A1675" s="59" t="s">
        <v>1840</v>
      </c>
      <c r="B1675" s="59" t="s">
        <v>55</v>
      </c>
      <c r="C1675" s="59" t="s">
        <v>1832</v>
      </c>
      <c r="D1675" s="59" t="s">
        <v>1833</v>
      </c>
      <c r="E1675" s="59" t="s">
        <v>1834</v>
      </c>
      <c r="F1675" s="59"/>
      <c r="G1675" s="59" t="s">
        <v>1969</v>
      </c>
      <c r="H1675" s="59" t="s">
        <v>1327</v>
      </c>
      <c r="I1675" s="59">
        <v>10</v>
      </c>
      <c r="J1675" s="59" t="s">
        <v>1356</v>
      </c>
      <c r="K1675" s="59" t="s">
        <v>1970</v>
      </c>
      <c r="L1675" s="59"/>
      <c r="M1675" s="59" t="s">
        <v>1957</v>
      </c>
      <c r="N1675" s="59"/>
      <c r="O1675" s="46">
        <f t="shared" si="1269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87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>
        <v>274961883.88</v>
      </c>
      <c r="DF1675" s="46"/>
      <c r="DG1675" s="46"/>
      <c r="DH1675" s="46"/>
      <c r="DI1675" s="46"/>
      <c r="DJ1675" s="46"/>
      <c r="DK1675" s="46">
        <v>115338499.88</v>
      </c>
      <c r="DL1675" s="46">
        <v>119717538</v>
      </c>
      <c r="DM1675" s="46">
        <v>39905846</v>
      </c>
      <c r="DN1675" s="46">
        <v>0</v>
      </c>
      <c r="DO1675" s="46">
        <v>0</v>
      </c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>
        <v>0</v>
      </c>
      <c r="EE1675" s="46">
        <v>0</v>
      </c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>
        <v>307957309.94560003</v>
      </c>
      <c r="FA1675" s="59" t="s">
        <v>1696</v>
      </c>
      <c r="FB1675" s="59" t="s">
        <v>1727</v>
      </c>
      <c r="FC1675" s="59">
        <v>18</v>
      </c>
    </row>
    <row r="1676" spans="1:159" s="49" customFormat="1" ht="25.5" customHeight="1" x14ac:dyDescent="0.25">
      <c r="A1676" s="59" t="s">
        <v>1841</v>
      </c>
      <c r="B1676" s="59" t="s">
        <v>55</v>
      </c>
      <c r="C1676" s="59" t="s">
        <v>1832</v>
      </c>
      <c r="D1676" s="59" t="s">
        <v>1833</v>
      </c>
      <c r="E1676" s="59" t="s">
        <v>1834</v>
      </c>
      <c r="F1676" s="59"/>
      <c r="G1676" s="59" t="s">
        <v>1971</v>
      </c>
      <c r="H1676" s="59" t="s">
        <v>1327</v>
      </c>
      <c r="I1676" s="59">
        <v>10</v>
      </c>
      <c r="J1676" s="59" t="s">
        <v>1943</v>
      </c>
      <c r="K1676" s="59" t="s">
        <v>1972</v>
      </c>
      <c r="L1676" s="59"/>
      <c r="M1676" s="59" t="s">
        <v>1957</v>
      </c>
      <c r="N1676" s="59"/>
      <c r="O1676" s="46">
        <f t="shared" si="1269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87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>
        <v>0</v>
      </c>
      <c r="DF1676" s="46"/>
      <c r="DG1676" s="46"/>
      <c r="DH1676" s="46"/>
      <c r="DI1676" s="46"/>
      <c r="DJ1676" s="46"/>
      <c r="DK1676" s="46">
        <v>797809455</v>
      </c>
      <c r="DL1676" s="46">
        <v>886454950</v>
      </c>
      <c r="DM1676" s="46">
        <v>886454950</v>
      </c>
      <c r="DN1676" s="46">
        <v>0</v>
      </c>
      <c r="DO1676" s="46">
        <v>0</v>
      </c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>
        <v>0</v>
      </c>
      <c r="FA1676" s="59" t="s">
        <v>1726</v>
      </c>
      <c r="FB1676" s="59">
        <v>2013</v>
      </c>
      <c r="FC1676" s="59"/>
    </row>
    <row r="1677" spans="1:159" s="49" customFormat="1" ht="25.5" customHeight="1" x14ac:dyDescent="0.25">
      <c r="A1677" s="59" t="s">
        <v>1842</v>
      </c>
      <c r="B1677" s="59" t="s">
        <v>55</v>
      </c>
      <c r="C1677" s="59" t="s">
        <v>1832</v>
      </c>
      <c r="D1677" s="59" t="s">
        <v>1833</v>
      </c>
      <c r="E1677" s="59" t="s">
        <v>1834</v>
      </c>
      <c r="F1677" s="59"/>
      <c r="G1677" s="59" t="s">
        <v>1971</v>
      </c>
      <c r="H1677" s="59" t="s">
        <v>1327</v>
      </c>
      <c r="I1677" s="59">
        <v>10</v>
      </c>
      <c r="J1677" s="59" t="s">
        <v>1356</v>
      </c>
      <c r="K1677" s="59" t="s">
        <v>1972</v>
      </c>
      <c r="L1677" s="59"/>
      <c r="M1677" s="59" t="s">
        <v>1957</v>
      </c>
      <c r="N1677" s="59"/>
      <c r="O1677" s="46">
        <f t="shared" si="1269"/>
        <v>0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87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>
        <v>0</v>
      </c>
      <c r="DF1677" s="46"/>
      <c r="DG1677" s="46"/>
      <c r="DH1677" s="46"/>
      <c r="DI1677" s="46"/>
      <c r="DJ1677" s="46"/>
      <c r="DK1677" s="46">
        <v>529674261.06999999</v>
      </c>
      <c r="DL1677" s="46">
        <v>797809455</v>
      </c>
      <c r="DM1677" s="46">
        <v>1152391435</v>
      </c>
      <c r="DN1677" s="46">
        <v>0</v>
      </c>
      <c r="DO1677" s="46">
        <v>0</v>
      </c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>
        <v>0</v>
      </c>
      <c r="FA1677" s="59" t="s">
        <v>1726</v>
      </c>
      <c r="FB1677" s="59" t="s">
        <v>1727</v>
      </c>
      <c r="FC1677" s="59" t="s">
        <v>2030</v>
      </c>
    </row>
    <row r="1678" spans="1:159" s="49" customFormat="1" ht="25.5" customHeight="1" x14ac:dyDescent="0.25">
      <c r="A1678" s="59" t="s">
        <v>1843</v>
      </c>
      <c r="B1678" s="59" t="s">
        <v>55</v>
      </c>
      <c r="C1678" s="59" t="s">
        <v>1832</v>
      </c>
      <c r="D1678" s="59" t="s">
        <v>1833</v>
      </c>
      <c r="E1678" s="59" t="s">
        <v>1834</v>
      </c>
      <c r="F1678" s="59"/>
      <c r="G1678" s="59" t="s">
        <v>1971</v>
      </c>
      <c r="H1678" s="59" t="s">
        <v>1327</v>
      </c>
      <c r="I1678" s="59">
        <v>10</v>
      </c>
      <c r="J1678" s="59" t="s">
        <v>1356</v>
      </c>
      <c r="K1678" s="59" t="s">
        <v>1972</v>
      </c>
      <c r="L1678" s="59"/>
      <c r="M1678" s="59" t="s">
        <v>1957</v>
      </c>
      <c r="N1678" s="59"/>
      <c r="O1678" s="46">
        <f t="shared" si="1269"/>
        <v>0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87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>
        <v>0</v>
      </c>
      <c r="DF1678" s="46"/>
      <c r="DG1678" s="46"/>
      <c r="DH1678" s="46"/>
      <c r="DI1678" s="46"/>
      <c r="DJ1678" s="46"/>
      <c r="DK1678" s="46">
        <v>529674261.06999999</v>
      </c>
      <c r="DL1678" s="46">
        <v>797809455</v>
      </c>
      <c r="DM1678" s="46">
        <v>1152391435</v>
      </c>
      <c r="DN1678" s="46">
        <v>0</v>
      </c>
      <c r="DO1678" s="46">
        <v>0</v>
      </c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>
        <v>0</v>
      </c>
      <c r="FA1678" s="59" t="s">
        <v>1696</v>
      </c>
      <c r="FB1678" s="59" t="s">
        <v>1727</v>
      </c>
      <c r="FC1678" s="59">
        <v>18</v>
      </c>
    </row>
    <row r="1679" spans="1:159" s="49" customFormat="1" ht="25.5" customHeight="1" x14ac:dyDescent="0.25">
      <c r="A1679" s="59" t="s">
        <v>1844</v>
      </c>
      <c r="B1679" s="59" t="s">
        <v>55</v>
      </c>
      <c r="C1679" s="59" t="s">
        <v>1832</v>
      </c>
      <c r="D1679" s="59" t="s">
        <v>1833</v>
      </c>
      <c r="E1679" s="59" t="s">
        <v>1834</v>
      </c>
      <c r="F1679" s="59"/>
      <c r="G1679" s="59" t="s">
        <v>1971</v>
      </c>
      <c r="H1679" s="59" t="s">
        <v>1327</v>
      </c>
      <c r="I1679" s="59">
        <v>10</v>
      </c>
      <c r="J1679" s="59" t="s">
        <v>1333</v>
      </c>
      <c r="K1679" s="59" t="s">
        <v>1972</v>
      </c>
      <c r="L1679" s="59"/>
      <c r="M1679" s="59" t="s">
        <v>1957</v>
      </c>
      <c r="N1679" s="59"/>
      <c r="O1679" s="46">
        <f t="shared" si="1269"/>
        <v>0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87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>
        <v>0</v>
      </c>
      <c r="DF1679" s="46"/>
      <c r="DG1679" s="46"/>
      <c r="DH1679" s="46"/>
      <c r="DI1679" s="46"/>
      <c r="DJ1679" s="46"/>
      <c r="DK1679" s="46">
        <v>529674261.06999999</v>
      </c>
      <c r="DL1679" s="46">
        <v>620518465</v>
      </c>
      <c r="DM1679" s="46">
        <v>0</v>
      </c>
      <c r="DN1679" s="46">
        <v>0</v>
      </c>
      <c r="DO1679" s="46">
        <v>0</v>
      </c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>
        <v>0</v>
      </c>
      <c r="FA1679" s="59" t="s">
        <v>1696</v>
      </c>
      <c r="FB1679" s="59" t="s">
        <v>1727</v>
      </c>
      <c r="FC1679" s="59" t="s">
        <v>1745</v>
      </c>
    </row>
    <row r="1680" spans="1:159" s="49" customFormat="1" ht="25.5" customHeight="1" x14ac:dyDescent="0.25">
      <c r="A1680" s="59" t="s">
        <v>2448</v>
      </c>
      <c r="B1680" s="59" t="s">
        <v>55</v>
      </c>
      <c r="C1680" s="59" t="s">
        <v>1848</v>
      </c>
      <c r="D1680" s="59" t="s">
        <v>1849</v>
      </c>
      <c r="E1680" s="59" t="s">
        <v>1849</v>
      </c>
      <c r="F1680" s="59" t="s">
        <v>2450</v>
      </c>
      <c r="G1680" s="59" t="s">
        <v>1971</v>
      </c>
      <c r="H1680" s="59" t="s">
        <v>1327</v>
      </c>
      <c r="I1680" s="59">
        <v>10</v>
      </c>
      <c r="J1680" s="59" t="s">
        <v>2449</v>
      </c>
      <c r="K1680" s="59" t="s">
        <v>1972</v>
      </c>
      <c r="L1680" s="59"/>
      <c r="M1680" s="59" t="s">
        <v>1957</v>
      </c>
      <c r="N1680" s="59" t="s">
        <v>2453</v>
      </c>
      <c r="O1680" s="46">
        <f t="shared" si="1269"/>
        <v>38</v>
      </c>
      <c r="P1680" s="46"/>
      <c r="Q1680" s="46"/>
      <c r="R1680" s="46"/>
      <c r="S1680" s="46"/>
      <c r="T1680" s="46"/>
      <c r="U1680" s="46">
        <v>6</v>
      </c>
      <c r="V1680" s="46">
        <v>7</v>
      </c>
      <c r="W1680" s="46">
        <v>0</v>
      </c>
      <c r="X1680" s="46">
        <v>25</v>
      </c>
      <c r="Y1680" s="46">
        <v>0</v>
      </c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87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>
        <v>88645495</v>
      </c>
      <c r="BK1680" s="46"/>
      <c r="BL1680" s="46"/>
      <c r="BM1680" s="46"/>
      <c r="BN1680" s="46"/>
      <c r="BO1680" s="46"/>
      <c r="BP1680" s="46">
        <v>88645495</v>
      </c>
      <c r="BQ1680" s="46">
        <v>88645495</v>
      </c>
      <c r="BR1680" s="46"/>
      <c r="BS1680" s="46">
        <v>88645495</v>
      </c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>
        <v>0</v>
      </c>
      <c r="DF1680" s="46"/>
      <c r="DG1680" s="46"/>
      <c r="DH1680" s="46"/>
      <c r="DI1680" s="46"/>
      <c r="DJ1680" s="46"/>
      <c r="DK1680" s="46">
        <v>529674261.06999999</v>
      </c>
      <c r="DL1680" s="46">
        <v>620518465</v>
      </c>
      <c r="DM1680" s="46">
        <v>0</v>
      </c>
      <c r="DN1680" s="46">
        <f>X1680*BS1680</f>
        <v>2216137375</v>
      </c>
      <c r="DO1680" s="46">
        <v>0</v>
      </c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>
        <f>DE1680*1.12</f>
        <v>0</v>
      </c>
      <c r="FA1680" s="59" t="s">
        <v>1696</v>
      </c>
      <c r="FB1680" s="59" t="s">
        <v>1730</v>
      </c>
      <c r="FC1680" s="59" t="s">
        <v>2451</v>
      </c>
    </row>
    <row r="1681" spans="1:159" s="49" customFormat="1" ht="25.5" customHeight="1" x14ac:dyDescent="0.25">
      <c r="A1681" s="59" t="s">
        <v>3251</v>
      </c>
      <c r="B1681" s="59" t="s">
        <v>55</v>
      </c>
      <c r="C1681" s="59" t="s">
        <v>1848</v>
      </c>
      <c r="D1681" s="59" t="s">
        <v>1849</v>
      </c>
      <c r="E1681" s="59" t="s">
        <v>1849</v>
      </c>
      <c r="F1681" s="59" t="s">
        <v>1849</v>
      </c>
      <c r="G1681" s="59" t="s">
        <v>1971</v>
      </c>
      <c r="H1681" s="59" t="s">
        <v>1327</v>
      </c>
      <c r="I1681" s="59">
        <v>10</v>
      </c>
      <c r="J1681" s="59" t="s">
        <v>3252</v>
      </c>
      <c r="K1681" s="59" t="s">
        <v>1972</v>
      </c>
      <c r="L1681" s="59"/>
      <c r="M1681" s="59" t="s">
        <v>1957</v>
      </c>
      <c r="N1681" s="59" t="s">
        <v>2453</v>
      </c>
      <c r="O1681" s="46">
        <f>U1681+V1681+W1681+X1681</f>
        <v>47</v>
      </c>
      <c r="P1681" s="46"/>
      <c r="Q1681" s="46"/>
      <c r="R1681" s="46"/>
      <c r="S1681" s="46"/>
      <c r="T1681" s="46"/>
      <c r="U1681" s="46">
        <v>6</v>
      </c>
      <c r="V1681" s="46">
        <v>7</v>
      </c>
      <c r="W1681" s="46">
        <v>0</v>
      </c>
      <c r="X1681" s="46">
        <v>34</v>
      </c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87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>
        <f>DE1681/O1681</f>
        <v>0</v>
      </c>
      <c r="BK1681" s="46"/>
      <c r="BL1681" s="46"/>
      <c r="BM1681" s="46"/>
      <c r="BN1681" s="46"/>
      <c r="BO1681" s="46"/>
      <c r="BP1681" s="46">
        <v>88279043.510000005</v>
      </c>
      <c r="BQ1681" s="46">
        <v>88645495</v>
      </c>
      <c r="BR1681" s="46">
        <v>0</v>
      </c>
      <c r="BS1681" s="46">
        <v>88645495</v>
      </c>
      <c r="BT1681" s="46">
        <v>0</v>
      </c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>
        <v>0</v>
      </c>
      <c r="DF1681" s="46"/>
      <c r="DG1681" s="46"/>
      <c r="DH1681" s="46"/>
      <c r="DI1681" s="46"/>
      <c r="DJ1681" s="46"/>
      <c r="DK1681" s="46">
        <v>529674261.06999999</v>
      </c>
      <c r="DL1681" s="46">
        <v>620518465</v>
      </c>
      <c r="DM1681" s="46">
        <v>0</v>
      </c>
      <c r="DN1681" s="46">
        <v>3013946830</v>
      </c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>
        <f>DE1681*1.12</f>
        <v>0</v>
      </c>
      <c r="FA1681" s="59" t="s">
        <v>1696</v>
      </c>
      <c r="FB1681" s="59" t="s">
        <v>3253</v>
      </c>
      <c r="FC1681" s="59" t="s">
        <v>2032</v>
      </c>
    </row>
    <row r="1682" spans="1:159" s="49" customFormat="1" ht="25.5" customHeight="1" x14ac:dyDescent="0.25">
      <c r="A1682" s="59" t="s">
        <v>3440</v>
      </c>
      <c r="B1682" s="59" t="s">
        <v>55</v>
      </c>
      <c r="C1682" s="59" t="s">
        <v>1848</v>
      </c>
      <c r="D1682" s="59" t="s">
        <v>1849</v>
      </c>
      <c r="E1682" s="59" t="s">
        <v>1849</v>
      </c>
      <c r="F1682" s="59" t="s">
        <v>1849</v>
      </c>
      <c r="G1682" s="59" t="s">
        <v>1971</v>
      </c>
      <c r="H1682" s="59" t="s">
        <v>1327</v>
      </c>
      <c r="I1682" s="59">
        <v>10</v>
      </c>
      <c r="J1682" s="59" t="s">
        <v>3441</v>
      </c>
      <c r="K1682" s="59" t="s">
        <v>1972</v>
      </c>
      <c r="L1682" s="59"/>
      <c r="M1682" s="59" t="s">
        <v>1957</v>
      </c>
      <c r="N1682" s="59" t="s">
        <v>2453</v>
      </c>
      <c r="O1682" s="46">
        <f>V1682+W1682+X1682+Y1682+Z1682+AA1682+AB1682+AC1682+AD1682+AE1682+AF1682+AG1682+AH1682+AI1682+AJ1682+AK1682+AL1682+AM1682+AN1682+AO1682+AP1682+AQ1682+AR1682+AS1682+AT1682+AU1682+AV1682+AW1682+AX1682+AY1682+AZ1682+U1682</f>
        <v>100</v>
      </c>
      <c r="P1682" s="46"/>
      <c r="Q1682" s="46"/>
      <c r="R1682" s="46"/>
      <c r="S1682" s="46"/>
      <c r="T1682" s="46"/>
      <c r="U1682" s="46">
        <v>6</v>
      </c>
      <c r="V1682" s="46">
        <v>7</v>
      </c>
      <c r="W1682" s="46">
        <v>0</v>
      </c>
      <c r="X1682" s="46">
        <v>34</v>
      </c>
      <c r="Y1682" s="46">
        <v>53</v>
      </c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87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>
        <f>DE1682/O1682</f>
        <v>0</v>
      </c>
      <c r="BK1682" s="46"/>
      <c r="BL1682" s="46"/>
      <c r="BM1682" s="46"/>
      <c r="BN1682" s="46"/>
      <c r="BO1682" s="46"/>
      <c r="BP1682" s="46">
        <v>88279043.510000005</v>
      </c>
      <c r="BQ1682" s="46">
        <v>88645495</v>
      </c>
      <c r="BR1682" s="46">
        <v>0</v>
      </c>
      <c r="BS1682" s="46">
        <v>88645495</v>
      </c>
      <c r="BT1682" s="46">
        <v>88645495</v>
      </c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>
        <v>0</v>
      </c>
      <c r="DF1682" s="46"/>
      <c r="DG1682" s="46"/>
      <c r="DH1682" s="46"/>
      <c r="DI1682" s="46"/>
      <c r="DJ1682" s="46"/>
      <c r="DK1682" s="46">
        <v>529674261.06999999</v>
      </c>
      <c r="DL1682" s="46">
        <f t="shared" ref="DL1682:DO1683" si="1270">V1682*BQ1682</f>
        <v>620518465</v>
      </c>
      <c r="DM1682" s="46">
        <f t="shared" si="1270"/>
        <v>0</v>
      </c>
      <c r="DN1682" s="46">
        <f t="shared" si="1270"/>
        <v>3013946830</v>
      </c>
      <c r="DO1682" s="46">
        <f t="shared" si="1270"/>
        <v>4698211235</v>
      </c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>
        <f>DE1682*1.12</f>
        <v>0</v>
      </c>
      <c r="FA1682" s="59" t="s">
        <v>1696</v>
      </c>
      <c r="FB1682" s="59" t="s">
        <v>3253</v>
      </c>
      <c r="FC1682" s="59" t="s">
        <v>2028</v>
      </c>
    </row>
    <row r="1683" spans="1:159" s="49" customFormat="1" ht="25.5" customHeight="1" x14ac:dyDescent="0.25">
      <c r="A1683" s="59" t="s">
        <v>3564</v>
      </c>
      <c r="B1683" s="59" t="s">
        <v>55</v>
      </c>
      <c r="C1683" s="59" t="s">
        <v>1848</v>
      </c>
      <c r="D1683" s="59" t="s">
        <v>1849</v>
      </c>
      <c r="E1683" s="59" t="s">
        <v>1849</v>
      </c>
      <c r="F1683" s="59" t="s">
        <v>1849</v>
      </c>
      <c r="G1683" s="59" t="s">
        <v>1971</v>
      </c>
      <c r="H1683" s="59" t="s">
        <v>1327</v>
      </c>
      <c r="I1683" s="59">
        <v>10</v>
      </c>
      <c r="J1683" s="59" t="s">
        <v>3441</v>
      </c>
      <c r="K1683" s="59" t="s">
        <v>1972</v>
      </c>
      <c r="L1683" s="59"/>
      <c r="M1683" s="59" t="s">
        <v>1957</v>
      </c>
      <c r="N1683" s="59" t="s">
        <v>2453</v>
      </c>
      <c r="O1683" s="46">
        <f>V1683+W1683+X1683+Y1683+Z1683+AA1683+AB1683+AC1683+AD1683+AE1683+AF1683+AG1683+AH1683+AI1683+AJ1683+AK1683+AL1683+AM1683+AN1683+AO1683+AP1683+AQ1683+AR1683+AS1683+AT1683+AU1683+AV1683+AW1683+AX1683+AY1683+AZ1683+U1683</f>
        <v>58</v>
      </c>
      <c r="P1683" s="46"/>
      <c r="Q1683" s="46"/>
      <c r="R1683" s="46"/>
      <c r="S1683" s="46"/>
      <c r="T1683" s="46"/>
      <c r="U1683" s="46">
        <v>6</v>
      </c>
      <c r="V1683" s="46">
        <v>7</v>
      </c>
      <c r="W1683" s="46">
        <v>0</v>
      </c>
      <c r="X1683" s="46">
        <v>34</v>
      </c>
      <c r="Y1683" s="46">
        <v>11</v>
      </c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87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>
        <f>DE1683/O1683</f>
        <v>88607586.225344822</v>
      </c>
      <c r="BK1683" s="46"/>
      <c r="BL1683" s="46"/>
      <c r="BM1683" s="46"/>
      <c r="BN1683" s="46"/>
      <c r="BO1683" s="46"/>
      <c r="BP1683" s="46">
        <v>88279043.510000005</v>
      </c>
      <c r="BQ1683" s="46">
        <v>88645495</v>
      </c>
      <c r="BR1683" s="46">
        <v>0</v>
      </c>
      <c r="BS1683" s="46">
        <v>88645495</v>
      </c>
      <c r="BT1683" s="46">
        <v>88645495</v>
      </c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>
        <f>DK1683+DL1683+DM1683+DN1683+DO1683+DP1683+DQ1683+DR1683+DJ1683+DI1683+DS1683+DT1683+DU1683+DV1683+DW1683+DX1683+DY1683+DZ1683+EA1683+EB1683+EC1683+ED1683+EE1683+EF1683+EG1683+EH1683+EI1683+EJ1683+EK1683+EL1683+EM1683+EN1683+EO1683+EP1683</f>
        <v>5139240001.0699997</v>
      </c>
      <c r="DF1683" s="46"/>
      <c r="DG1683" s="46"/>
      <c r="DH1683" s="46"/>
      <c r="DI1683" s="46"/>
      <c r="DJ1683" s="46"/>
      <c r="DK1683" s="46">
        <v>529674261.06999999</v>
      </c>
      <c r="DL1683" s="46">
        <f t="shared" si="1270"/>
        <v>620518465</v>
      </c>
      <c r="DM1683" s="46">
        <f t="shared" si="1270"/>
        <v>0</v>
      </c>
      <c r="DN1683" s="46">
        <f t="shared" si="1270"/>
        <v>3013946830</v>
      </c>
      <c r="DO1683" s="46">
        <f t="shared" si="1270"/>
        <v>975100445</v>
      </c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>
        <f>DE1683*1.12</f>
        <v>5755948801.1984005</v>
      </c>
      <c r="FA1683" s="59" t="s">
        <v>1696</v>
      </c>
      <c r="FB1683" s="59" t="s">
        <v>3565</v>
      </c>
      <c r="FC1683" s="59" t="s">
        <v>2032</v>
      </c>
    </row>
    <row r="1684" spans="1:159" s="49" customFormat="1" ht="25.5" customHeight="1" x14ac:dyDescent="0.25">
      <c r="A1684" s="59" t="s">
        <v>1845</v>
      </c>
      <c r="B1684" s="59" t="s">
        <v>55</v>
      </c>
      <c r="C1684" s="59" t="s">
        <v>1832</v>
      </c>
      <c r="D1684" s="59" t="s">
        <v>1833</v>
      </c>
      <c r="E1684" s="59" t="s">
        <v>1834</v>
      </c>
      <c r="F1684" s="59"/>
      <c r="G1684" s="59" t="s">
        <v>1973</v>
      </c>
      <c r="H1684" s="59" t="s">
        <v>1405</v>
      </c>
      <c r="I1684" s="59">
        <v>10</v>
      </c>
      <c r="J1684" s="59" t="s">
        <v>1943</v>
      </c>
      <c r="K1684" s="59" t="s">
        <v>1965</v>
      </c>
      <c r="L1684" s="59"/>
      <c r="M1684" s="59" t="s">
        <v>1941</v>
      </c>
      <c r="N1684" s="59"/>
      <c r="O1684" s="46">
        <f>P1684+Q1684+R1684+S1684+T1684+U1684+V1684+W1684+X1684+Y1684+Z1684+AA1684+AB1684+AC1684+AD1684+AE1684+AF1684+AG1684+AH1684+AI1684+AJ1684+AK1684+AL1684+AM1684+AN1684+AO1684+AP1684+AQ1684+AR1684+AS1684+AT1684+AU1684+AV1684+AW1684+AX1684+AY1684+AZ1684</f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87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>
        <v>0</v>
      </c>
      <c r="DF1684" s="46"/>
      <c r="DG1684" s="46"/>
      <c r="DH1684" s="46"/>
      <c r="DI1684" s="46"/>
      <c r="DJ1684" s="46"/>
      <c r="DK1684" s="46">
        <v>90304572</v>
      </c>
      <c r="DL1684" s="46">
        <v>225761430</v>
      </c>
      <c r="DM1684" s="46">
        <v>180609144</v>
      </c>
      <c r="DN1684" s="46">
        <v>225761430</v>
      </c>
      <c r="DO1684" s="46">
        <v>90304572</v>
      </c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>
        <v>0</v>
      </c>
      <c r="FA1684" s="59" t="s">
        <v>1726</v>
      </c>
      <c r="FB1684" s="59">
        <v>2013</v>
      </c>
      <c r="FC1684" s="59"/>
    </row>
    <row r="1685" spans="1:159" s="49" customFormat="1" ht="25.5" customHeight="1" x14ac:dyDescent="0.25">
      <c r="A1685" s="59" t="s">
        <v>1846</v>
      </c>
      <c r="B1685" s="59" t="s">
        <v>55</v>
      </c>
      <c r="C1685" s="59" t="s">
        <v>1832</v>
      </c>
      <c r="D1685" s="59" t="s">
        <v>1833</v>
      </c>
      <c r="E1685" s="59" t="s">
        <v>1834</v>
      </c>
      <c r="F1685" s="59"/>
      <c r="G1685" s="59" t="s">
        <v>1973</v>
      </c>
      <c r="H1685" s="59" t="s">
        <v>1405</v>
      </c>
      <c r="I1685" s="59">
        <v>10</v>
      </c>
      <c r="J1685" s="59" t="s">
        <v>1356</v>
      </c>
      <c r="K1685" s="59" t="s">
        <v>1965</v>
      </c>
      <c r="L1685" s="59"/>
      <c r="M1685" s="59" t="s">
        <v>1941</v>
      </c>
      <c r="N1685" s="59"/>
      <c r="O1685" s="46">
        <f>P1685+Q1685+R1685+S1685+T1685+U1685+V1685+W1685+X1685+Y1685+Z1685+AA1685+AB1685+AC1685+AD1685+AE1685+AF1685+AG1685+AH1685+AI1685+AJ1685+AK1685+AL1685+AM1685+AN1685+AO1685+AP1685+AQ1685+AR1685+AS1685+AT1685+AU1685+AV1685+AW1685+AX1685+AY1685+AZ1685</f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87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>
        <v>0</v>
      </c>
      <c r="DF1685" s="46"/>
      <c r="DG1685" s="46"/>
      <c r="DH1685" s="46"/>
      <c r="DI1685" s="46"/>
      <c r="DJ1685" s="46"/>
      <c r="DK1685" s="46">
        <v>87904572</v>
      </c>
      <c r="DL1685" s="46">
        <v>240887445.85000002</v>
      </c>
      <c r="DM1685" s="46">
        <v>192709956.68000001</v>
      </c>
      <c r="DN1685" s="46">
        <v>240887445.85000002</v>
      </c>
      <c r="DO1685" s="46">
        <v>96354978.340000004</v>
      </c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>
        <v>0</v>
      </c>
      <c r="FA1685" s="59" t="s">
        <v>1726</v>
      </c>
      <c r="FB1685" s="59" t="s">
        <v>1727</v>
      </c>
      <c r="FC1685" s="59" t="s">
        <v>2030</v>
      </c>
    </row>
    <row r="1686" spans="1:159" s="49" customFormat="1" ht="25.5" customHeight="1" x14ac:dyDescent="0.25">
      <c r="A1686" s="59" t="s">
        <v>1847</v>
      </c>
      <c r="B1686" s="59" t="s">
        <v>55</v>
      </c>
      <c r="C1686" s="59" t="s">
        <v>1848</v>
      </c>
      <c r="D1686" s="59" t="s">
        <v>1849</v>
      </c>
      <c r="E1686" s="59" t="s">
        <v>1849</v>
      </c>
      <c r="F1686" s="59"/>
      <c r="G1686" s="59" t="s">
        <v>1973</v>
      </c>
      <c r="H1686" s="59" t="s">
        <v>1405</v>
      </c>
      <c r="I1686" s="59">
        <v>10</v>
      </c>
      <c r="J1686" s="59" t="s">
        <v>1582</v>
      </c>
      <c r="K1686" s="59" t="s">
        <v>1965</v>
      </c>
      <c r="L1686" s="59"/>
      <c r="M1686" s="59" t="s">
        <v>1941</v>
      </c>
      <c r="N1686" s="59"/>
      <c r="O1686" s="46">
        <f>P1686+Q1686+R1686+S1686+T1686+U1686+V1686+W1686+X1686+Y1686+Z1686+AA1686+AB1686+AC1686+AD1686+AE1686+AF1686+AG1686+AH1686+AI1686+AJ1686+AK1686+AL1686+AM1686+AN1686+AO1686+AP1686+AQ1686+AR1686+AS1686+AT1686+AU1686+AV1686+AW1686+AX1686+AY1686+AZ1686</f>
        <v>0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87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>
        <v>0</v>
      </c>
      <c r="DF1686" s="46"/>
      <c r="DG1686" s="46"/>
      <c r="DH1686" s="46"/>
      <c r="DI1686" s="46"/>
      <c r="DJ1686" s="46"/>
      <c r="DK1686" s="46">
        <v>87904572</v>
      </c>
      <c r="DL1686" s="46">
        <v>240887445.85000002</v>
      </c>
      <c r="DM1686" s="46">
        <v>205428813.80000001</v>
      </c>
      <c r="DN1686" s="46">
        <v>256786017.25</v>
      </c>
      <c r="DO1686" s="46">
        <v>102714406.90000001</v>
      </c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>
        <v>0</v>
      </c>
      <c r="FA1686" s="59" t="s">
        <v>1726</v>
      </c>
      <c r="FB1686" s="59" t="s">
        <v>1730</v>
      </c>
      <c r="FC1686" s="59" t="s">
        <v>1743</v>
      </c>
    </row>
    <row r="1687" spans="1:159" s="49" customFormat="1" ht="25.5" customHeight="1" x14ac:dyDescent="0.25">
      <c r="A1687" s="59" t="s">
        <v>3254</v>
      </c>
      <c r="B1687" s="59" t="s">
        <v>55</v>
      </c>
      <c r="C1687" s="59" t="s">
        <v>1848</v>
      </c>
      <c r="D1687" s="59" t="s">
        <v>1849</v>
      </c>
      <c r="E1687" s="59" t="s">
        <v>1849</v>
      </c>
      <c r="F1687" s="59" t="s">
        <v>1849</v>
      </c>
      <c r="G1687" s="59" t="s">
        <v>1973</v>
      </c>
      <c r="H1687" s="59" t="s">
        <v>1499</v>
      </c>
      <c r="I1687" s="59">
        <v>10</v>
      </c>
      <c r="J1687" s="59" t="s">
        <v>1328</v>
      </c>
      <c r="K1687" s="59" t="s">
        <v>1965</v>
      </c>
      <c r="L1687" s="59"/>
      <c r="M1687" s="59" t="s">
        <v>1941</v>
      </c>
      <c r="N1687" s="59" t="s">
        <v>3255</v>
      </c>
      <c r="O1687" s="46">
        <f>U1687+V1687+W1687+X1687</f>
        <v>9</v>
      </c>
      <c r="P1687" s="46"/>
      <c r="Q1687" s="46"/>
      <c r="R1687" s="46"/>
      <c r="S1687" s="46"/>
      <c r="T1687" s="46"/>
      <c r="U1687" s="46">
        <v>2</v>
      </c>
      <c r="V1687" s="46">
        <v>5</v>
      </c>
      <c r="W1687" s="46">
        <v>2</v>
      </c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87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>
        <f>DE1687/O1687</f>
        <v>59357870.183333337</v>
      </c>
      <c r="BK1687" s="46"/>
      <c r="BL1687" s="46"/>
      <c r="BM1687" s="46"/>
      <c r="BN1687" s="46"/>
      <c r="BO1687" s="46"/>
      <c r="BP1687" s="46">
        <v>43952286</v>
      </c>
      <c r="BQ1687" s="46">
        <v>48177489.170000002</v>
      </c>
      <c r="BR1687" s="46">
        <v>102714406.90000001</v>
      </c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>
        <f>DK1687+DL1687+DM1687+DN1687</f>
        <v>534220831.65000004</v>
      </c>
      <c r="DF1687" s="46"/>
      <c r="DG1687" s="46"/>
      <c r="DH1687" s="46"/>
      <c r="DI1687" s="46"/>
      <c r="DJ1687" s="46"/>
      <c r="DK1687" s="46">
        <v>87904572</v>
      </c>
      <c r="DL1687" s="46">
        <v>240887445.85000002</v>
      </c>
      <c r="DM1687" s="46">
        <v>205428813.80000001</v>
      </c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>
        <f>DE1687*1.12</f>
        <v>598327331.44800007</v>
      </c>
      <c r="FA1687" s="59" t="s">
        <v>1726</v>
      </c>
      <c r="FB1687" s="59" t="s">
        <v>3253</v>
      </c>
      <c r="FC1687" s="59" t="s">
        <v>3250</v>
      </c>
    </row>
    <row r="1688" spans="1:159" s="49" customFormat="1" ht="25.5" customHeight="1" x14ac:dyDescent="0.25">
      <c r="A1688" s="59" t="s">
        <v>1850</v>
      </c>
      <c r="B1688" s="59" t="s">
        <v>55</v>
      </c>
      <c r="C1688" s="59" t="s">
        <v>1790</v>
      </c>
      <c r="D1688" s="59" t="s">
        <v>1791</v>
      </c>
      <c r="E1688" s="59" t="s">
        <v>1792</v>
      </c>
      <c r="F1688" s="59"/>
      <c r="G1688" s="59" t="s">
        <v>1956</v>
      </c>
      <c r="H1688" s="59" t="s">
        <v>1327</v>
      </c>
      <c r="I1688" s="59">
        <v>10</v>
      </c>
      <c r="J1688" s="59" t="s">
        <v>1974</v>
      </c>
      <c r="K1688" s="59" t="s">
        <v>1934</v>
      </c>
      <c r="L1688" s="59"/>
      <c r="M1688" s="59" t="s">
        <v>1957</v>
      </c>
      <c r="N1688" s="59"/>
      <c r="O1688" s="46">
        <f t="shared" ref="O1688:O1729" si="1271">P1688+Q1688+R1688+S1688+T1688+U1688+V1688+W1688+X1688+Y1688+Z1688+AA1688+AB1688+AC1688+AD1688+AE1688+AF1688+AG1688+AH1688+AI1688+AJ1688+AK1688+AL1688+AM1688+AN1688+AO1688+AP1688+AQ1688+AR1688+AS1688+AT1688+AU1688+AV1688+AW1688+AX1688+AY1688+AZ1688</f>
        <v>0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87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>
        <v>0</v>
      </c>
      <c r="DF1688" s="46"/>
      <c r="DG1688" s="46"/>
      <c r="DH1688" s="46"/>
      <c r="DI1688" s="46"/>
      <c r="DJ1688" s="46"/>
      <c r="DK1688" s="46">
        <v>6985552290.0900002</v>
      </c>
      <c r="DL1688" s="46">
        <v>8770558280.6800003</v>
      </c>
      <c r="DM1688" s="46">
        <v>6798904901.8199997</v>
      </c>
      <c r="DN1688" s="46">
        <v>5785659418</v>
      </c>
      <c r="DO1688" s="46">
        <v>4426278122.0799999</v>
      </c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>
        <v>0</v>
      </c>
      <c r="FA1688" s="59" t="s">
        <v>1726</v>
      </c>
      <c r="FB1688" s="59">
        <v>2014</v>
      </c>
      <c r="FC1688" s="59"/>
    </row>
    <row r="1689" spans="1:159" s="49" customFormat="1" ht="25.5" customHeight="1" x14ac:dyDescent="0.25">
      <c r="A1689" s="59" t="s">
        <v>1851</v>
      </c>
      <c r="B1689" s="59" t="s">
        <v>55</v>
      </c>
      <c r="C1689" s="59" t="s">
        <v>1790</v>
      </c>
      <c r="D1689" s="59" t="s">
        <v>1791</v>
      </c>
      <c r="E1689" s="59" t="s">
        <v>1792</v>
      </c>
      <c r="F1689" s="59"/>
      <c r="G1689" s="59" t="s">
        <v>1956</v>
      </c>
      <c r="H1689" s="59" t="s">
        <v>1327</v>
      </c>
      <c r="I1689" s="59">
        <v>10</v>
      </c>
      <c r="J1689" s="59" t="s">
        <v>1356</v>
      </c>
      <c r="K1689" s="59" t="s">
        <v>1934</v>
      </c>
      <c r="L1689" s="59"/>
      <c r="M1689" s="59" t="s">
        <v>1957</v>
      </c>
      <c r="N1689" s="59"/>
      <c r="O1689" s="46">
        <f t="shared" si="1271"/>
        <v>0</v>
      </c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87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>
        <v>0</v>
      </c>
      <c r="DF1689" s="46"/>
      <c r="DG1689" s="46"/>
      <c r="DH1689" s="46"/>
      <c r="DI1689" s="46"/>
      <c r="DJ1689" s="46"/>
      <c r="DK1689" s="46">
        <v>5388091173.29</v>
      </c>
      <c r="DL1689" s="46">
        <v>9168363211.8000011</v>
      </c>
      <c r="DM1689" s="46">
        <v>7580590433.5199995</v>
      </c>
      <c r="DN1689" s="46">
        <v>6634999692.75</v>
      </c>
      <c r="DO1689" s="46">
        <v>5348211873.5500002</v>
      </c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>
        <v>0</v>
      </c>
      <c r="FA1689" s="59" t="s">
        <v>1726</v>
      </c>
      <c r="FB1689" s="59" t="s">
        <v>1727</v>
      </c>
      <c r="FC1689" s="59" t="s">
        <v>2030</v>
      </c>
    </row>
    <row r="1690" spans="1:159" s="49" customFormat="1" ht="25.5" customHeight="1" x14ac:dyDescent="0.25">
      <c r="A1690" s="59" t="s">
        <v>1852</v>
      </c>
      <c r="B1690" s="59" t="s">
        <v>55</v>
      </c>
      <c r="C1690" s="59" t="s">
        <v>1790</v>
      </c>
      <c r="D1690" s="59" t="s">
        <v>1791</v>
      </c>
      <c r="E1690" s="59" t="s">
        <v>1792</v>
      </c>
      <c r="F1690" s="59"/>
      <c r="G1690" s="59" t="s">
        <v>1956</v>
      </c>
      <c r="H1690" s="59" t="s">
        <v>1327</v>
      </c>
      <c r="I1690" s="59">
        <v>10</v>
      </c>
      <c r="J1690" s="59" t="s">
        <v>1356</v>
      </c>
      <c r="K1690" s="59" t="s">
        <v>1934</v>
      </c>
      <c r="L1690" s="59"/>
      <c r="M1690" s="59" t="s">
        <v>1957</v>
      </c>
      <c r="N1690" s="59"/>
      <c r="O1690" s="46">
        <f t="shared" si="1271"/>
        <v>0</v>
      </c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87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>
        <v>0</v>
      </c>
      <c r="DF1690" s="46"/>
      <c r="DG1690" s="46"/>
      <c r="DH1690" s="46"/>
      <c r="DI1690" s="46"/>
      <c r="DJ1690" s="46"/>
      <c r="DK1690" s="46">
        <v>5388091173.29</v>
      </c>
      <c r="DL1690" s="46">
        <v>9168363211.8000011</v>
      </c>
      <c r="DM1690" s="46">
        <v>7580590433.5199995</v>
      </c>
      <c r="DN1690" s="46">
        <v>6634999692.75</v>
      </c>
      <c r="DO1690" s="46">
        <v>5348211873.5500002</v>
      </c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>
        <v>0</v>
      </c>
      <c r="FA1690" s="59" t="s">
        <v>1696</v>
      </c>
      <c r="FB1690" s="59" t="s">
        <v>1727</v>
      </c>
      <c r="FC1690" s="59">
        <v>18</v>
      </c>
    </row>
    <row r="1691" spans="1:159" s="49" customFormat="1" ht="25.5" customHeight="1" x14ac:dyDescent="0.25">
      <c r="A1691" s="59" t="s">
        <v>1853</v>
      </c>
      <c r="B1691" s="59" t="s">
        <v>55</v>
      </c>
      <c r="C1691" s="59" t="s">
        <v>1790</v>
      </c>
      <c r="D1691" s="59" t="s">
        <v>1791</v>
      </c>
      <c r="E1691" s="59" t="s">
        <v>1792</v>
      </c>
      <c r="F1691" s="59"/>
      <c r="G1691" s="59" t="s">
        <v>1956</v>
      </c>
      <c r="H1691" s="59" t="s">
        <v>1327</v>
      </c>
      <c r="I1691" s="59">
        <v>10</v>
      </c>
      <c r="J1691" s="59" t="s">
        <v>1328</v>
      </c>
      <c r="K1691" s="59" t="s">
        <v>1934</v>
      </c>
      <c r="L1691" s="59"/>
      <c r="M1691" s="59" t="s">
        <v>1957</v>
      </c>
      <c r="N1691" s="59"/>
      <c r="O1691" s="46">
        <f t="shared" si="1271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87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>
        <v>0</v>
      </c>
      <c r="DF1691" s="46"/>
      <c r="DG1691" s="46"/>
      <c r="DH1691" s="46"/>
      <c r="DI1691" s="46"/>
      <c r="DJ1691" s="46"/>
      <c r="DK1691" s="46">
        <v>5388091173.29</v>
      </c>
      <c r="DL1691" s="46">
        <v>3794532362.3200002</v>
      </c>
      <c r="DM1691" s="46">
        <v>7580590433.5199995</v>
      </c>
      <c r="DN1691" s="46">
        <v>6634999692.75</v>
      </c>
      <c r="DO1691" s="46">
        <v>5348211873.5500002</v>
      </c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>
        <v>0</v>
      </c>
      <c r="FA1691" s="59"/>
      <c r="FB1691" s="59">
        <v>0.99950372208436722</v>
      </c>
      <c r="FC1691" s="59" t="s">
        <v>1745</v>
      </c>
    </row>
    <row r="1692" spans="1:159" s="49" customFormat="1" ht="25.5" customHeight="1" x14ac:dyDescent="0.25">
      <c r="A1692" s="59" t="s">
        <v>1854</v>
      </c>
      <c r="B1692" s="59" t="s">
        <v>55</v>
      </c>
      <c r="C1692" s="59" t="s">
        <v>1799</v>
      </c>
      <c r="D1692" s="59" t="s">
        <v>1800</v>
      </c>
      <c r="E1692" s="59" t="s">
        <v>1800</v>
      </c>
      <c r="F1692" s="59"/>
      <c r="G1692" s="59" t="s">
        <v>1956</v>
      </c>
      <c r="H1692" s="59" t="s">
        <v>1327</v>
      </c>
      <c r="I1692" s="59">
        <v>10</v>
      </c>
      <c r="J1692" s="59" t="s">
        <v>1351</v>
      </c>
      <c r="K1692" s="59" t="s">
        <v>1934</v>
      </c>
      <c r="L1692" s="59"/>
      <c r="M1692" s="59" t="s">
        <v>1957</v>
      </c>
      <c r="N1692" s="59"/>
      <c r="O1692" s="46">
        <f t="shared" si="1271"/>
        <v>79262.344172273632</v>
      </c>
      <c r="P1692" s="46"/>
      <c r="Q1692" s="46"/>
      <c r="R1692" s="46"/>
      <c r="S1692" s="46"/>
      <c r="T1692" s="46"/>
      <c r="U1692" s="46">
        <f>DK1692/BP1692</f>
        <v>52183.745012241379</v>
      </c>
      <c r="V1692" s="46">
        <f>DL1692/BQ1692</f>
        <v>27078.599160032249</v>
      </c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87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>
        <f>DE1692/O1692</f>
        <v>104433.98001362133</v>
      </c>
      <c r="BK1692" s="46"/>
      <c r="BL1692" s="46"/>
      <c r="BM1692" s="46"/>
      <c r="BN1692" s="46"/>
      <c r="BO1692" s="46"/>
      <c r="BP1692" s="46">
        <v>103252.29</v>
      </c>
      <c r="BQ1692" s="46">
        <v>106711.24</v>
      </c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>
        <v>8277682067.1199999</v>
      </c>
      <c r="DF1692" s="46"/>
      <c r="DG1692" s="46"/>
      <c r="DH1692" s="46"/>
      <c r="DI1692" s="46"/>
      <c r="DJ1692" s="46"/>
      <c r="DK1692" s="46">
        <v>5388091173.29</v>
      </c>
      <c r="DL1692" s="46">
        <v>2889590893.8299999</v>
      </c>
      <c r="DM1692" s="46">
        <v>0</v>
      </c>
      <c r="DN1692" s="46">
        <v>0</v>
      </c>
      <c r="DO1692" s="46">
        <v>0</v>
      </c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>
        <v>9271003915.1744003</v>
      </c>
      <c r="FA1692" s="59" t="s">
        <v>1696</v>
      </c>
      <c r="FB1692" s="59" t="s">
        <v>1730</v>
      </c>
      <c r="FC1692" s="59" t="s">
        <v>2031</v>
      </c>
    </row>
    <row r="1693" spans="1:159" s="49" customFormat="1" ht="25.5" customHeight="1" x14ac:dyDescent="0.25">
      <c r="A1693" s="59" t="s">
        <v>1855</v>
      </c>
      <c r="B1693" s="59" t="s">
        <v>55</v>
      </c>
      <c r="C1693" s="59" t="s">
        <v>1790</v>
      </c>
      <c r="D1693" s="59" t="s">
        <v>1791</v>
      </c>
      <c r="E1693" s="59" t="s">
        <v>1792</v>
      </c>
      <c r="F1693" s="59"/>
      <c r="G1693" s="59" t="s">
        <v>1958</v>
      </c>
      <c r="H1693" s="59" t="s">
        <v>1327</v>
      </c>
      <c r="I1693" s="59">
        <v>10</v>
      </c>
      <c r="J1693" s="59" t="s">
        <v>1974</v>
      </c>
      <c r="K1693" s="59" t="s">
        <v>1934</v>
      </c>
      <c r="L1693" s="59"/>
      <c r="M1693" s="59" t="s">
        <v>1957</v>
      </c>
      <c r="N1693" s="59"/>
      <c r="O1693" s="46">
        <f t="shared" si="1271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87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>
        <v>0</v>
      </c>
      <c r="DF1693" s="46"/>
      <c r="DG1693" s="46"/>
      <c r="DH1693" s="46"/>
      <c r="DI1693" s="46"/>
      <c r="DJ1693" s="46"/>
      <c r="DK1693" s="46">
        <v>406643376.55000001</v>
      </c>
      <c r="DL1693" s="46">
        <v>539726663.42999995</v>
      </c>
      <c r="DM1693" s="46">
        <v>465450702.32999998</v>
      </c>
      <c r="DN1693" s="46">
        <v>464178979.08999997</v>
      </c>
      <c r="DO1693" s="46">
        <v>431023337.73000002</v>
      </c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>
        <v>0</v>
      </c>
      <c r="FA1693" s="59" t="s">
        <v>1726</v>
      </c>
      <c r="FB1693" s="59">
        <v>2014</v>
      </c>
      <c r="FC1693" s="59"/>
    </row>
    <row r="1694" spans="1:159" s="49" customFormat="1" ht="25.5" customHeight="1" x14ac:dyDescent="0.25">
      <c r="A1694" s="59" t="s">
        <v>1856</v>
      </c>
      <c r="B1694" s="59" t="s">
        <v>55</v>
      </c>
      <c r="C1694" s="59" t="s">
        <v>1790</v>
      </c>
      <c r="D1694" s="59" t="s">
        <v>1791</v>
      </c>
      <c r="E1694" s="59" t="s">
        <v>1792</v>
      </c>
      <c r="F1694" s="59"/>
      <c r="G1694" s="59" t="s">
        <v>1958</v>
      </c>
      <c r="H1694" s="59" t="s">
        <v>1327</v>
      </c>
      <c r="I1694" s="59">
        <v>10</v>
      </c>
      <c r="J1694" s="59" t="s">
        <v>1356</v>
      </c>
      <c r="K1694" s="59" t="s">
        <v>1934</v>
      </c>
      <c r="L1694" s="59"/>
      <c r="M1694" s="59" t="s">
        <v>1957</v>
      </c>
      <c r="N1694" s="59"/>
      <c r="O1694" s="46">
        <f t="shared" si="1271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87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>
        <v>0</v>
      </c>
      <c r="DF1694" s="46"/>
      <c r="DG1694" s="46"/>
      <c r="DH1694" s="46"/>
      <c r="DI1694" s="46"/>
      <c r="DJ1694" s="46"/>
      <c r="DK1694" s="46">
        <v>344036630.27999997</v>
      </c>
      <c r="DL1694" s="46">
        <v>562969670.89999998</v>
      </c>
      <c r="DM1694" s="46">
        <v>564512053.55999994</v>
      </c>
      <c r="DN1694" s="46">
        <v>562969670.89999998</v>
      </c>
      <c r="DO1694" s="46">
        <v>522757551.55000001</v>
      </c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>
        <v>0</v>
      </c>
      <c r="FA1694" s="59" t="s">
        <v>1726</v>
      </c>
      <c r="FB1694" s="59" t="s">
        <v>1727</v>
      </c>
      <c r="FC1694" s="59" t="s">
        <v>2030</v>
      </c>
    </row>
    <row r="1695" spans="1:159" s="49" customFormat="1" ht="25.5" customHeight="1" x14ac:dyDescent="0.25">
      <c r="A1695" s="59" t="s">
        <v>1857</v>
      </c>
      <c r="B1695" s="59" t="s">
        <v>55</v>
      </c>
      <c r="C1695" s="59" t="s">
        <v>1790</v>
      </c>
      <c r="D1695" s="59" t="s">
        <v>1791</v>
      </c>
      <c r="E1695" s="59" t="s">
        <v>1792</v>
      </c>
      <c r="F1695" s="59"/>
      <c r="G1695" s="59" t="s">
        <v>1958</v>
      </c>
      <c r="H1695" s="59" t="s">
        <v>1327</v>
      </c>
      <c r="I1695" s="59">
        <v>10</v>
      </c>
      <c r="J1695" s="59" t="s">
        <v>1356</v>
      </c>
      <c r="K1695" s="59" t="s">
        <v>1934</v>
      </c>
      <c r="L1695" s="59"/>
      <c r="M1695" s="59" t="s">
        <v>1957</v>
      </c>
      <c r="N1695" s="59"/>
      <c r="O1695" s="46">
        <f t="shared" si="1271"/>
        <v>0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87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>
        <v>0</v>
      </c>
      <c r="DF1695" s="46"/>
      <c r="DG1695" s="46"/>
      <c r="DH1695" s="46"/>
      <c r="DI1695" s="46"/>
      <c r="DJ1695" s="46"/>
      <c r="DK1695" s="46">
        <v>344036630.27999997</v>
      </c>
      <c r="DL1695" s="46">
        <v>562969670.89999998</v>
      </c>
      <c r="DM1695" s="46">
        <v>564512053.55999994</v>
      </c>
      <c r="DN1695" s="46">
        <v>562969670.89999998</v>
      </c>
      <c r="DO1695" s="46">
        <v>522757551.55000001</v>
      </c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>
        <v>0</v>
      </c>
      <c r="FA1695" s="59" t="s">
        <v>1696</v>
      </c>
      <c r="FB1695" s="59" t="s">
        <v>1727</v>
      </c>
      <c r="FC1695" s="59">
        <v>18</v>
      </c>
    </row>
    <row r="1696" spans="1:159" s="49" customFormat="1" ht="25.5" customHeight="1" x14ac:dyDescent="0.25">
      <c r="A1696" s="59" t="s">
        <v>1858</v>
      </c>
      <c r="B1696" s="59" t="s">
        <v>55</v>
      </c>
      <c r="C1696" s="59" t="s">
        <v>1790</v>
      </c>
      <c r="D1696" s="59" t="s">
        <v>1791</v>
      </c>
      <c r="E1696" s="59" t="s">
        <v>1792</v>
      </c>
      <c r="F1696" s="59"/>
      <c r="G1696" s="59" t="s">
        <v>1958</v>
      </c>
      <c r="H1696" s="59" t="s">
        <v>1327</v>
      </c>
      <c r="I1696" s="59">
        <v>10</v>
      </c>
      <c r="J1696" s="59" t="s">
        <v>1328</v>
      </c>
      <c r="K1696" s="59" t="s">
        <v>1934</v>
      </c>
      <c r="L1696" s="59"/>
      <c r="M1696" s="59" t="s">
        <v>1957</v>
      </c>
      <c r="N1696" s="59"/>
      <c r="O1696" s="46">
        <f t="shared" si="1271"/>
        <v>0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87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>
        <v>0</v>
      </c>
      <c r="DF1696" s="46"/>
      <c r="DG1696" s="46"/>
      <c r="DH1696" s="46"/>
      <c r="DI1696" s="46"/>
      <c r="DJ1696" s="46"/>
      <c r="DK1696" s="46">
        <v>344036630.27999997</v>
      </c>
      <c r="DL1696" s="46">
        <v>316131156.75</v>
      </c>
      <c r="DM1696" s="46">
        <v>564512053.55999994</v>
      </c>
      <c r="DN1696" s="46">
        <v>562969670.89999998</v>
      </c>
      <c r="DO1696" s="46">
        <v>522757551.55000001</v>
      </c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>
        <v>0</v>
      </c>
      <c r="FA1696" s="59" t="s">
        <v>1696</v>
      </c>
      <c r="FB1696" s="59" t="s">
        <v>1727</v>
      </c>
      <c r="FC1696" s="59" t="s">
        <v>1745</v>
      </c>
    </row>
    <row r="1697" spans="1:159" s="49" customFormat="1" ht="25.5" customHeight="1" x14ac:dyDescent="0.25">
      <c r="A1697" s="59" t="s">
        <v>1859</v>
      </c>
      <c r="B1697" s="59" t="s">
        <v>55</v>
      </c>
      <c r="C1697" s="59" t="s">
        <v>1799</v>
      </c>
      <c r="D1697" s="59" t="s">
        <v>1800</v>
      </c>
      <c r="E1697" s="59" t="s">
        <v>1800</v>
      </c>
      <c r="F1697" s="59"/>
      <c r="G1697" s="59" t="s">
        <v>1958</v>
      </c>
      <c r="H1697" s="59" t="s">
        <v>1327</v>
      </c>
      <c r="I1697" s="59">
        <v>10</v>
      </c>
      <c r="J1697" s="59" t="s">
        <v>1351</v>
      </c>
      <c r="K1697" s="59" t="s">
        <v>1934</v>
      </c>
      <c r="L1697" s="59"/>
      <c r="M1697" s="59" t="s">
        <v>1957</v>
      </c>
      <c r="N1697" s="59"/>
      <c r="O1697" s="46">
        <f t="shared" si="1271"/>
        <v>5789.7003675526594</v>
      </c>
      <c r="P1697" s="46"/>
      <c r="Q1697" s="46"/>
      <c r="R1697" s="46"/>
      <c r="S1697" s="46"/>
      <c r="T1697" s="46"/>
      <c r="U1697" s="46">
        <f>DK1697/BP1697</f>
        <v>3332</v>
      </c>
      <c r="V1697" s="46">
        <f>DL1697/BQ1697</f>
        <v>2457.7003675526589</v>
      </c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87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>
        <f>DE1697/O1697</f>
        <v>104720.59788238867</v>
      </c>
      <c r="BK1697" s="46"/>
      <c r="BL1697" s="46"/>
      <c r="BM1697" s="46"/>
      <c r="BN1697" s="46"/>
      <c r="BO1697" s="46"/>
      <c r="BP1697" s="46">
        <v>103252.29</v>
      </c>
      <c r="BQ1697" s="46">
        <v>106711.24</v>
      </c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>
        <v>606300884.04999995</v>
      </c>
      <c r="DF1697" s="46"/>
      <c r="DG1697" s="46"/>
      <c r="DH1697" s="46"/>
      <c r="DI1697" s="46"/>
      <c r="DJ1697" s="46"/>
      <c r="DK1697" s="46">
        <v>344036630.27999997</v>
      </c>
      <c r="DL1697" s="46">
        <v>262264253.77000001</v>
      </c>
      <c r="DM1697" s="46">
        <v>0</v>
      </c>
      <c r="DN1697" s="46">
        <v>0</v>
      </c>
      <c r="DO1697" s="46">
        <v>0</v>
      </c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>
        <v>679056990.13600004</v>
      </c>
      <c r="FA1697" s="59"/>
      <c r="FB1697" s="59" t="s">
        <v>1730</v>
      </c>
      <c r="FC1697" s="59" t="s">
        <v>2023</v>
      </c>
    </row>
    <row r="1698" spans="1:159" s="49" customFormat="1" ht="25.5" customHeight="1" x14ac:dyDescent="0.25">
      <c r="A1698" s="59" t="s">
        <v>1860</v>
      </c>
      <c r="B1698" s="59" t="s">
        <v>55</v>
      </c>
      <c r="C1698" s="59" t="s">
        <v>1790</v>
      </c>
      <c r="D1698" s="59" t="s">
        <v>1791</v>
      </c>
      <c r="E1698" s="59" t="s">
        <v>1792</v>
      </c>
      <c r="F1698" s="59"/>
      <c r="G1698" s="59" t="s">
        <v>1960</v>
      </c>
      <c r="H1698" s="59" t="s">
        <v>1327</v>
      </c>
      <c r="I1698" s="59">
        <v>10</v>
      </c>
      <c r="J1698" s="59" t="s">
        <v>1974</v>
      </c>
      <c r="K1698" s="59" t="s">
        <v>1934</v>
      </c>
      <c r="L1698" s="59"/>
      <c r="M1698" s="59" t="s">
        <v>1957</v>
      </c>
      <c r="N1698" s="59"/>
      <c r="O1698" s="46">
        <f t="shared" si="1271"/>
        <v>0</v>
      </c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87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>
        <v>0</v>
      </c>
      <c r="DF1698" s="46"/>
      <c r="DG1698" s="46"/>
      <c r="DH1698" s="46"/>
      <c r="DI1698" s="46"/>
      <c r="DJ1698" s="46"/>
      <c r="DK1698" s="46">
        <v>1668091349.2</v>
      </c>
      <c r="DL1698" s="46">
        <v>2214012154.3899999</v>
      </c>
      <c r="DM1698" s="46">
        <v>1641546550.5999999</v>
      </c>
      <c r="DN1698" s="46">
        <v>1398943421.54</v>
      </c>
      <c r="DO1698" s="46">
        <v>1106256677.3199999</v>
      </c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>
        <v>0</v>
      </c>
      <c r="FA1698" s="59" t="s">
        <v>1726</v>
      </c>
      <c r="FB1698" s="59">
        <v>2014</v>
      </c>
      <c r="FC1698" s="59"/>
    </row>
    <row r="1699" spans="1:159" s="49" customFormat="1" ht="25.5" customHeight="1" x14ac:dyDescent="0.25">
      <c r="A1699" s="59" t="s">
        <v>1861</v>
      </c>
      <c r="B1699" s="59" t="s">
        <v>55</v>
      </c>
      <c r="C1699" s="59" t="s">
        <v>1790</v>
      </c>
      <c r="D1699" s="59" t="s">
        <v>1791</v>
      </c>
      <c r="E1699" s="59" t="s">
        <v>1792</v>
      </c>
      <c r="F1699" s="59"/>
      <c r="G1699" s="59" t="s">
        <v>1960</v>
      </c>
      <c r="H1699" s="59" t="s">
        <v>1327</v>
      </c>
      <c r="I1699" s="59">
        <v>10</v>
      </c>
      <c r="J1699" s="59" t="s">
        <v>1356</v>
      </c>
      <c r="K1699" s="59" t="s">
        <v>1934</v>
      </c>
      <c r="L1699" s="59"/>
      <c r="M1699" s="59" t="s">
        <v>1957</v>
      </c>
      <c r="N1699" s="59"/>
      <c r="O1699" s="46">
        <f t="shared" si="1271"/>
        <v>0</v>
      </c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87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>
        <v>0</v>
      </c>
      <c r="DF1699" s="46"/>
      <c r="DG1699" s="46"/>
      <c r="DH1699" s="46"/>
      <c r="DI1699" s="46"/>
      <c r="DJ1699" s="46"/>
      <c r="DK1699" s="46">
        <v>1537029141.46</v>
      </c>
      <c r="DL1699" s="46">
        <v>2362350919.5</v>
      </c>
      <c r="DM1699" s="46">
        <v>2332931854.5</v>
      </c>
      <c r="DN1699" s="46">
        <v>1982943044.55</v>
      </c>
      <c r="DO1699" s="46">
        <v>1560583334.7</v>
      </c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>
        <v>0</v>
      </c>
      <c r="FA1699" s="59" t="s">
        <v>1726</v>
      </c>
      <c r="FB1699" s="59" t="s">
        <v>1727</v>
      </c>
      <c r="FC1699" s="59" t="s">
        <v>2030</v>
      </c>
    </row>
    <row r="1700" spans="1:159" s="49" customFormat="1" ht="25.5" customHeight="1" x14ac:dyDescent="0.25">
      <c r="A1700" s="59" t="s">
        <v>1862</v>
      </c>
      <c r="B1700" s="59" t="s">
        <v>55</v>
      </c>
      <c r="C1700" s="59" t="s">
        <v>1790</v>
      </c>
      <c r="D1700" s="59" t="s">
        <v>1791</v>
      </c>
      <c r="E1700" s="59" t="s">
        <v>1792</v>
      </c>
      <c r="F1700" s="59"/>
      <c r="G1700" s="59" t="s">
        <v>1960</v>
      </c>
      <c r="H1700" s="59" t="s">
        <v>1327</v>
      </c>
      <c r="I1700" s="59">
        <v>10</v>
      </c>
      <c r="J1700" s="59" t="s">
        <v>1356</v>
      </c>
      <c r="K1700" s="59" t="s">
        <v>1934</v>
      </c>
      <c r="L1700" s="59"/>
      <c r="M1700" s="59" t="s">
        <v>1957</v>
      </c>
      <c r="N1700" s="59"/>
      <c r="O1700" s="46">
        <f t="shared" si="1271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87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>
        <v>0</v>
      </c>
      <c r="DF1700" s="46"/>
      <c r="DG1700" s="46"/>
      <c r="DH1700" s="46"/>
      <c r="DI1700" s="46"/>
      <c r="DJ1700" s="46"/>
      <c r="DK1700" s="46">
        <v>1537029141.46</v>
      </c>
      <c r="DL1700" s="46">
        <v>2362350919.5</v>
      </c>
      <c r="DM1700" s="46">
        <v>2332931854.5</v>
      </c>
      <c r="DN1700" s="46">
        <v>1982943044.55</v>
      </c>
      <c r="DO1700" s="46">
        <v>1560583334.7</v>
      </c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>
        <v>0</v>
      </c>
      <c r="FA1700" s="59" t="s">
        <v>1696</v>
      </c>
      <c r="FB1700" s="59" t="s">
        <v>1727</v>
      </c>
      <c r="FC1700" s="59">
        <v>18</v>
      </c>
    </row>
    <row r="1701" spans="1:159" s="49" customFormat="1" ht="25.5" customHeight="1" x14ac:dyDescent="0.25">
      <c r="A1701" s="59" t="s">
        <v>1863</v>
      </c>
      <c r="B1701" s="59" t="s">
        <v>55</v>
      </c>
      <c r="C1701" s="59" t="s">
        <v>1790</v>
      </c>
      <c r="D1701" s="59" t="s">
        <v>1791</v>
      </c>
      <c r="E1701" s="59" t="s">
        <v>1792</v>
      </c>
      <c r="F1701" s="59"/>
      <c r="G1701" s="59" t="s">
        <v>1960</v>
      </c>
      <c r="H1701" s="59" t="s">
        <v>1327</v>
      </c>
      <c r="I1701" s="59">
        <v>10</v>
      </c>
      <c r="J1701" s="59" t="s">
        <v>1328</v>
      </c>
      <c r="K1701" s="59" t="s">
        <v>1934</v>
      </c>
      <c r="L1701" s="59"/>
      <c r="M1701" s="59" t="s">
        <v>1957</v>
      </c>
      <c r="N1701" s="59"/>
      <c r="O1701" s="46">
        <f t="shared" si="1271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87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>
        <v>0</v>
      </c>
      <c r="DF1701" s="46"/>
      <c r="DG1701" s="46"/>
      <c r="DH1701" s="46"/>
      <c r="DI1701" s="46"/>
      <c r="DJ1701" s="46"/>
      <c r="DK1701" s="46">
        <v>1537029141.46</v>
      </c>
      <c r="DL1701" s="46">
        <v>1724503030.76</v>
      </c>
      <c r="DM1701" s="46">
        <v>2332931854.5</v>
      </c>
      <c r="DN1701" s="46">
        <v>1982943044.55</v>
      </c>
      <c r="DO1701" s="46">
        <v>1560583334.7</v>
      </c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>
        <v>0</v>
      </c>
      <c r="FA1701" s="59" t="s">
        <v>1696</v>
      </c>
      <c r="FB1701" s="59" t="s">
        <v>1727</v>
      </c>
      <c r="FC1701" s="59" t="s">
        <v>1745</v>
      </c>
    </row>
    <row r="1702" spans="1:159" s="49" customFormat="1" ht="25.5" customHeight="1" x14ac:dyDescent="0.25">
      <c r="A1702" s="59" t="s">
        <v>1864</v>
      </c>
      <c r="B1702" s="59" t="s">
        <v>55</v>
      </c>
      <c r="C1702" s="59" t="s">
        <v>1799</v>
      </c>
      <c r="D1702" s="59" t="s">
        <v>1800</v>
      </c>
      <c r="E1702" s="59" t="s">
        <v>1800</v>
      </c>
      <c r="F1702" s="59"/>
      <c r="G1702" s="59" t="s">
        <v>1960</v>
      </c>
      <c r="H1702" s="59" t="s">
        <v>1327</v>
      </c>
      <c r="I1702" s="59">
        <v>10</v>
      </c>
      <c r="J1702" s="59" t="s">
        <v>1351</v>
      </c>
      <c r="K1702" s="59" t="s">
        <v>1934</v>
      </c>
      <c r="L1702" s="59"/>
      <c r="M1702" s="59" t="s">
        <v>1957</v>
      </c>
      <c r="N1702" s="59"/>
      <c r="O1702" s="46">
        <f t="shared" si="1271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87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>
        <v>0</v>
      </c>
      <c r="DF1702" s="46"/>
      <c r="DG1702" s="46"/>
      <c r="DH1702" s="46"/>
      <c r="DI1702" s="46"/>
      <c r="DJ1702" s="46"/>
      <c r="DK1702" s="46">
        <v>1537029141.46</v>
      </c>
      <c r="DL1702" s="46">
        <v>1558307726.47</v>
      </c>
      <c r="DM1702" s="46">
        <v>2667932264.3400002</v>
      </c>
      <c r="DN1702" s="46">
        <v>2507998968.25</v>
      </c>
      <c r="DO1702" s="46">
        <v>2063184056.8999999</v>
      </c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>
        <v>0</v>
      </c>
      <c r="FA1702" s="59"/>
      <c r="FB1702" s="59" t="s">
        <v>1730</v>
      </c>
      <c r="FC1702" s="59" t="s">
        <v>2023</v>
      </c>
    </row>
    <row r="1703" spans="1:159" s="49" customFormat="1" ht="25.5" customHeight="1" x14ac:dyDescent="0.25">
      <c r="A1703" s="59" t="s">
        <v>3759</v>
      </c>
      <c r="B1703" s="59" t="s">
        <v>55</v>
      </c>
      <c r="C1703" s="59" t="s">
        <v>1799</v>
      </c>
      <c r="D1703" s="59" t="s">
        <v>1800</v>
      </c>
      <c r="E1703" s="59" t="s">
        <v>1800</v>
      </c>
      <c r="F1703" s="59"/>
      <c r="G1703" s="59" t="s">
        <v>1960</v>
      </c>
      <c r="H1703" s="59" t="s">
        <v>1327</v>
      </c>
      <c r="I1703" s="59">
        <v>10</v>
      </c>
      <c r="J1703" s="59" t="s">
        <v>3760</v>
      </c>
      <c r="K1703" s="59" t="s">
        <v>1934</v>
      </c>
      <c r="L1703" s="59"/>
      <c r="M1703" s="59" t="s">
        <v>1957</v>
      </c>
      <c r="N1703" s="59"/>
      <c r="O1703" s="46">
        <f t="shared" ref="O1703" si="1272">P1703+Q1703+R1703+S1703+T1703+U1703+V1703+W1703+X1703+Y1703+Z1703+AA1703+AB1703+AC1703+AD1703+AE1703+AF1703+AG1703+AH1703+AI1703+AJ1703+AK1703+AL1703+AM1703+AN1703+AO1703+AP1703+AQ1703+AR1703+AS1703+AT1703+AU1703+AV1703+AW1703+AX1703+AY1703+AZ1703</f>
        <v>436522.89379125572</v>
      </c>
      <c r="P1703" s="46"/>
      <c r="Q1703" s="46"/>
      <c r="R1703" s="46"/>
      <c r="S1703" s="46"/>
      <c r="T1703" s="46"/>
      <c r="U1703" s="46">
        <v>83619.766394631035</v>
      </c>
      <c r="V1703" s="46">
        <v>82029.407181893519</v>
      </c>
      <c r="W1703" s="46">
        <v>98418.976469778849</v>
      </c>
      <c r="X1703" s="46">
        <v>92417.180768153645</v>
      </c>
      <c r="Y1703" s="46">
        <v>80037.562976798697</v>
      </c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87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>
        <f>DE1703/O1703</f>
        <v>0</v>
      </c>
      <c r="BK1703" s="46"/>
      <c r="BL1703" s="46"/>
      <c r="BM1703" s="46"/>
      <c r="BN1703" s="46"/>
      <c r="BO1703" s="46"/>
      <c r="BP1703" s="46">
        <v>18381.169999999998</v>
      </c>
      <c r="BQ1703" s="46">
        <v>18996.939999999999</v>
      </c>
      <c r="BR1703" s="46">
        <v>27107.904999999999</v>
      </c>
      <c r="BS1703" s="46">
        <v>27137.8</v>
      </c>
      <c r="BT1703" s="46">
        <v>28766.07</v>
      </c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>
        <v>0</v>
      </c>
      <c r="DF1703" s="46"/>
      <c r="DG1703" s="46"/>
      <c r="DH1703" s="46"/>
      <c r="DI1703" s="46"/>
      <c r="DJ1703" s="46"/>
      <c r="DK1703" s="46">
        <f>U1703*BP1703</f>
        <v>1537029141.46</v>
      </c>
      <c r="DL1703" s="46">
        <f t="shared" ref="DL1703:DO1703" si="1273">V1703*BQ1703</f>
        <v>1558307726.4700003</v>
      </c>
      <c r="DM1703" s="46">
        <f t="shared" si="1273"/>
        <v>2667932264.3400002</v>
      </c>
      <c r="DN1703" s="46">
        <f t="shared" si="1273"/>
        <v>2507998968.25</v>
      </c>
      <c r="DO1703" s="46">
        <f t="shared" si="1273"/>
        <v>2302366139.2199998</v>
      </c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>
        <f>DE1703*1.12</f>
        <v>0</v>
      </c>
      <c r="FA1703" s="59"/>
      <c r="FB1703" s="59" t="s">
        <v>3567</v>
      </c>
      <c r="FC1703" s="59" t="s">
        <v>2032</v>
      </c>
    </row>
    <row r="1704" spans="1:159" s="49" customFormat="1" ht="25.5" customHeight="1" x14ac:dyDescent="0.25">
      <c r="A1704" s="59" t="s">
        <v>3771</v>
      </c>
      <c r="B1704" s="59" t="s">
        <v>55</v>
      </c>
      <c r="C1704" s="59" t="s">
        <v>1799</v>
      </c>
      <c r="D1704" s="59" t="s">
        <v>1800</v>
      </c>
      <c r="E1704" s="59" t="s">
        <v>1800</v>
      </c>
      <c r="F1704" s="59"/>
      <c r="G1704" s="59" t="s">
        <v>1960</v>
      </c>
      <c r="H1704" s="59" t="s">
        <v>1327</v>
      </c>
      <c r="I1704" s="59">
        <v>10</v>
      </c>
      <c r="J1704" s="59" t="s">
        <v>3772</v>
      </c>
      <c r="K1704" s="59" t="s">
        <v>1934</v>
      </c>
      <c r="L1704" s="59"/>
      <c r="M1704" s="59" t="s">
        <v>1957</v>
      </c>
      <c r="N1704" s="59"/>
      <c r="O1704" s="46">
        <f>P1704+Q1704+R1704+S1704+T1704+U1704+V1704+W1704+X1704+Y1704+Z1704+AA1704+AB1704+AC1704+AD1704+AE1704+AF1704+AG1704+AH1704+AI1704+AJ1704+AK1704+AL1704+AM1704+AN1704+AO1704+AP1704+AQ1704+AR1704+AS1704+AT1704+AU1704+AV1704+AW1704+AX1704+AY1704+AZ1704</f>
        <v>679460.15175313328</v>
      </c>
      <c r="P1704" s="46"/>
      <c r="Q1704" s="46"/>
      <c r="R1704" s="46"/>
      <c r="S1704" s="46"/>
      <c r="T1704" s="46"/>
      <c r="U1704" s="46">
        <v>83619.766394631035</v>
      </c>
      <c r="V1704" s="46">
        <v>82029.407181893519</v>
      </c>
      <c r="W1704" s="46">
        <f>DM1704/BR1704</f>
        <v>78486.36265798434</v>
      </c>
      <c r="X1704" s="46">
        <f>DN1704/BS1704</f>
        <v>97038.054109571021</v>
      </c>
      <c r="Y1704" s="46">
        <v>80037.562976798697</v>
      </c>
      <c r="Z1704" s="46">
        <f>DP1704/BU1704</f>
        <v>69715.008078301253</v>
      </c>
      <c r="AA1704" s="46">
        <f t="shared" ref="AA1704:AC1704" si="1274">DQ1704/BV1704</f>
        <v>71003.99221503234</v>
      </c>
      <c r="AB1704" s="46">
        <f t="shared" si="1274"/>
        <v>65335.0000052541</v>
      </c>
      <c r="AC1704" s="46">
        <f t="shared" si="1274"/>
        <v>52194.998133667068</v>
      </c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87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>
        <f>DE1704/O1704</f>
        <v>0</v>
      </c>
      <c r="BK1704" s="46"/>
      <c r="BL1704" s="46"/>
      <c r="BM1704" s="46"/>
      <c r="BN1704" s="46"/>
      <c r="BO1704" s="46"/>
      <c r="BP1704" s="46">
        <v>18381.169999999998</v>
      </c>
      <c r="BQ1704" s="46">
        <v>18996.939999999999</v>
      </c>
      <c r="BR1704" s="46">
        <v>27107.91</v>
      </c>
      <c r="BS1704" s="46">
        <v>25845.52</v>
      </c>
      <c r="BT1704" s="46">
        <v>28766.07</v>
      </c>
      <c r="BU1704" s="46">
        <v>30204.37</v>
      </c>
      <c r="BV1704" s="46">
        <v>31261.53</v>
      </c>
      <c r="BW1704" s="46">
        <v>32355.68</v>
      </c>
      <c r="BX1704" s="46">
        <v>33488.129999999997</v>
      </c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>
        <v>0</v>
      </c>
      <c r="DF1704" s="46"/>
      <c r="DG1704" s="46"/>
      <c r="DH1704" s="46"/>
      <c r="DI1704" s="46"/>
      <c r="DJ1704" s="46"/>
      <c r="DK1704" s="46">
        <f>U1704*BP1704</f>
        <v>1537029141.46</v>
      </c>
      <c r="DL1704" s="46">
        <f t="shared" ref="DL1704" si="1275">V1704*BQ1704</f>
        <v>1558307726.4700003</v>
      </c>
      <c r="DM1704" s="46">
        <v>2127601255.1600001</v>
      </c>
      <c r="DN1704" s="46">
        <v>2507998968.25</v>
      </c>
      <c r="DO1704" s="46">
        <v>2302366139.2199998</v>
      </c>
      <c r="DP1704" s="46">
        <v>2105697898.55</v>
      </c>
      <c r="DQ1704" s="46">
        <v>2219693432.75</v>
      </c>
      <c r="DR1704" s="46">
        <v>2113958352.97</v>
      </c>
      <c r="DS1704" s="46">
        <v>1747912882.8499999</v>
      </c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>
        <f>DE1704*1.12</f>
        <v>0</v>
      </c>
      <c r="FA1704" s="59"/>
      <c r="FB1704" s="59" t="s">
        <v>3567</v>
      </c>
      <c r="FC1704" s="59" t="s">
        <v>1703</v>
      </c>
    </row>
    <row r="1705" spans="1:159" s="49" customFormat="1" ht="25.5" customHeight="1" x14ac:dyDescent="0.25">
      <c r="A1705" s="59" t="s">
        <v>3878</v>
      </c>
      <c r="B1705" s="59" t="s">
        <v>55</v>
      </c>
      <c r="C1705" s="59" t="s">
        <v>1799</v>
      </c>
      <c r="D1705" s="59" t="s">
        <v>1800</v>
      </c>
      <c r="E1705" s="59" t="s">
        <v>1800</v>
      </c>
      <c r="F1705" s="59"/>
      <c r="G1705" s="59" t="s">
        <v>1960</v>
      </c>
      <c r="H1705" s="59" t="s">
        <v>1327</v>
      </c>
      <c r="I1705" s="59">
        <v>10</v>
      </c>
      <c r="J1705" s="59" t="s">
        <v>3879</v>
      </c>
      <c r="K1705" s="59" t="s">
        <v>1934</v>
      </c>
      <c r="L1705" s="59"/>
      <c r="M1705" s="59" t="s">
        <v>1957</v>
      </c>
      <c r="N1705" s="59"/>
      <c r="O1705" s="46">
        <f>P1705+Q1705+R1705+S1705+T1705+U1705+V1705+W1705+X1705+Y1705+Z1705+AA1705+AB1705+AC1705+AD1705+AE1705+AF1705+AG1705+AH1705+AI1705+AJ1705+AK1705+AL1705+AM1705+AN1705+AO1705+AP1705+AQ1705+AR1705+AS1705+AT1705+AU1705+AV1705+AW1705+AX1705+AY1705+AZ1705</f>
        <v>421211.15332087857</v>
      </c>
      <c r="P1705" s="46"/>
      <c r="Q1705" s="46"/>
      <c r="R1705" s="46"/>
      <c r="S1705" s="46"/>
      <c r="T1705" s="46"/>
      <c r="U1705" s="46">
        <v>83619.766394631035</v>
      </c>
      <c r="V1705" s="46">
        <v>82029.407181893519</v>
      </c>
      <c r="W1705" s="46">
        <f>DM1705/BR1705</f>
        <v>78486.36265798434</v>
      </c>
      <c r="X1705" s="46">
        <f>DN1705/BS1705</f>
        <v>97038.054109571021</v>
      </c>
      <c r="Y1705" s="46">
        <v>80037.562976798697</v>
      </c>
      <c r="Z1705" s="46">
        <v>0</v>
      </c>
      <c r="AA1705" s="46">
        <v>0</v>
      </c>
      <c r="AB1705" s="46">
        <v>0</v>
      </c>
      <c r="AC1705" s="46">
        <v>0</v>
      </c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87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>
        <f>DE1705/O1705</f>
        <v>23820.127153462698</v>
      </c>
      <c r="BK1705" s="46"/>
      <c r="BL1705" s="46"/>
      <c r="BM1705" s="46"/>
      <c r="BN1705" s="46"/>
      <c r="BO1705" s="46"/>
      <c r="BP1705" s="46">
        <v>18381.169999999998</v>
      </c>
      <c r="BQ1705" s="46">
        <v>18996.939999999999</v>
      </c>
      <c r="BR1705" s="46">
        <v>27107.91</v>
      </c>
      <c r="BS1705" s="46">
        <v>25845.52</v>
      </c>
      <c r="BT1705" s="46">
        <v>28766.07</v>
      </c>
      <c r="BU1705" s="46">
        <v>0</v>
      </c>
      <c r="BV1705" s="46">
        <v>0</v>
      </c>
      <c r="BW1705" s="46">
        <v>0</v>
      </c>
      <c r="BX1705" s="46">
        <v>0</v>
      </c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>
        <f>DK1705+DL1705+DM1705+DN1705+DO1705+DP1705+DQ1705+DR1705+DJ1705+DI1705+DS1705+DT1705+DU1705+DV1705+DW1705+DX1705+DY1705+DZ1705+EA1705+EB1705+EC1705+ED1705+EE1705+EF1705+EG1705+EH1705+EI1705+EJ1705+EK1705+EL1705+EM1705+EN1705+EO1705+EP1705</f>
        <v>10033303230.559999</v>
      </c>
      <c r="DF1705" s="46"/>
      <c r="DG1705" s="46"/>
      <c r="DH1705" s="46"/>
      <c r="DI1705" s="46"/>
      <c r="DJ1705" s="46"/>
      <c r="DK1705" s="46">
        <f>U1705*BP1705</f>
        <v>1537029141.46</v>
      </c>
      <c r="DL1705" s="46">
        <f t="shared" ref="DL1705" si="1276">V1705*BQ1705</f>
        <v>1558307726.4700003</v>
      </c>
      <c r="DM1705" s="46">
        <v>2127601255.1600001</v>
      </c>
      <c r="DN1705" s="46">
        <v>2507998968.25</v>
      </c>
      <c r="DO1705" s="46">
        <v>2302366139.2199998</v>
      </c>
      <c r="DP1705" s="46">
        <v>0</v>
      </c>
      <c r="DQ1705" s="46">
        <v>0</v>
      </c>
      <c r="DR1705" s="46">
        <v>0</v>
      </c>
      <c r="DS1705" s="46">
        <v>0</v>
      </c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>
        <f>DE1705*1.12</f>
        <v>11237299618.2272</v>
      </c>
      <c r="FA1705" s="59"/>
      <c r="FB1705" s="59" t="s">
        <v>3567</v>
      </c>
      <c r="FC1705" s="59" t="s">
        <v>1703</v>
      </c>
    </row>
    <row r="1706" spans="1:159" s="49" customFormat="1" ht="25.5" customHeight="1" x14ac:dyDescent="0.25">
      <c r="A1706" s="59" t="s">
        <v>1865</v>
      </c>
      <c r="B1706" s="59" t="s">
        <v>55</v>
      </c>
      <c r="C1706" s="59" t="s">
        <v>1790</v>
      </c>
      <c r="D1706" s="59" t="s">
        <v>1791</v>
      </c>
      <c r="E1706" s="59" t="s">
        <v>1792</v>
      </c>
      <c r="F1706" s="59"/>
      <c r="G1706" s="59" t="s">
        <v>1961</v>
      </c>
      <c r="H1706" s="59" t="s">
        <v>1327</v>
      </c>
      <c r="I1706" s="59">
        <v>10</v>
      </c>
      <c r="J1706" s="59" t="s">
        <v>1974</v>
      </c>
      <c r="K1706" s="59" t="s">
        <v>1934</v>
      </c>
      <c r="L1706" s="59"/>
      <c r="M1706" s="59" t="s">
        <v>1957</v>
      </c>
      <c r="N1706" s="59"/>
      <c r="O1706" s="46">
        <f t="shared" si="1271"/>
        <v>0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87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>
        <v>0</v>
      </c>
      <c r="DF1706" s="46"/>
      <c r="DG1706" s="46"/>
      <c r="DH1706" s="46"/>
      <c r="DI1706" s="46"/>
      <c r="DJ1706" s="46"/>
      <c r="DK1706" s="46">
        <v>11265597114.030001</v>
      </c>
      <c r="DL1706" s="46">
        <v>14470180457.32</v>
      </c>
      <c r="DM1706" s="46">
        <v>12589048506.51</v>
      </c>
      <c r="DN1706" s="46">
        <v>10238099195.25</v>
      </c>
      <c r="DO1706" s="46">
        <v>6736642643.4300003</v>
      </c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>
        <v>0</v>
      </c>
      <c r="FA1706" s="59" t="s">
        <v>1726</v>
      </c>
      <c r="FB1706" s="59">
        <v>2014</v>
      </c>
      <c r="FC1706" s="59"/>
    </row>
    <row r="1707" spans="1:159" s="49" customFormat="1" ht="25.5" customHeight="1" x14ac:dyDescent="0.25">
      <c r="A1707" s="59" t="s">
        <v>1866</v>
      </c>
      <c r="B1707" s="59" t="s">
        <v>55</v>
      </c>
      <c r="C1707" s="59" t="s">
        <v>1790</v>
      </c>
      <c r="D1707" s="59" t="s">
        <v>1791</v>
      </c>
      <c r="E1707" s="59" t="s">
        <v>1792</v>
      </c>
      <c r="F1707" s="59"/>
      <c r="G1707" s="59" t="s">
        <v>1961</v>
      </c>
      <c r="H1707" s="59" t="s">
        <v>1327</v>
      </c>
      <c r="I1707" s="59">
        <v>10</v>
      </c>
      <c r="J1707" s="59" t="s">
        <v>1356</v>
      </c>
      <c r="K1707" s="59" t="s">
        <v>1934</v>
      </c>
      <c r="L1707" s="59"/>
      <c r="M1707" s="59" t="s">
        <v>1957</v>
      </c>
      <c r="N1707" s="59"/>
      <c r="O1707" s="46">
        <f t="shared" si="1271"/>
        <v>0</v>
      </c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87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>
        <v>0</v>
      </c>
      <c r="DF1707" s="46"/>
      <c r="DG1707" s="46"/>
      <c r="DH1707" s="46"/>
      <c r="DI1707" s="46"/>
      <c r="DJ1707" s="46"/>
      <c r="DK1707" s="46">
        <v>10154551107.450001</v>
      </c>
      <c r="DL1707" s="46">
        <v>15439682207.999998</v>
      </c>
      <c r="DM1707" s="46">
        <v>15224011852.799999</v>
      </c>
      <c r="DN1707" s="46">
        <v>12383962360</v>
      </c>
      <c r="DO1707" s="46">
        <v>8138032407.999999</v>
      </c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>
        <v>0</v>
      </c>
      <c r="FA1707" s="59" t="s">
        <v>1726</v>
      </c>
      <c r="FB1707" s="59" t="s">
        <v>1727</v>
      </c>
      <c r="FC1707" s="59" t="s">
        <v>2030</v>
      </c>
    </row>
    <row r="1708" spans="1:159" s="49" customFormat="1" ht="25.5" customHeight="1" x14ac:dyDescent="0.25">
      <c r="A1708" s="59" t="s">
        <v>1867</v>
      </c>
      <c r="B1708" s="59" t="s">
        <v>55</v>
      </c>
      <c r="C1708" s="59" t="s">
        <v>1790</v>
      </c>
      <c r="D1708" s="59" t="s">
        <v>1791</v>
      </c>
      <c r="E1708" s="59" t="s">
        <v>1792</v>
      </c>
      <c r="F1708" s="59"/>
      <c r="G1708" s="59" t="s">
        <v>1961</v>
      </c>
      <c r="H1708" s="59" t="s">
        <v>1327</v>
      </c>
      <c r="I1708" s="59">
        <v>10</v>
      </c>
      <c r="J1708" s="59" t="s">
        <v>1356</v>
      </c>
      <c r="K1708" s="59" t="s">
        <v>1934</v>
      </c>
      <c r="L1708" s="59"/>
      <c r="M1708" s="59" t="s">
        <v>1957</v>
      </c>
      <c r="N1708" s="59"/>
      <c r="O1708" s="46">
        <f t="shared" si="1271"/>
        <v>0</v>
      </c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87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>
        <v>0</v>
      </c>
      <c r="DF1708" s="46"/>
      <c r="DG1708" s="46"/>
      <c r="DH1708" s="46"/>
      <c r="DI1708" s="46"/>
      <c r="DJ1708" s="46"/>
      <c r="DK1708" s="46">
        <v>10154551107.450001</v>
      </c>
      <c r="DL1708" s="46">
        <v>15439682207.999998</v>
      </c>
      <c r="DM1708" s="46">
        <v>15224011852.799999</v>
      </c>
      <c r="DN1708" s="46">
        <v>12383962360</v>
      </c>
      <c r="DO1708" s="46">
        <v>8138032407.999999</v>
      </c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>
        <v>0</v>
      </c>
      <c r="FA1708" s="59" t="s">
        <v>1696</v>
      </c>
      <c r="FB1708" s="59" t="s">
        <v>1727</v>
      </c>
      <c r="FC1708" s="59">
        <v>18</v>
      </c>
    </row>
    <row r="1709" spans="1:159" s="49" customFormat="1" ht="25.5" customHeight="1" x14ac:dyDescent="0.25">
      <c r="A1709" s="59" t="s">
        <v>1868</v>
      </c>
      <c r="B1709" s="59" t="s">
        <v>55</v>
      </c>
      <c r="C1709" s="59" t="s">
        <v>1790</v>
      </c>
      <c r="D1709" s="59" t="s">
        <v>1791</v>
      </c>
      <c r="E1709" s="59" t="s">
        <v>1792</v>
      </c>
      <c r="F1709" s="59"/>
      <c r="G1709" s="59" t="s">
        <v>1961</v>
      </c>
      <c r="H1709" s="59" t="s">
        <v>1327</v>
      </c>
      <c r="I1709" s="59">
        <v>10</v>
      </c>
      <c r="J1709" s="59" t="s">
        <v>1328</v>
      </c>
      <c r="K1709" s="59" t="s">
        <v>1934</v>
      </c>
      <c r="L1709" s="59"/>
      <c r="M1709" s="59" t="s">
        <v>1957</v>
      </c>
      <c r="N1709" s="59"/>
      <c r="O1709" s="46">
        <f t="shared" si="1271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87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>
        <v>0</v>
      </c>
      <c r="DF1709" s="46"/>
      <c r="DG1709" s="46"/>
      <c r="DH1709" s="46"/>
      <c r="DI1709" s="46"/>
      <c r="DJ1709" s="46"/>
      <c r="DK1709" s="46">
        <v>10154551107.450001</v>
      </c>
      <c r="DL1709" s="46">
        <v>13461442080.959999</v>
      </c>
      <c r="DM1709" s="46">
        <v>15224011852.799999</v>
      </c>
      <c r="DN1709" s="46">
        <v>12383962360</v>
      </c>
      <c r="DO1709" s="46">
        <v>8138032407.999999</v>
      </c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>
        <v>0</v>
      </c>
      <c r="FA1709" s="59" t="s">
        <v>1696</v>
      </c>
      <c r="FB1709" s="59" t="s">
        <v>1727</v>
      </c>
      <c r="FC1709" s="59" t="s">
        <v>1745</v>
      </c>
    </row>
    <row r="1710" spans="1:159" s="49" customFormat="1" ht="25.5" customHeight="1" x14ac:dyDescent="0.25">
      <c r="A1710" s="59" t="s">
        <v>1869</v>
      </c>
      <c r="B1710" s="59" t="s">
        <v>55</v>
      </c>
      <c r="C1710" s="59" t="s">
        <v>1799</v>
      </c>
      <c r="D1710" s="59" t="s">
        <v>1800</v>
      </c>
      <c r="E1710" s="59" t="s">
        <v>1800</v>
      </c>
      <c r="F1710" s="59"/>
      <c r="G1710" s="59" t="s">
        <v>1961</v>
      </c>
      <c r="H1710" s="59" t="s">
        <v>1327</v>
      </c>
      <c r="I1710" s="59">
        <v>10</v>
      </c>
      <c r="J1710" s="59" t="s">
        <v>1351</v>
      </c>
      <c r="K1710" s="59" t="s">
        <v>1934</v>
      </c>
      <c r="L1710" s="59"/>
      <c r="M1710" s="59" t="s">
        <v>1957</v>
      </c>
      <c r="N1710" s="59"/>
      <c r="O1710" s="46">
        <f t="shared" si="1271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87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>
        <v>0</v>
      </c>
      <c r="DF1710" s="46"/>
      <c r="DG1710" s="46"/>
      <c r="DH1710" s="46"/>
      <c r="DI1710" s="46"/>
      <c r="DJ1710" s="46"/>
      <c r="DK1710" s="46">
        <v>10154551107.450001</v>
      </c>
      <c r="DL1710" s="46">
        <v>12914841401.989998</v>
      </c>
      <c r="DM1710" s="46">
        <v>12516916901.279999</v>
      </c>
      <c r="DN1710" s="46">
        <v>9931434339.75</v>
      </c>
      <c r="DO1710" s="46">
        <v>7558208471.5499992</v>
      </c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>
        <v>0</v>
      </c>
      <c r="FA1710" s="59" t="s">
        <v>1696</v>
      </c>
      <c r="FB1710" s="59" t="s">
        <v>1730</v>
      </c>
      <c r="FC1710" s="59" t="s">
        <v>2023</v>
      </c>
    </row>
    <row r="1711" spans="1:159" s="49" customFormat="1" ht="25.5" customHeight="1" x14ac:dyDescent="0.25">
      <c r="A1711" s="59" t="s">
        <v>3566</v>
      </c>
      <c r="B1711" s="59" t="s">
        <v>55</v>
      </c>
      <c r="C1711" s="59" t="s">
        <v>1799</v>
      </c>
      <c r="D1711" s="59" t="s">
        <v>1800</v>
      </c>
      <c r="E1711" s="59" t="s">
        <v>1800</v>
      </c>
      <c r="F1711" s="59"/>
      <c r="G1711" s="59" t="s">
        <v>1961</v>
      </c>
      <c r="H1711" s="59" t="s">
        <v>1327</v>
      </c>
      <c r="I1711" s="59">
        <v>10</v>
      </c>
      <c r="J1711" s="59" t="s">
        <v>3568</v>
      </c>
      <c r="K1711" s="59" t="s">
        <v>1934</v>
      </c>
      <c r="L1711" s="59"/>
      <c r="M1711" s="59" t="s">
        <v>1957</v>
      </c>
      <c r="N1711" s="59"/>
      <c r="O1711" s="46">
        <f t="shared" si="1271"/>
        <v>706312.18289881863</v>
      </c>
      <c r="P1711" s="46"/>
      <c r="Q1711" s="46"/>
      <c r="R1711" s="46"/>
      <c r="S1711" s="46"/>
      <c r="T1711" s="46"/>
      <c r="U1711" s="46">
        <f>DK1711/BP1711</f>
        <v>122947.84090112463</v>
      </c>
      <c r="V1711" s="46">
        <f>DL1711/BQ1711</f>
        <v>151299.81081129209</v>
      </c>
      <c r="W1711" s="46">
        <f>DM1711/BR1711</f>
        <v>164459.33455845423</v>
      </c>
      <c r="X1711" s="46">
        <f>DN1711/BS1711</f>
        <v>135784.05250091638</v>
      </c>
      <c r="Y1711" s="46">
        <f>DO1711/BT1711</f>
        <v>131821.14412703129</v>
      </c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87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>
        <f>DE1711/O1711</f>
        <v>0</v>
      </c>
      <c r="BK1711" s="46"/>
      <c r="BL1711" s="46"/>
      <c r="BM1711" s="46"/>
      <c r="BN1711" s="46"/>
      <c r="BO1711" s="46"/>
      <c r="BP1711" s="46">
        <v>82592.350000000006</v>
      </c>
      <c r="BQ1711" s="46">
        <f>(88126.04+82592.5)/2</f>
        <v>85359.26999999999</v>
      </c>
      <c r="BR1711" s="46">
        <f>(81545.2+70673.79)/2</f>
        <v>76109.494999999995</v>
      </c>
      <c r="BS1711" s="46">
        <v>73141.39</v>
      </c>
      <c r="BT1711" s="46">
        <v>77529.87</v>
      </c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>
        <v>0</v>
      </c>
      <c r="DF1711" s="46"/>
      <c r="DG1711" s="46"/>
      <c r="DH1711" s="46"/>
      <c r="DI1711" s="46"/>
      <c r="DJ1711" s="46"/>
      <c r="DK1711" s="46">
        <v>10154551107.450001</v>
      </c>
      <c r="DL1711" s="46">
        <v>12914841401.989998</v>
      </c>
      <c r="DM1711" s="46">
        <v>12516916901.279999</v>
      </c>
      <c r="DN1711" s="46">
        <v>9931434339.75</v>
      </c>
      <c r="DO1711" s="46">
        <v>10220076167.42</v>
      </c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>
        <f>DE1711*1.12</f>
        <v>0</v>
      </c>
      <c r="FA1711" s="59" t="s">
        <v>1696</v>
      </c>
      <c r="FB1711" s="59" t="s">
        <v>3567</v>
      </c>
      <c r="FC1711" s="59" t="s">
        <v>3114</v>
      </c>
    </row>
    <row r="1712" spans="1:159" s="49" customFormat="1" ht="25.5" customHeight="1" x14ac:dyDescent="0.25">
      <c r="A1712" s="59" t="s">
        <v>3761</v>
      </c>
      <c r="B1712" s="59" t="s">
        <v>55</v>
      </c>
      <c r="C1712" s="59" t="s">
        <v>1799</v>
      </c>
      <c r="D1712" s="59" t="s">
        <v>1800</v>
      </c>
      <c r="E1712" s="59" t="s">
        <v>1800</v>
      </c>
      <c r="F1712" s="59"/>
      <c r="G1712" s="59" t="s">
        <v>1961</v>
      </c>
      <c r="H1712" s="59" t="s">
        <v>1327</v>
      </c>
      <c r="I1712" s="59">
        <v>10</v>
      </c>
      <c r="J1712" s="59" t="s">
        <v>3762</v>
      </c>
      <c r="K1712" s="59" t="s">
        <v>1934</v>
      </c>
      <c r="L1712" s="59"/>
      <c r="M1712" s="59" t="s">
        <v>1957</v>
      </c>
      <c r="N1712" s="59"/>
      <c r="O1712" s="46">
        <f t="shared" ref="O1712" si="1277">P1712+Q1712+R1712+S1712+T1712+U1712+V1712+W1712+X1712+Y1712+Z1712+AA1712+AB1712+AC1712+AD1712+AE1712+AF1712+AG1712+AH1712+AI1712+AJ1712+AK1712+AL1712+AM1712+AN1712+AO1712+AP1712+AQ1712+AR1712+AS1712+AT1712+AU1712+AV1712+AW1712+AX1712+AY1712+AZ1712</f>
        <v>708597.21006280067</v>
      </c>
      <c r="P1712" s="46"/>
      <c r="Q1712" s="46"/>
      <c r="R1712" s="46"/>
      <c r="S1712" s="46"/>
      <c r="T1712" s="46"/>
      <c r="U1712" s="46">
        <v>122947.84090112463</v>
      </c>
      <c r="V1712" s="46">
        <v>151299.81081129209</v>
      </c>
      <c r="W1712" s="46">
        <v>164459.33455845423</v>
      </c>
      <c r="X1712" s="46">
        <v>135784.05250091638</v>
      </c>
      <c r="Y1712" s="46">
        <v>134106.17129101339</v>
      </c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87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>
        <f>DE1712/O1712</f>
        <v>0</v>
      </c>
      <c r="BK1712" s="46"/>
      <c r="BL1712" s="46"/>
      <c r="BM1712" s="46"/>
      <c r="BN1712" s="46"/>
      <c r="BO1712" s="46"/>
      <c r="BP1712" s="46">
        <v>82592.350000000006</v>
      </c>
      <c r="BQ1712" s="46">
        <v>85359.26999999999</v>
      </c>
      <c r="BR1712" s="46">
        <v>76109.494999999995</v>
      </c>
      <c r="BS1712" s="46">
        <v>73141.39</v>
      </c>
      <c r="BT1712" s="46">
        <v>77529.87</v>
      </c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>
        <v>0</v>
      </c>
      <c r="DF1712" s="46"/>
      <c r="DG1712" s="46"/>
      <c r="DH1712" s="46"/>
      <c r="DI1712" s="46"/>
      <c r="DJ1712" s="46"/>
      <c r="DK1712" s="46">
        <f>U1712*BP1712</f>
        <v>10154551107.450001</v>
      </c>
      <c r="DL1712" s="46">
        <f t="shared" ref="DL1712:DO1712" si="1278">V1712*BQ1712</f>
        <v>12914841401.99</v>
      </c>
      <c r="DM1712" s="46">
        <f t="shared" si="1278"/>
        <v>12516916901.279999</v>
      </c>
      <c r="DN1712" s="46">
        <f t="shared" si="1278"/>
        <v>9931434339.75</v>
      </c>
      <c r="DO1712" s="46">
        <f t="shared" si="1278"/>
        <v>10397234026.389999</v>
      </c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>
        <f>DE1712*1.12</f>
        <v>0</v>
      </c>
      <c r="FA1712" s="59" t="s">
        <v>1696</v>
      </c>
      <c r="FB1712" s="59" t="s">
        <v>3567</v>
      </c>
      <c r="FC1712" s="59" t="s">
        <v>2028</v>
      </c>
    </row>
    <row r="1713" spans="1:159" s="49" customFormat="1" ht="25.5" customHeight="1" x14ac:dyDescent="0.25">
      <c r="A1713" s="59" t="s">
        <v>3773</v>
      </c>
      <c r="B1713" s="59" t="s">
        <v>55</v>
      </c>
      <c r="C1713" s="59" t="s">
        <v>1799</v>
      </c>
      <c r="D1713" s="59" t="s">
        <v>1800</v>
      </c>
      <c r="E1713" s="59" t="s">
        <v>1800</v>
      </c>
      <c r="F1713" s="59"/>
      <c r="G1713" s="59" t="s">
        <v>1961</v>
      </c>
      <c r="H1713" s="59" t="s">
        <v>1327</v>
      </c>
      <c r="I1713" s="59">
        <v>10</v>
      </c>
      <c r="J1713" s="59" t="s">
        <v>3774</v>
      </c>
      <c r="K1713" s="59" t="s">
        <v>1934</v>
      </c>
      <c r="L1713" s="59"/>
      <c r="M1713" s="59" t="s">
        <v>1957</v>
      </c>
      <c r="N1713" s="59"/>
      <c r="O1713" s="46">
        <f t="shared" ref="O1713" si="1279">P1713+Q1713+R1713+S1713+T1713+U1713+V1713+W1713+X1713+Y1713+Z1713+AA1713+AB1713+AC1713+AD1713+AE1713+AF1713+AG1713+AH1713+AI1713+AJ1713+AK1713+AL1713+AM1713+AN1713+AO1713+AP1713+AQ1713+AR1713+AS1713+AT1713+AU1713+AV1713+AW1713+AX1713+AY1713+AZ1713</f>
        <v>1152043.2126962983</v>
      </c>
      <c r="P1713" s="46"/>
      <c r="Q1713" s="46"/>
      <c r="R1713" s="46"/>
      <c r="S1713" s="46"/>
      <c r="T1713" s="46"/>
      <c r="U1713" s="46">
        <v>122947.84090112463</v>
      </c>
      <c r="V1713" s="46">
        <v>151299.81081129209</v>
      </c>
      <c r="W1713" s="46">
        <v>164459.33455845423</v>
      </c>
      <c r="X1713" s="46">
        <v>135784.05250091638</v>
      </c>
      <c r="Y1713" s="46">
        <v>134106.17129101339</v>
      </c>
      <c r="Z1713" s="46">
        <f>DP1713/BU1713</f>
        <v>134320.00577497875</v>
      </c>
      <c r="AA1713" s="46">
        <f t="shared" ref="AA1713:AC1713" si="1280">DQ1713/BV1713</f>
        <v>122975.99448653792</v>
      </c>
      <c r="AB1713" s="46">
        <f t="shared" si="1280"/>
        <v>102565.00204679735</v>
      </c>
      <c r="AC1713" s="46">
        <f t="shared" si="1280"/>
        <v>83585.000325183646</v>
      </c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87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>
        <f>DE1713/O1713</f>
        <v>0</v>
      </c>
      <c r="BK1713" s="46"/>
      <c r="BL1713" s="46"/>
      <c r="BM1713" s="46"/>
      <c r="BN1713" s="46"/>
      <c r="BO1713" s="46"/>
      <c r="BP1713" s="46">
        <v>82592.350000000006</v>
      </c>
      <c r="BQ1713" s="46">
        <v>85359.26999999999</v>
      </c>
      <c r="BR1713" s="46">
        <v>76109.494999999995</v>
      </c>
      <c r="BS1713" s="46">
        <v>73141.39</v>
      </c>
      <c r="BT1713" s="46">
        <v>77529.87</v>
      </c>
      <c r="BU1713" s="46">
        <v>81406.36</v>
      </c>
      <c r="BV1713" s="46">
        <v>84255.59</v>
      </c>
      <c r="BW1713" s="46">
        <v>87204.53</v>
      </c>
      <c r="BX1713" s="46">
        <v>90256.69</v>
      </c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>
        <v>0</v>
      </c>
      <c r="DF1713" s="46"/>
      <c r="DG1713" s="46"/>
      <c r="DH1713" s="46"/>
      <c r="DI1713" s="46"/>
      <c r="DJ1713" s="46"/>
      <c r="DK1713" s="46">
        <f>U1713*BP1713</f>
        <v>10154551107.450001</v>
      </c>
      <c r="DL1713" s="46">
        <f t="shared" ref="DL1713" si="1281">V1713*BQ1713</f>
        <v>12914841401.99</v>
      </c>
      <c r="DM1713" s="46">
        <f t="shared" ref="DM1713" si="1282">W1713*BR1713</f>
        <v>12516916901.279999</v>
      </c>
      <c r="DN1713" s="46">
        <f t="shared" ref="DN1713" si="1283">X1713*BS1713</f>
        <v>9931434339.75</v>
      </c>
      <c r="DO1713" s="46">
        <f t="shared" ref="DO1713" si="1284">Y1713*BT1713</f>
        <v>10397234026.389999</v>
      </c>
      <c r="DP1713" s="46">
        <v>10934502745.32</v>
      </c>
      <c r="DQ1713" s="46">
        <v>10361414971.299999</v>
      </c>
      <c r="DR1713" s="46">
        <v>8944132797.9400005</v>
      </c>
      <c r="DS1713" s="46">
        <v>7544105463</v>
      </c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>
        <f>DE1713*1.12</f>
        <v>0</v>
      </c>
      <c r="FA1713" s="59" t="s">
        <v>1696</v>
      </c>
      <c r="FB1713" s="59" t="s">
        <v>3567</v>
      </c>
      <c r="FC1713" s="59" t="s">
        <v>1703</v>
      </c>
    </row>
    <row r="1714" spans="1:159" s="49" customFormat="1" ht="25.5" customHeight="1" x14ac:dyDescent="0.25">
      <c r="A1714" s="59" t="s">
        <v>3880</v>
      </c>
      <c r="B1714" s="59" t="s">
        <v>55</v>
      </c>
      <c r="C1714" s="59" t="s">
        <v>1799</v>
      </c>
      <c r="D1714" s="59" t="s">
        <v>1800</v>
      </c>
      <c r="E1714" s="59" t="s">
        <v>1800</v>
      </c>
      <c r="F1714" s="59"/>
      <c r="G1714" s="59" t="s">
        <v>1961</v>
      </c>
      <c r="H1714" s="59" t="s">
        <v>1327</v>
      </c>
      <c r="I1714" s="59">
        <v>10</v>
      </c>
      <c r="J1714" s="59" t="s">
        <v>3881</v>
      </c>
      <c r="K1714" s="59" t="s">
        <v>1934</v>
      </c>
      <c r="L1714" s="59"/>
      <c r="M1714" s="59" t="s">
        <v>1957</v>
      </c>
      <c r="N1714" s="59"/>
      <c r="O1714" s="46">
        <f t="shared" ref="O1714" si="1285">P1714+Q1714+R1714+S1714+T1714+U1714+V1714+W1714+X1714+Y1714+Z1714+AA1714+AB1714+AC1714+AD1714+AE1714+AF1714+AG1714+AH1714+AI1714+AJ1714+AK1714+AL1714+AM1714+AN1714+AO1714+AP1714+AQ1714+AR1714+AS1714+AT1714+AU1714+AV1714+AW1714+AX1714+AY1714+AZ1714</f>
        <v>708597.21006280067</v>
      </c>
      <c r="P1714" s="46"/>
      <c r="Q1714" s="46"/>
      <c r="R1714" s="46"/>
      <c r="S1714" s="46"/>
      <c r="T1714" s="46"/>
      <c r="U1714" s="46">
        <v>122947.84090112463</v>
      </c>
      <c r="V1714" s="46">
        <v>151299.81081129209</v>
      </c>
      <c r="W1714" s="46">
        <v>164459.33455845423</v>
      </c>
      <c r="X1714" s="46">
        <v>135784.05250091638</v>
      </c>
      <c r="Y1714" s="46">
        <v>134106.17129101339</v>
      </c>
      <c r="Z1714" s="46">
        <v>0</v>
      </c>
      <c r="AA1714" s="46">
        <v>0</v>
      </c>
      <c r="AB1714" s="46">
        <v>0</v>
      </c>
      <c r="AC1714" s="46">
        <v>0</v>
      </c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87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>
        <f>DE1714/O1714</f>
        <v>78909.395892067419</v>
      </c>
      <c r="BK1714" s="46"/>
      <c r="BL1714" s="46"/>
      <c r="BM1714" s="46"/>
      <c r="BN1714" s="46"/>
      <c r="BO1714" s="46"/>
      <c r="BP1714" s="46">
        <v>82592.350000000006</v>
      </c>
      <c r="BQ1714" s="46">
        <v>85359.26999999999</v>
      </c>
      <c r="BR1714" s="46">
        <v>76109.494999999995</v>
      </c>
      <c r="BS1714" s="46">
        <v>73141.39</v>
      </c>
      <c r="BT1714" s="46">
        <v>77529.87</v>
      </c>
      <c r="BU1714" s="46">
        <v>0</v>
      </c>
      <c r="BV1714" s="46">
        <v>0</v>
      </c>
      <c r="BW1714" s="46">
        <v>0</v>
      </c>
      <c r="BX1714" s="46">
        <v>0</v>
      </c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>
        <f>DK1714+DL1714+DM1714+DN1714+DO1714+DP1714+DQ1714+DR1714+DJ1714+DI1714+DS1714+DT1714+DU1714+DV1714+DW1714+DX1714+DY1714+DZ1714+EA1714+EB1714+EC1714+ED1714+EE1714+EF1714+EG1714+EH1714+EI1714+EJ1714+EK1714+EL1714+EM1714+EN1714+EO1714+EP1714</f>
        <v>55914977776.860001</v>
      </c>
      <c r="DF1714" s="46"/>
      <c r="DG1714" s="46"/>
      <c r="DH1714" s="46"/>
      <c r="DI1714" s="46"/>
      <c r="DJ1714" s="46"/>
      <c r="DK1714" s="46">
        <f>U1714*BP1714</f>
        <v>10154551107.450001</v>
      </c>
      <c r="DL1714" s="46">
        <f t="shared" ref="DL1714" si="1286">V1714*BQ1714</f>
        <v>12914841401.99</v>
      </c>
      <c r="DM1714" s="46">
        <f t="shared" ref="DM1714" si="1287">W1714*BR1714</f>
        <v>12516916901.279999</v>
      </c>
      <c r="DN1714" s="46">
        <f t="shared" ref="DN1714" si="1288">X1714*BS1714</f>
        <v>9931434339.75</v>
      </c>
      <c r="DO1714" s="46">
        <f t="shared" ref="DO1714" si="1289">Y1714*BT1714</f>
        <v>10397234026.389999</v>
      </c>
      <c r="DP1714" s="46">
        <v>0</v>
      </c>
      <c r="DQ1714" s="46">
        <v>0</v>
      </c>
      <c r="DR1714" s="46">
        <v>0</v>
      </c>
      <c r="DS1714" s="46">
        <v>0</v>
      </c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>
        <f>DE1714*1.12</f>
        <v>62624775110.083206</v>
      </c>
      <c r="FA1714" s="59" t="s">
        <v>1696</v>
      </c>
      <c r="FB1714" s="59" t="s">
        <v>3567</v>
      </c>
      <c r="FC1714" s="59" t="s">
        <v>1703</v>
      </c>
    </row>
    <row r="1715" spans="1:159" s="49" customFormat="1" ht="25.5" customHeight="1" x14ac:dyDescent="0.25">
      <c r="A1715" s="59" t="s">
        <v>1870</v>
      </c>
      <c r="B1715" s="59" t="s">
        <v>55</v>
      </c>
      <c r="C1715" s="59" t="s">
        <v>1790</v>
      </c>
      <c r="D1715" s="59" t="s">
        <v>1791</v>
      </c>
      <c r="E1715" s="59" t="s">
        <v>1792</v>
      </c>
      <c r="F1715" s="59"/>
      <c r="G1715" s="59" t="s">
        <v>1962</v>
      </c>
      <c r="H1715" s="59" t="s">
        <v>1327</v>
      </c>
      <c r="I1715" s="59">
        <v>10</v>
      </c>
      <c r="J1715" s="59" t="s">
        <v>1974</v>
      </c>
      <c r="K1715" s="59" t="s">
        <v>1934</v>
      </c>
      <c r="L1715" s="59"/>
      <c r="M1715" s="59" t="s">
        <v>1957</v>
      </c>
      <c r="N1715" s="59"/>
      <c r="O1715" s="46">
        <f t="shared" si="1271"/>
        <v>0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87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>
        <v>0</v>
      </c>
      <c r="DF1715" s="46"/>
      <c r="DG1715" s="46"/>
      <c r="DH1715" s="46"/>
      <c r="DI1715" s="46"/>
      <c r="DJ1715" s="46"/>
      <c r="DK1715" s="46">
        <v>90851589.629999995</v>
      </c>
      <c r="DL1715" s="46">
        <v>120584837.14</v>
      </c>
      <c r="DM1715" s="46">
        <v>53399993.659999996</v>
      </c>
      <c r="DN1715" s="46">
        <v>0</v>
      </c>
      <c r="DO1715" s="46">
        <v>0</v>
      </c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>
        <v>0</v>
      </c>
      <c r="FA1715" s="59" t="s">
        <v>1726</v>
      </c>
      <c r="FB1715" s="59">
        <v>2014</v>
      </c>
      <c r="FC1715" s="59"/>
    </row>
    <row r="1716" spans="1:159" s="49" customFormat="1" ht="25.5" customHeight="1" x14ac:dyDescent="0.25">
      <c r="A1716" s="59" t="s">
        <v>1871</v>
      </c>
      <c r="B1716" s="59" t="s">
        <v>55</v>
      </c>
      <c r="C1716" s="59" t="s">
        <v>1790</v>
      </c>
      <c r="D1716" s="59" t="s">
        <v>1791</v>
      </c>
      <c r="E1716" s="59" t="s">
        <v>1792</v>
      </c>
      <c r="F1716" s="59"/>
      <c r="G1716" s="59" t="s">
        <v>1962</v>
      </c>
      <c r="H1716" s="59" t="s">
        <v>1327</v>
      </c>
      <c r="I1716" s="59">
        <v>10</v>
      </c>
      <c r="J1716" s="59" t="s">
        <v>1356</v>
      </c>
      <c r="K1716" s="59" t="s">
        <v>1934</v>
      </c>
      <c r="L1716" s="59"/>
      <c r="M1716" s="59" t="s">
        <v>1957</v>
      </c>
      <c r="N1716" s="59"/>
      <c r="O1716" s="46">
        <f t="shared" si="1271"/>
        <v>0</v>
      </c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87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>
        <v>0</v>
      </c>
      <c r="DF1716" s="46"/>
      <c r="DG1716" s="46"/>
      <c r="DH1716" s="46"/>
      <c r="DI1716" s="46"/>
      <c r="DJ1716" s="46"/>
      <c r="DK1716" s="46">
        <v>92844894.840000004</v>
      </c>
      <c r="DL1716" s="46">
        <v>128664018.39999999</v>
      </c>
      <c r="DM1716" s="46">
        <v>64508524.799999997</v>
      </c>
      <c r="DN1716" s="46">
        <v>0</v>
      </c>
      <c r="DO1716" s="46">
        <v>0</v>
      </c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>
        <v>0</v>
      </c>
      <c r="FA1716" s="59" t="s">
        <v>1726</v>
      </c>
      <c r="FB1716" s="59" t="s">
        <v>1727</v>
      </c>
      <c r="FC1716" s="59" t="s">
        <v>2030</v>
      </c>
    </row>
    <row r="1717" spans="1:159" s="49" customFormat="1" ht="25.5" customHeight="1" x14ac:dyDescent="0.25">
      <c r="A1717" s="59" t="s">
        <v>1872</v>
      </c>
      <c r="B1717" s="59" t="s">
        <v>55</v>
      </c>
      <c r="C1717" s="59" t="s">
        <v>1790</v>
      </c>
      <c r="D1717" s="59" t="s">
        <v>1791</v>
      </c>
      <c r="E1717" s="59" t="s">
        <v>1792</v>
      </c>
      <c r="F1717" s="59"/>
      <c r="G1717" s="59" t="s">
        <v>1962</v>
      </c>
      <c r="H1717" s="59" t="s">
        <v>1327</v>
      </c>
      <c r="I1717" s="59">
        <v>10</v>
      </c>
      <c r="J1717" s="59" t="s">
        <v>1356</v>
      </c>
      <c r="K1717" s="59" t="s">
        <v>1934</v>
      </c>
      <c r="L1717" s="59"/>
      <c r="M1717" s="59" t="s">
        <v>1957</v>
      </c>
      <c r="N1717" s="59"/>
      <c r="O1717" s="46">
        <f t="shared" si="1271"/>
        <v>0</v>
      </c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87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>
        <v>0</v>
      </c>
      <c r="DF1717" s="46"/>
      <c r="DG1717" s="46"/>
      <c r="DH1717" s="46"/>
      <c r="DI1717" s="46"/>
      <c r="DJ1717" s="46"/>
      <c r="DK1717" s="46">
        <v>92844894.840000004</v>
      </c>
      <c r="DL1717" s="46">
        <v>128664018.39999999</v>
      </c>
      <c r="DM1717" s="46">
        <v>64508524.799999997</v>
      </c>
      <c r="DN1717" s="46">
        <v>0</v>
      </c>
      <c r="DO1717" s="46">
        <v>0</v>
      </c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>
        <v>0</v>
      </c>
      <c r="FA1717" s="59" t="s">
        <v>1696</v>
      </c>
      <c r="FB1717" s="59" t="s">
        <v>1727</v>
      </c>
      <c r="FC1717" s="59">
        <v>18</v>
      </c>
    </row>
    <row r="1718" spans="1:159" s="49" customFormat="1" ht="25.5" customHeight="1" x14ac:dyDescent="0.25">
      <c r="A1718" s="59" t="s">
        <v>1873</v>
      </c>
      <c r="B1718" s="59" t="s">
        <v>55</v>
      </c>
      <c r="C1718" s="59" t="s">
        <v>1790</v>
      </c>
      <c r="D1718" s="59" t="s">
        <v>1791</v>
      </c>
      <c r="E1718" s="59" t="s">
        <v>1792</v>
      </c>
      <c r="F1718" s="59"/>
      <c r="G1718" s="59" t="s">
        <v>1962</v>
      </c>
      <c r="H1718" s="59" t="s">
        <v>1327</v>
      </c>
      <c r="I1718" s="59">
        <v>10</v>
      </c>
      <c r="J1718" s="59" t="s">
        <v>1328</v>
      </c>
      <c r="K1718" s="59" t="s">
        <v>1934</v>
      </c>
      <c r="L1718" s="59"/>
      <c r="M1718" s="59" t="s">
        <v>1957</v>
      </c>
      <c r="N1718" s="59"/>
      <c r="O1718" s="46">
        <f t="shared" si="1271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87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>
        <v>0</v>
      </c>
      <c r="DF1718" s="46"/>
      <c r="DG1718" s="46"/>
      <c r="DH1718" s="46"/>
      <c r="DI1718" s="46"/>
      <c r="DJ1718" s="46"/>
      <c r="DK1718" s="46">
        <v>92844894.840000004</v>
      </c>
      <c r="DL1718" s="46">
        <v>40560891.159999996</v>
      </c>
      <c r="DM1718" s="46">
        <v>64508524.799999997</v>
      </c>
      <c r="DN1718" s="46">
        <v>0</v>
      </c>
      <c r="DO1718" s="46">
        <v>0</v>
      </c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>
        <v>0</v>
      </c>
      <c r="FA1718" s="59" t="s">
        <v>1696</v>
      </c>
      <c r="FB1718" s="59" t="s">
        <v>1727</v>
      </c>
      <c r="FC1718" s="59" t="s">
        <v>1745</v>
      </c>
    </row>
    <row r="1719" spans="1:159" s="49" customFormat="1" ht="25.5" customHeight="1" x14ac:dyDescent="0.25">
      <c r="A1719" s="59" t="s">
        <v>1874</v>
      </c>
      <c r="B1719" s="59" t="s">
        <v>55</v>
      </c>
      <c r="C1719" s="59" t="s">
        <v>1799</v>
      </c>
      <c r="D1719" s="59" t="s">
        <v>1800</v>
      </c>
      <c r="E1719" s="59" t="s">
        <v>1800</v>
      </c>
      <c r="F1719" s="59"/>
      <c r="G1719" s="59" t="s">
        <v>1962</v>
      </c>
      <c r="H1719" s="59" t="s">
        <v>1327</v>
      </c>
      <c r="I1719" s="59">
        <v>10</v>
      </c>
      <c r="J1719" s="59" t="s">
        <v>1351</v>
      </c>
      <c r="K1719" s="59" t="s">
        <v>1934</v>
      </c>
      <c r="L1719" s="59"/>
      <c r="M1719" s="59" t="s">
        <v>1957</v>
      </c>
      <c r="N1719" s="59"/>
      <c r="O1719" s="46">
        <f t="shared" si="1271"/>
        <v>2215.9921795183232</v>
      </c>
      <c r="P1719" s="46"/>
      <c r="Q1719" s="46"/>
      <c r="R1719" s="46"/>
      <c r="S1719" s="46"/>
      <c r="T1719" s="46"/>
      <c r="U1719" s="46">
        <f>DK1719/BP1719</f>
        <v>1124.1343155873394</v>
      </c>
      <c r="V1719" s="46">
        <f t="shared" ref="V1719:W1719" si="1290">DL1719/BQ1719</f>
        <v>394.99632259908719</v>
      </c>
      <c r="W1719" s="46">
        <f t="shared" si="1290"/>
        <v>696.86154133189677</v>
      </c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87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>
        <f>DE1719/O1719</f>
        <v>81046.878269687033</v>
      </c>
      <c r="BK1719" s="46"/>
      <c r="BL1719" s="46"/>
      <c r="BM1719" s="46"/>
      <c r="BN1719" s="46"/>
      <c r="BO1719" s="46"/>
      <c r="BP1719" s="46">
        <v>82592.350000000006</v>
      </c>
      <c r="BQ1719" s="46">
        <v>85359.2</v>
      </c>
      <c r="BR1719" s="46">
        <v>76109.5</v>
      </c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>
        <v>179599248.41999999</v>
      </c>
      <c r="DF1719" s="46"/>
      <c r="DG1719" s="46"/>
      <c r="DH1719" s="46"/>
      <c r="DI1719" s="46"/>
      <c r="DJ1719" s="46"/>
      <c r="DK1719" s="46">
        <v>92844894.840000004</v>
      </c>
      <c r="DL1719" s="46">
        <v>33716570.100000001</v>
      </c>
      <c r="DM1719" s="46">
        <v>53037783.479999997</v>
      </c>
      <c r="DN1719" s="46">
        <v>0</v>
      </c>
      <c r="DO1719" s="46">
        <v>0</v>
      </c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>
        <v>201151158.2304</v>
      </c>
      <c r="FA1719" s="59"/>
      <c r="FB1719" s="59" t="s">
        <v>1730</v>
      </c>
      <c r="FC1719" s="59" t="s">
        <v>2023</v>
      </c>
    </row>
    <row r="1720" spans="1:159" s="49" customFormat="1" ht="25.5" customHeight="1" x14ac:dyDescent="0.25">
      <c r="A1720" s="59" t="s">
        <v>1875</v>
      </c>
      <c r="B1720" s="59" t="s">
        <v>55</v>
      </c>
      <c r="C1720" s="59" t="s">
        <v>1790</v>
      </c>
      <c r="D1720" s="59" t="s">
        <v>1791</v>
      </c>
      <c r="E1720" s="59" t="s">
        <v>1792</v>
      </c>
      <c r="F1720" s="59"/>
      <c r="G1720" s="59" t="s">
        <v>1963</v>
      </c>
      <c r="H1720" s="59" t="s">
        <v>1327</v>
      </c>
      <c r="I1720" s="59">
        <v>10</v>
      </c>
      <c r="J1720" s="59" t="s">
        <v>1974</v>
      </c>
      <c r="K1720" s="59" t="s">
        <v>1934</v>
      </c>
      <c r="L1720" s="59"/>
      <c r="M1720" s="59" t="s">
        <v>1957</v>
      </c>
      <c r="N1720" s="59"/>
      <c r="O1720" s="46">
        <f t="shared" si="1271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87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>
        <v>0</v>
      </c>
      <c r="DF1720" s="46"/>
      <c r="DG1720" s="46"/>
      <c r="DH1720" s="46"/>
      <c r="DI1720" s="46"/>
      <c r="DJ1720" s="46"/>
      <c r="DK1720" s="46">
        <v>386119255.92000002</v>
      </c>
      <c r="DL1720" s="46">
        <v>512485557.86000001</v>
      </c>
      <c r="DM1720" s="46">
        <v>453899946.14999998</v>
      </c>
      <c r="DN1720" s="46">
        <v>452659782.36000001</v>
      </c>
      <c r="DO1720" s="46">
        <v>452659782.36000001</v>
      </c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>
        <v>0</v>
      </c>
      <c r="FA1720" s="59" t="s">
        <v>1726</v>
      </c>
      <c r="FB1720" s="59">
        <v>2014</v>
      </c>
      <c r="FC1720" s="59"/>
    </row>
    <row r="1721" spans="1:159" s="49" customFormat="1" ht="25.5" customHeight="1" x14ac:dyDescent="0.25">
      <c r="A1721" s="59" t="s">
        <v>1876</v>
      </c>
      <c r="B1721" s="59" t="s">
        <v>55</v>
      </c>
      <c r="C1721" s="59" t="s">
        <v>1790</v>
      </c>
      <c r="D1721" s="59" t="s">
        <v>1791</v>
      </c>
      <c r="E1721" s="59" t="s">
        <v>1792</v>
      </c>
      <c r="F1721" s="59"/>
      <c r="G1721" s="59" t="s">
        <v>1963</v>
      </c>
      <c r="H1721" s="59" t="s">
        <v>1327</v>
      </c>
      <c r="I1721" s="59">
        <v>10</v>
      </c>
      <c r="J1721" s="59" t="s">
        <v>1356</v>
      </c>
      <c r="K1721" s="59" t="s">
        <v>1934</v>
      </c>
      <c r="L1721" s="59"/>
      <c r="M1721" s="59" t="s">
        <v>1957</v>
      </c>
      <c r="N1721" s="59"/>
      <c r="O1721" s="46">
        <f t="shared" si="1271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87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>
        <v>0</v>
      </c>
      <c r="DF1721" s="46"/>
      <c r="DG1721" s="46"/>
      <c r="DH1721" s="46"/>
      <c r="DI1721" s="46"/>
      <c r="DJ1721" s="46"/>
      <c r="DK1721" s="46">
        <v>386119236.25</v>
      </c>
      <c r="DL1721" s="46">
        <v>546822078.19999993</v>
      </c>
      <c r="DM1721" s="46">
        <v>548322460.79999995</v>
      </c>
      <c r="DN1721" s="46">
        <v>546824312</v>
      </c>
      <c r="DO1721" s="46">
        <v>546824312</v>
      </c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>
        <v>0</v>
      </c>
      <c r="FA1721" s="59" t="s">
        <v>1726</v>
      </c>
      <c r="FB1721" s="59" t="s">
        <v>1727</v>
      </c>
      <c r="FC1721" s="59" t="s">
        <v>2030</v>
      </c>
    </row>
    <row r="1722" spans="1:159" s="49" customFormat="1" ht="25.5" customHeight="1" x14ac:dyDescent="0.25">
      <c r="A1722" s="59" t="s">
        <v>1877</v>
      </c>
      <c r="B1722" s="59" t="s">
        <v>55</v>
      </c>
      <c r="C1722" s="59" t="s">
        <v>1790</v>
      </c>
      <c r="D1722" s="59" t="s">
        <v>1791</v>
      </c>
      <c r="E1722" s="59" t="s">
        <v>1792</v>
      </c>
      <c r="F1722" s="59"/>
      <c r="G1722" s="59" t="s">
        <v>1963</v>
      </c>
      <c r="H1722" s="59" t="s">
        <v>1327</v>
      </c>
      <c r="I1722" s="59">
        <v>10</v>
      </c>
      <c r="J1722" s="59" t="s">
        <v>1356</v>
      </c>
      <c r="K1722" s="59" t="s">
        <v>1934</v>
      </c>
      <c r="L1722" s="59"/>
      <c r="M1722" s="59" t="s">
        <v>1957</v>
      </c>
      <c r="N1722" s="59"/>
      <c r="O1722" s="46">
        <f t="shared" si="1271"/>
        <v>0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87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>
        <v>0</v>
      </c>
      <c r="DF1722" s="46"/>
      <c r="DG1722" s="46"/>
      <c r="DH1722" s="46"/>
      <c r="DI1722" s="46"/>
      <c r="DJ1722" s="46"/>
      <c r="DK1722" s="46">
        <v>386119236.25</v>
      </c>
      <c r="DL1722" s="46">
        <v>546822078.19999993</v>
      </c>
      <c r="DM1722" s="46">
        <v>548322460.79999995</v>
      </c>
      <c r="DN1722" s="46">
        <v>546824312</v>
      </c>
      <c r="DO1722" s="46">
        <v>546824312</v>
      </c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>
        <v>0</v>
      </c>
      <c r="FA1722" s="59" t="s">
        <v>1696</v>
      </c>
      <c r="FB1722" s="59" t="s">
        <v>1727</v>
      </c>
      <c r="FC1722" s="59">
        <v>18</v>
      </c>
    </row>
    <row r="1723" spans="1:159" s="49" customFormat="1" ht="25.5" customHeight="1" x14ac:dyDescent="0.25">
      <c r="A1723" s="59" t="s">
        <v>1878</v>
      </c>
      <c r="B1723" s="59" t="s">
        <v>55</v>
      </c>
      <c r="C1723" s="59" t="s">
        <v>1790</v>
      </c>
      <c r="D1723" s="59" t="s">
        <v>1791</v>
      </c>
      <c r="E1723" s="59" t="s">
        <v>1792</v>
      </c>
      <c r="F1723" s="59"/>
      <c r="G1723" s="59" t="s">
        <v>1963</v>
      </c>
      <c r="H1723" s="59" t="s">
        <v>1327</v>
      </c>
      <c r="I1723" s="59">
        <v>10</v>
      </c>
      <c r="J1723" s="59" t="s">
        <v>1328</v>
      </c>
      <c r="K1723" s="59" t="s">
        <v>1934</v>
      </c>
      <c r="L1723" s="59"/>
      <c r="M1723" s="59" t="s">
        <v>1957</v>
      </c>
      <c r="N1723" s="59"/>
      <c r="O1723" s="46">
        <f t="shared" si="1271"/>
        <v>0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87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>
        <v>0</v>
      </c>
      <c r="DF1723" s="46"/>
      <c r="DG1723" s="46"/>
      <c r="DH1723" s="46"/>
      <c r="DI1723" s="46"/>
      <c r="DJ1723" s="46"/>
      <c r="DK1723" s="46">
        <v>386119236.25</v>
      </c>
      <c r="DL1723" s="46">
        <v>324788520.42000002</v>
      </c>
      <c r="DM1723" s="46">
        <v>548322460.79999995</v>
      </c>
      <c r="DN1723" s="46">
        <v>546824312</v>
      </c>
      <c r="DO1723" s="46">
        <v>546824312</v>
      </c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>
        <v>0</v>
      </c>
      <c r="FA1723" s="59" t="s">
        <v>1696</v>
      </c>
      <c r="FB1723" s="59" t="s">
        <v>1727</v>
      </c>
      <c r="FC1723" s="59" t="s">
        <v>1745</v>
      </c>
    </row>
    <row r="1724" spans="1:159" s="49" customFormat="1" ht="25.5" customHeight="1" x14ac:dyDescent="0.25">
      <c r="A1724" s="59" t="s">
        <v>1879</v>
      </c>
      <c r="B1724" s="59" t="s">
        <v>55</v>
      </c>
      <c r="C1724" s="59" t="s">
        <v>1799</v>
      </c>
      <c r="D1724" s="59" t="s">
        <v>1800</v>
      </c>
      <c r="E1724" s="59" t="s">
        <v>1800</v>
      </c>
      <c r="F1724" s="59"/>
      <c r="G1724" s="59" t="s">
        <v>1963</v>
      </c>
      <c r="H1724" s="59" t="s">
        <v>1327</v>
      </c>
      <c r="I1724" s="59">
        <v>10</v>
      </c>
      <c r="J1724" s="59" t="s">
        <v>1351</v>
      </c>
      <c r="K1724" s="59" t="s">
        <v>1934</v>
      </c>
      <c r="L1724" s="59"/>
      <c r="M1724" s="59" t="s">
        <v>1957</v>
      </c>
      <c r="N1724" s="59"/>
      <c r="O1724" s="46">
        <f t="shared" si="1271"/>
        <v>0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87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>
        <v>0</v>
      </c>
      <c r="DF1724" s="46"/>
      <c r="DG1724" s="46"/>
      <c r="DH1724" s="46"/>
      <c r="DI1724" s="46"/>
      <c r="DJ1724" s="46"/>
      <c r="DK1724" s="46">
        <v>386119236.25</v>
      </c>
      <c r="DL1724" s="46">
        <v>298412014.33999997</v>
      </c>
      <c r="DM1724" s="46">
        <v>450821159.57999998</v>
      </c>
      <c r="DN1724" s="46">
        <v>438530866.94999999</v>
      </c>
      <c r="DO1724" s="46">
        <v>438530866.94999999</v>
      </c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>
        <v>0</v>
      </c>
      <c r="FA1724" s="59"/>
      <c r="FB1724" s="59" t="s">
        <v>1730</v>
      </c>
      <c r="FC1724" s="59" t="s">
        <v>2023</v>
      </c>
    </row>
    <row r="1725" spans="1:159" s="49" customFormat="1" ht="25.5" customHeight="1" x14ac:dyDescent="0.25">
      <c r="A1725" s="59" t="s">
        <v>3775</v>
      </c>
      <c r="B1725" s="59" t="s">
        <v>55</v>
      </c>
      <c r="C1725" s="59" t="s">
        <v>1799</v>
      </c>
      <c r="D1725" s="59" t="s">
        <v>1800</v>
      </c>
      <c r="E1725" s="59" t="s">
        <v>1800</v>
      </c>
      <c r="F1725" s="59"/>
      <c r="G1725" s="59" t="s">
        <v>1963</v>
      </c>
      <c r="H1725" s="59" t="s">
        <v>1327</v>
      </c>
      <c r="I1725" s="59">
        <v>10</v>
      </c>
      <c r="J1725" s="59" t="s">
        <v>3776</v>
      </c>
      <c r="K1725" s="59" t="s">
        <v>1934</v>
      </c>
      <c r="L1725" s="59"/>
      <c r="M1725" s="59" t="s">
        <v>1957</v>
      </c>
      <c r="N1725" s="59"/>
      <c r="O1725" s="46">
        <f t="shared" ref="O1725" si="1291">P1725+Q1725+R1725+S1725+T1725+U1725+V1725+W1725+X1725+Y1725+Z1725+AA1725+AB1725+AC1725+AD1725+AE1725+AF1725+AG1725+AH1725+AI1725+AJ1725+AK1725+AL1725+AM1725+AN1725+AO1725+AP1725+AQ1725+AR1725+AS1725+AT1725+AU1725+AV1725+AW1725+AX1725+AY1725+AZ1725</f>
        <v>47197.38284034322</v>
      </c>
      <c r="P1725" s="46"/>
      <c r="Q1725" s="46"/>
      <c r="R1725" s="46"/>
      <c r="S1725" s="46"/>
      <c r="T1725" s="46"/>
      <c r="U1725" s="46">
        <f>DK1725/BP1725</f>
        <v>4675</v>
      </c>
      <c r="V1725" s="46">
        <f t="shared" ref="V1725:AC1725" si="1292">DL1725/BQ1725</f>
        <v>3495.9560813597127</v>
      </c>
      <c r="W1725" s="46">
        <f t="shared" si="1292"/>
        <v>3569.9924192117933</v>
      </c>
      <c r="X1725" s="46">
        <f t="shared" si="1292"/>
        <v>5110</v>
      </c>
      <c r="Y1725" s="46">
        <f t="shared" si="1292"/>
        <v>5509.4342038752293</v>
      </c>
      <c r="Z1725" s="46">
        <f t="shared" si="1292"/>
        <v>6205.0002668096204</v>
      </c>
      <c r="AA1725" s="46">
        <f t="shared" si="1292"/>
        <v>6221.9997210867559</v>
      </c>
      <c r="AB1725" s="46">
        <f t="shared" si="1292"/>
        <v>6205.0001238467776</v>
      </c>
      <c r="AC1725" s="46">
        <f t="shared" si="1292"/>
        <v>6205.0000241533344</v>
      </c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87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>
        <f>DE1725/O1725</f>
        <v>0</v>
      </c>
      <c r="BK1725" s="46"/>
      <c r="BL1725" s="46"/>
      <c r="BM1725" s="46"/>
      <c r="BN1725" s="46"/>
      <c r="BO1725" s="46"/>
      <c r="BP1725" s="46">
        <v>82592.350000000006</v>
      </c>
      <c r="BQ1725" s="46">
        <v>85359.2</v>
      </c>
      <c r="BR1725" s="46">
        <v>76109.5</v>
      </c>
      <c r="BS1725" s="46">
        <v>73141.39</v>
      </c>
      <c r="BT1725" s="46">
        <v>77529.87</v>
      </c>
      <c r="BU1725" s="46">
        <v>81406.36</v>
      </c>
      <c r="BV1725" s="46">
        <v>84255.59</v>
      </c>
      <c r="BW1725" s="46">
        <v>87204.53</v>
      </c>
      <c r="BX1725" s="46">
        <v>90256.69</v>
      </c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>
        <v>0</v>
      </c>
      <c r="DF1725" s="46"/>
      <c r="DG1725" s="46"/>
      <c r="DH1725" s="46"/>
      <c r="DI1725" s="46"/>
      <c r="DJ1725" s="46"/>
      <c r="DK1725" s="46">
        <v>386119236.25</v>
      </c>
      <c r="DL1725" s="46">
        <v>298412014.33999997</v>
      </c>
      <c r="DM1725" s="46">
        <v>271710338.02999997</v>
      </c>
      <c r="DN1725" s="46">
        <v>373752502.89999998</v>
      </c>
      <c r="DO1725" s="46">
        <v>427145717.60000002</v>
      </c>
      <c r="DP1725" s="46">
        <v>505126485.51999998</v>
      </c>
      <c r="DQ1725" s="46">
        <v>524238257.48000002</v>
      </c>
      <c r="DR1725" s="46">
        <v>541104119.45000005</v>
      </c>
      <c r="DS1725" s="46">
        <v>560042763.63</v>
      </c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>
        <f>DE1725*1.12</f>
        <v>0</v>
      </c>
      <c r="FA1725" s="59"/>
      <c r="FB1725" s="59" t="s">
        <v>3567</v>
      </c>
      <c r="FC1725" s="59" t="s">
        <v>3114</v>
      </c>
    </row>
    <row r="1726" spans="1:159" s="49" customFormat="1" ht="25.5" customHeight="1" x14ac:dyDescent="0.25">
      <c r="A1726" s="59" t="s">
        <v>3882</v>
      </c>
      <c r="B1726" s="59" t="s">
        <v>55</v>
      </c>
      <c r="C1726" s="59" t="s">
        <v>1799</v>
      </c>
      <c r="D1726" s="59" t="s">
        <v>1800</v>
      </c>
      <c r="E1726" s="59" t="s">
        <v>1800</v>
      </c>
      <c r="F1726" s="59"/>
      <c r="G1726" s="59" t="s">
        <v>1963</v>
      </c>
      <c r="H1726" s="59" t="s">
        <v>1327</v>
      </c>
      <c r="I1726" s="59">
        <v>10</v>
      </c>
      <c r="J1726" s="59" t="s">
        <v>3883</v>
      </c>
      <c r="K1726" s="59" t="s">
        <v>1934</v>
      </c>
      <c r="L1726" s="59"/>
      <c r="M1726" s="59" t="s">
        <v>1957</v>
      </c>
      <c r="N1726" s="59"/>
      <c r="O1726" s="46">
        <f t="shared" ref="O1726" si="1293">P1726+Q1726+R1726+S1726+T1726+U1726+V1726+W1726+X1726+Y1726+Z1726+AA1726+AB1726+AC1726+AD1726+AE1726+AF1726+AG1726+AH1726+AI1726+AJ1726+AK1726+AL1726+AM1726+AN1726+AO1726+AP1726+AQ1726+AR1726+AS1726+AT1726+AU1726+AV1726+AW1726+AX1726+AY1726+AZ1726</f>
        <v>22360.382704446736</v>
      </c>
      <c r="P1726" s="46"/>
      <c r="Q1726" s="46"/>
      <c r="R1726" s="46"/>
      <c r="S1726" s="46"/>
      <c r="T1726" s="46"/>
      <c r="U1726" s="46">
        <f>DK1726/BP1726</f>
        <v>4675</v>
      </c>
      <c r="V1726" s="46">
        <f t="shared" ref="V1726" si="1294">DL1726/BQ1726</f>
        <v>3495.9560813597127</v>
      </c>
      <c r="W1726" s="46">
        <f t="shared" ref="W1726" si="1295">DM1726/BR1726</f>
        <v>3569.9924192117933</v>
      </c>
      <c r="X1726" s="46">
        <f t="shared" ref="X1726" si="1296">DN1726/BS1726</f>
        <v>5110</v>
      </c>
      <c r="Y1726" s="46">
        <f t="shared" ref="Y1726" si="1297">DO1726/BT1726</f>
        <v>5509.4342038752293</v>
      </c>
      <c r="Z1726" s="46">
        <v>0</v>
      </c>
      <c r="AA1726" s="46">
        <v>0</v>
      </c>
      <c r="AB1726" s="46">
        <v>0</v>
      </c>
      <c r="AC1726" s="46">
        <v>0</v>
      </c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87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>
        <f>DE1726/O1726</f>
        <v>78582.725186119613</v>
      </c>
      <c r="BK1726" s="46"/>
      <c r="BL1726" s="46"/>
      <c r="BM1726" s="46"/>
      <c r="BN1726" s="46"/>
      <c r="BO1726" s="46"/>
      <c r="BP1726" s="46">
        <v>82592.350000000006</v>
      </c>
      <c r="BQ1726" s="46">
        <v>85359.2</v>
      </c>
      <c r="BR1726" s="46">
        <v>76109.5</v>
      </c>
      <c r="BS1726" s="46">
        <v>73141.39</v>
      </c>
      <c r="BT1726" s="46">
        <v>77529.87</v>
      </c>
      <c r="BU1726" s="46">
        <v>0</v>
      </c>
      <c r="BV1726" s="46">
        <v>0</v>
      </c>
      <c r="BW1726" s="46">
        <v>0</v>
      </c>
      <c r="BX1726" s="46">
        <v>0</v>
      </c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>
        <f>DK1726+DL1726+DM1726+DN1726+DO1726+DP1726+DQ1726+DR1726+DS1726</f>
        <v>1757139809.1199999</v>
      </c>
      <c r="DF1726" s="46"/>
      <c r="DG1726" s="46"/>
      <c r="DH1726" s="46"/>
      <c r="DI1726" s="46"/>
      <c r="DJ1726" s="46"/>
      <c r="DK1726" s="46">
        <v>386119236.25</v>
      </c>
      <c r="DL1726" s="46">
        <v>298412014.33999997</v>
      </c>
      <c r="DM1726" s="46">
        <v>271710338.02999997</v>
      </c>
      <c r="DN1726" s="46">
        <v>373752502.89999998</v>
      </c>
      <c r="DO1726" s="46">
        <v>427145717.60000002</v>
      </c>
      <c r="DP1726" s="46">
        <v>0</v>
      </c>
      <c r="DQ1726" s="46">
        <v>0</v>
      </c>
      <c r="DR1726" s="46">
        <v>0</v>
      </c>
      <c r="DS1726" s="46">
        <v>0</v>
      </c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>
        <f>DE1726*1.12</f>
        <v>1967996586.2144001</v>
      </c>
      <c r="FA1726" s="59"/>
      <c r="FB1726" s="59" t="s">
        <v>3567</v>
      </c>
      <c r="FC1726" s="59" t="s">
        <v>3114</v>
      </c>
    </row>
    <row r="1727" spans="1:159" s="49" customFormat="1" ht="25.5" customHeight="1" x14ac:dyDescent="0.25">
      <c r="A1727" s="59" t="s">
        <v>1880</v>
      </c>
      <c r="B1727" s="59" t="s">
        <v>55</v>
      </c>
      <c r="C1727" s="59" t="s">
        <v>1790</v>
      </c>
      <c r="D1727" s="59" t="s">
        <v>1791</v>
      </c>
      <c r="E1727" s="59" t="s">
        <v>1792</v>
      </c>
      <c r="F1727" s="59"/>
      <c r="G1727" s="59" t="s">
        <v>1975</v>
      </c>
      <c r="H1727" s="59" t="s">
        <v>1327</v>
      </c>
      <c r="I1727" s="59">
        <v>10</v>
      </c>
      <c r="J1727" s="59" t="s">
        <v>1397</v>
      </c>
      <c r="K1727" s="59" t="s">
        <v>1934</v>
      </c>
      <c r="L1727" s="59"/>
      <c r="M1727" s="59" t="s">
        <v>1976</v>
      </c>
      <c r="N1727" s="59"/>
      <c r="O1727" s="46">
        <f t="shared" si="1271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87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>
        <v>0</v>
      </c>
      <c r="DF1727" s="46"/>
      <c r="DG1727" s="46"/>
      <c r="DH1727" s="46"/>
      <c r="DI1727" s="46"/>
      <c r="DJ1727" s="46"/>
      <c r="DK1727" s="46"/>
      <c r="DL1727" s="46">
        <v>1997963462.5</v>
      </c>
      <c r="DM1727" s="46">
        <v>4061021625</v>
      </c>
      <c r="DN1727" s="46">
        <v>6047889400</v>
      </c>
      <c r="DO1727" s="46">
        <v>7613860762.5</v>
      </c>
      <c r="DP1727" s="46">
        <v>9179832125</v>
      </c>
      <c r="DQ1727" s="46">
        <v>10829391000</v>
      </c>
      <c r="DR1727" s="46">
        <v>10799802500</v>
      </c>
      <c r="DS1727" s="46">
        <v>10799802500</v>
      </c>
      <c r="DT1727" s="46">
        <v>10799802500</v>
      </c>
      <c r="DU1727" s="46">
        <v>10829391000</v>
      </c>
      <c r="DV1727" s="46">
        <v>10799802500</v>
      </c>
      <c r="DW1727" s="46">
        <v>10799802500</v>
      </c>
      <c r="DX1727" s="46">
        <v>10799802500</v>
      </c>
      <c r="DY1727" s="46">
        <v>10829391000</v>
      </c>
      <c r="DZ1727" s="46">
        <v>10799802500</v>
      </c>
      <c r="EA1727" s="46">
        <v>10799802500</v>
      </c>
      <c r="EB1727" s="46">
        <v>10799802500</v>
      </c>
      <c r="EC1727" s="46">
        <v>10829391000</v>
      </c>
      <c r="ED1727" s="46">
        <v>10799802500</v>
      </c>
      <c r="EE1727" s="46">
        <v>10799802500</v>
      </c>
      <c r="EF1727" s="46">
        <v>10799802500</v>
      </c>
      <c r="EG1727" s="46">
        <v>10829391000</v>
      </c>
      <c r="EH1727" s="46">
        <v>10799802500</v>
      </c>
      <c r="EI1727" s="46">
        <v>10799802500</v>
      </c>
      <c r="EJ1727" s="46">
        <v>10799802500</v>
      </c>
      <c r="EK1727" s="46">
        <v>10829391000</v>
      </c>
      <c r="EL1727" s="46">
        <v>8801839037.5</v>
      </c>
      <c r="EM1727" s="46">
        <v>6749876562.5</v>
      </c>
      <c r="EN1727" s="46">
        <v>4751913100</v>
      </c>
      <c r="EO1727" s="46">
        <v>3194670345</v>
      </c>
      <c r="EP1727" s="46">
        <v>1619970375</v>
      </c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>
        <v>0</v>
      </c>
      <c r="FA1727" s="59" t="s">
        <v>1726</v>
      </c>
      <c r="FB1727" s="59">
        <v>2014</v>
      </c>
      <c r="FC1727" s="59"/>
    </row>
    <row r="1728" spans="1:159" s="49" customFormat="1" ht="25.5" customHeight="1" x14ac:dyDescent="0.25">
      <c r="A1728" s="59" t="s">
        <v>1881</v>
      </c>
      <c r="B1728" s="59" t="s">
        <v>55</v>
      </c>
      <c r="C1728" s="59" t="s">
        <v>1790</v>
      </c>
      <c r="D1728" s="59" t="s">
        <v>1791</v>
      </c>
      <c r="E1728" s="59" t="s">
        <v>1792</v>
      </c>
      <c r="F1728" s="59"/>
      <c r="G1728" s="59" t="s">
        <v>1975</v>
      </c>
      <c r="H1728" s="59" t="s">
        <v>1327</v>
      </c>
      <c r="I1728" s="59">
        <v>10</v>
      </c>
      <c r="J1728" s="59" t="s">
        <v>1400</v>
      </c>
      <c r="K1728" s="59" t="s">
        <v>1934</v>
      </c>
      <c r="L1728" s="59"/>
      <c r="M1728" s="59" t="s">
        <v>1976</v>
      </c>
      <c r="N1728" s="59"/>
      <c r="O1728" s="46">
        <f t="shared" si="1271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87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>
        <v>0</v>
      </c>
      <c r="DF1728" s="46"/>
      <c r="DG1728" s="46"/>
      <c r="DH1728" s="46"/>
      <c r="DI1728" s="46"/>
      <c r="DJ1728" s="46"/>
      <c r="DK1728" s="46"/>
      <c r="DL1728" s="46">
        <v>1997963462.5</v>
      </c>
      <c r="DM1728" s="46">
        <v>4061021625</v>
      </c>
      <c r="DN1728" s="46">
        <v>6047889400</v>
      </c>
      <c r="DO1728" s="46">
        <v>7613860762.5</v>
      </c>
      <c r="DP1728" s="46">
        <v>9179832125</v>
      </c>
      <c r="DQ1728" s="46">
        <v>10829391000</v>
      </c>
      <c r="DR1728" s="46">
        <v>10799802500</v>
      </c>
      <c r="DS1728" s="46">
        <v>10799802500</v>
      </c>
      <c r="DT1728" s="46">
        <v>10799802500</v>
      </c>
      <c r="DU1728" s="46">
        <v>10829391000</v>
      </c>
      <c r="DV1728" s="46">
        <v>10799802500</v>
      </c>
      <c r="DW1728" s="46">
        <v>10799802500</v>
      </c>
      <c r="DX1728" s="46">
        <v>10799802500</v>
      </c>
      <c r="DY1728" s="46">
        <v>10829391000</v>
      </c>
      <c r="DZ1728" s="46">
        <v>10799802500</v>
      </c>
      <c r="EA1728" s="46">
        <v>10799802500</v>
      </c>
      <c r="EB1728" s="46">
        <v>10799802500</v>
      </c>
      <c r="EC1728" s="46">
        <v>10829391000</v>
      </c>
      <c r="ED1728" s="46">
        <v>10799802500</v>
      </c>
      <c r="EE1728" s="46">
        <v>10799802500</v>
      </c>
      <c r="EF1728" s="46">
        <v>10799802500</v>
      </c>
      <c r="EG1728" s="46">
        <v>10829391000</v>
      </c>
      <c r="EH1728" s="46">
        <v>10799802500</v>
      </c>
      <c r="EI1728" s="46">
        <v>10799802500</v>
      </c>
      <c r="EJ1728" s="46">
        <v>10799802500</v>
      </c>
      <c r="EK1728" s="46">
        <v>10829391000</v>
      </c>
      <c r="EL1728" s="46">
        <v>8801839037.5</v>
      </c>
      <c r="EM1728" s="46">
        <v>6749876562.5</v>
      </c>
      <c r="EN1728" s="46">
        <v>4751913100</v>
      </c>
      <c r="EO1728" s="46">
        <v>3194670345</v>
      </c>
      <c r="EP1728" s="46">
        <v>1619970375</v>
      </c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>
        <v>0</v>
      </c>
      <c r="FA1728" s="59" t="s">
        <v>1696</v>
      </c>
      <c r="FB1728" s="59" t="s">
        <v>1727</v>
      </c>
      <c r="FC1728" s="59" t="s">
        <v>2011</v>
      </c>
    </row>
    <row r="1729" spans="1:159" s="49" customFormat="1" ht="25.5" customHeight="1" x14ac:dyDescent="0.25">
      <c r="A1729" s="59" t="s">
        <v>1882</v>
      </c>
      <c r="B1729" s="59" t="s">
        <v>55</v>
      </c>
      <c r="C1729" s="59" t="s">
        <v>1790</v>
      </c>
      <c r="D1729" s="59" t="s">
        <v>1791</v>
      </c>
      <c r="E1729" s="59" t="s">
        <v>1792</v>
      </c>
      <c r="F1729" s="59"/>
      <c r="G1729" s="59" t="s">
        <v>1975</v>
      </c>
      <c r="H1729" s="59" t="s">
        <v>1327</v>
      </c>
      <c r="I1729" s="59">
        <v>10</v>
      </c>
      <c r="J1729" s="59" t="s">
        <v>1949</v>
      </c>
      <c r="K1729" s="59" t="s">
        <v>1934</v>
      </c>
      <c r="L1729" s="59"/>
      <c r="M1729" s="59" t="s">
        <v>1976</v>
      </c>
      <c r="N1729" s="59"/>
      <c r="O1729" s="46">
        <f t="shared" si="1271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87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>
        <v>0</v>
      </c>
      <c r="DF1729" s="46"/>
      <c r="DG1729" s="46"/>
      <c r="DH1729" s="46"/>
      <c r="DI1729" s="46"/>
      <c r="DJ1729" s="46"/>
      <c r="DK1729" s="46"/>
      <c r="DL1729" s="46">
        <v>1124962861.6099999</v>
      </c>
      <c r="DM1729" s="46">
        <v>2473031644.6700001</v>
      </c>
      <c r="DN1729" s="46">
        <v>3172362151.6999998</v>
      </c>
      <c r="DO1729" s="46">
        <v>3284018790.5799999</v>
      </c>
      <c r="DP1729" s="46">
        <v>3284018790.5799999</v>
      </c>
      <c r="DQ1729" s="46">
        <v>3293016102.3299999</v>
      </c>
      <c r="DR1729" s="46">
        <v>3284018790.5799999</v>
      </c>
      <c r="DS1729" s="46">
        <v>13136075162.299999</v>
      </c>
      <c r="DT1729" s="46">
        <v>13136075162.299999</v>
      </c>
      <c r="DU1729" s="46">
        <v>13172064409.32</v>
      </c>
      <c r="DV1729" s="46">
        <v>13136075162.299999</v>
      </c>
      <c r="DW1729" s="46">
        <v>13136075162.299999</v>
      </c>
      <c r="DX1729" s="46">
        <v>13136075162.299999</v>
      </c>
      <c r="DY1729" s="46">
        <v>13172064409.32</v>
      </c>
      <c r="DZ1729" s="46">
        <v>13136075162.299999</v>
      </c>
      <c r="EA1729" s="46">
        <v>13136075162.299999</v>
      </c>
      <c r="EB1729" s="46">
        <v>13136075162.299999</v>
      </c>
      <c r="EC1729" s="46">
        <v>13172064409.32</v>
      </c>
      <c r="ED1729" s="46">
        <v>13136075162.299999</v>
      </c>
      <c r="EE1729" s="46">
        <v>13136075162.299999</v>
      </c>
      <c r="EF1729" s="46">
        <v>13136075162.299999</v>
      </c>
      <c r="EG1729" s="46">
        <v>13172064409.32</v>
      </c>
      <c r="EH1729" s="46">
        <v>13136075162.299999</v>
      </c>
      <c r="EI1729" s="46">
        <v>13136075162.299999</v>
      </c>
      <c r="EJ1729" s="46">
        <v>13136075162.299999</v>
      </c>
      <c r="EK1729" s="46">
        <v>11525556358.16</v>
      </c>
      <c r="EL1729" s="46">
        <v>10574540505.65</v>
      </c>
      <c r="EM1729" s="46">
        <v>8604129231.3099995</v>
      </c>
      <c r="EN1729" s="46">
        <v>6502357205.3400002</v>
      </c>
      <c r="EO1729" s="46">
        <v>4412641577.1199999</v>
      </c>
      <c r="EP1729" s="46">
        <v>2298813153.4000001</v>
      </c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>
        <v>0</v>
      </c>
      <c r="FA1729" s="59" t="s">
        <v>1696</v>
      </c>
      <c r="FB1729" s="59" t="s">
        <v>1730</v>
      </c>
      <c r="FC1729" s="59" t="s">
        <v>2032</v>
      </c>
    </row>
    <row r="1730" spans="1:159" s="49" customFormat="1" ht="25.5" customHeight="1" x14ac:dyDescent="0.25">
      <c r="A1730" s="59" t="s">
        <v>3295</v>
      </c>
      <c r="B1730" s="59" t="s">
        <v>55</v>
      </c>
      <c r="C1730" s="59" t="s">
        <v>1790</v>
      </c>
      <c r="D1730" s="59" t="s">
        <v>1791</v>
      </c>
      <c r="E1730" s="59" t="s">
        <v>1792</v>
      </c>
      <c r="F1730" s="59" t="s">
        <v>1975</v>
      </c>
      <c r="G1730" s="59" t="s">
        <v>1975</v>
      </c>
      <c r="H1730" s="59" t="s">
        <v>1327</v>
      </c>
      <c r="I1730" s="59">
        <v>10</v>
      </c>
      <c r="J1730" s="59" t="s">
        <v>3296</v>
      </c>
      <c r="K1730" s="59" t="s">
        <v>1934</v>
      </c>
      <c r="L1730" s="59"/>
      <c r="M1730" s="59" t="s">
        <v>1976</v>
      </c>
      <c r="N1730" s="59"/>
      <c r="O1730" s="46">
        <v>1248332849.28</v>
      </c>
      <c r="P1730" s="46"/>
      <c r="Q1730" s="46"/>
      <c r="R1730" s="46"/>
      <c r="S1730" s="46"/>
      <c r="T1730" s="46"/>
      <c r="U1730" s="46"/>
      <c r="V1730" s="46">
        <v>5696302.9100000001</v>
      </c>
      <c r="W1730" s="46">
        <v>9036546.3699999992</v>
      </c>
      <c r="X1730" s="46">
        <v>11592000</v>
      </c>
      <c r="Y1730" s="46">
        <v>18960000</v>
      </c>
      <c r="Z1730" s="46">
        <v>26640000</v>
      </c>
      <c r="AA1730" s="46">
        <v>48000000</v>
      </c>
      <c r="AB1730" s="46">
        <v>48000000</v>
      </c>
      <c r="AC1730" s="46">
        <v>48000000</v>
      </c>
      <c r="AD1730" s="46">
        <v>48000000</v>
      </c>
      <c r="AE1730" s="46">
        <v>48000000</v>
      </c>
      <c r="AF1730" s="46">
        <v>48000000</v>
      </c>
      <c r="AG1730" s="46">
        <v>48000000</v>
      </c>
      <c r="AH1730" s="46">
        <v>48000000</v>
      </c>
      <c r="AI1730" s="46">
        <v>48000000</v>
      </c>
      <c r="AJ1730" s="46">
        <v>48000000</v>
      </c>
      <c r="AK1730" s="46">
        <v>48000000</v>
      </c>
      <c r="AL1730" s="46">
        <v>48000000</v>
      </c>
      <c r="AM1730" s="46">
        <v>48000000</v>
      </c>
      <c r="AN1730" s="46">
        <v>48000000</v>
      </c>
      <c r="AO1730" s="46">
        <v>48000000</v>
      </c>
      <c r="AP1730" s="46">
        <v>48000000</v>
      </c>
      <c r="AQ1730" s="46">
        <v>48000000</v>
      </c>
      <c r="AR1730" s="46">
        <v>48000000</v>
      </c>
      <c r="AS1730" s="46">
        <v>48000000</v>
      </c>
      <c r="AT1730" s="46">
        <v>48000000</v>
      </c>
      <c r="AU1730" s="46">
        <v>48000000</v>
      </c>
      <c r="AV1730" s="46">
        <v>41280000</v>
      </c>
      <c r="AW1730" s="46">
        <v>40320000</v>
      </c>
      <c r="AX1730" s="46">
        <v>36408000</v>
      </c>
      <c r="AY1730" s="46">
        <v>29040000</v>
      </c>
      <c r="AZ1730" s="87">
        <v>21360000</v>
      </c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>
        <v>279.25</v>
      </c>
      <c r="BK1730" s="46"/>
      <c r="BL1730" s="46"/>
      <c r="BM1730" s="46"/>
      <c r="BN1730" s="46"/>
      <c r="BO1730" s="46"/>
      <c r="BP1730" s="46"/>
      <c r="BQ1730" s="46">
        <v>197.49</v>
      </c>
      <c r="BR1730" s="46">
        <v>273.67</v>
      </c>
      <c r="BS1730" s="46">
        <v>279.67</v>
      </c>
      <c r="BT1730" s="46">
        <v>279.67</v>
      </c>
      <c r="BU1730" s="46">
        <v>279.67</v>
      </c>
      <c r="BV1730" s="46">
        <v>279.67</v>
      </c>
      <c r="BW1730" s="46">
        <v>279.67</v>
      </c>
      <c r="BX1730" s="46">
        <v>279.67</v>
      </c>
      <c r="BY1730" s="46">
        <v>279.67</v>
      </c>
      <c r="BZ1730" s="46">
        <v>279.67</v>
      </c>
      <c r="CA1730" s="46">
        <v>279.67</v>
      </c>
      <c r="CB1730" s="46">
        <v>279.67</v>
      </c>
      <c r="CC1730" s="46">
        <v>279.67</v>
      </c>
      <c r="CD1730" s="46">
        <v>279.67</v>
      </c>
      <c r="CE1730" s="46">
        <v>279.67</v>
      </c>
      <c r="CF1730" s="46">
        <v>279.67</v>
      </c>
      <c r="CG1730" s="46">
        <v>279.67</v>
      </c>
      <c r="CH1730" s="46">
        <v>279.67</v>
      </c>
      <c r="CI1730" s="46">
        <v>279.67</v>
      </c>
      <c r="CJ1730" s="46">
        <v>279.67</v>
      </c>
      <c r="CK1730" s="46">
        <v>279.67</v>
      </c>
      <c r="CL1730" s="46">
        <v>279.67</v>
      </c>
      <c r="CM1730" s="46">
        <v>279.67</v>
      </c>
      <c r="CN1730" s="46">
        <v>279.67</v>
      </c>
      <c r="CO1730" s="46">
        <v>279.67</v>
      </c>
      <c r="CP1730" s="46">
        <v>279.67</v>
      </c>
      <c r="CQ1730" s="46">
        <v>279.67</v>
      </c>
      <c r="CR1730" s="46">
        <v>279.67</v>
      </c>
      <c r="CS1730" s="46">
        <v>279.67</v>
      </c>
      <c r="CT1730" s="46">
        <v>279.67</v>
      </c>
      <c r="CU1730" s="46">
        <v>279.67</v>
      </c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>
        <v>0</v>
      </c>
      <c r="DF1730" s="46"/>
      <c r="DG1730" s="46"/>
      <c r="DH1730" s="46"/>
      <c r="DI1730" s="46"/>
      <c r="DJ1730" s="46"/>
      <c r="DK1730" s="46"/>
      <c r="DL1730" s="46">
        <v>1124962861.6099999</v>
      </c>
      <c r="DM1730" s="46">
        <v>2473031644.6700001</v>
      </c>
      <c r="DN1730" s="46">
        <v>3241934640</v>
      </c>
      <c r="DO1730" s="46">
        <v>5302543200</v>
      </c>
      <c r="DP1730" s="46">
        <v>7450408800</v>
      </c>
      <c r="DQ1730" s="46">
        <v>13424160000</v>
      </c>
      <c r="DR1730" s="46">
        <v>13424160000</v>
      </c>
      <c r="DS1730" s="46">
        <v>13424160000</v>
      </c>
      <c r="DT1730" s="46">
        <v>13424160000</v>
      </c>
      <c r="DU1730" s="46">
        <v>13424160000</v>
      </c>
      <c r="DV1730" s="46">
        <v>13424160000</v>
      </c>
      <c r="DW1730" s="46">
        <v>13424160000</v>
      </c>
      <c r="DX1730" s="46">
        <v>13424160000</v>
      </c>
      <c r="DY1730" s="46">
        <v>13424160000</v>
      </c>
      <c r="DZ1730" s="46">
        <v>13424160000</v>
      </c>
      <c r="EA1730" s="46">
        <v>13424160000</v>
      </c>
      <c r="EB1730" s="46">
        <v>13424160000</v>
      </c>
      <c r="EC1730" s="46">
        <v>13424160000</v>
      </c>
      <c r="ED1730" s="46">
        <v>13424160000</v>
      </c>
      <c r="EE1730" s="46">
        <v>13424160000</v>
      </c>
      <c r="EF1730" s="46">
        <v>13424160000</v>
      </c>
      <c r="EG1730" s="46">
        <v>13424160000</v>
      </c>
      <c r="EH1730" s="46">
        <v>13424160000</v>
      </c>
      <c r="EI1730" s="46">
        <v>13424160000</v>
      </c>
      <c r="EJ1730" s="46">
        <v>13424160000</v>
      </c>
      <c r="EK1730" s="46">
        <v>13424160000</v>
      </c>
      <c r="EL1730" s="46">
        <v>11544777600</v>
      </c>
      <c r="EM1730" s="46">
        <v>11276294400</v>
      </c>
      <c r="EN1730" s="46">
        <v>10182225360</v>
      </c>
      <c r="EO1730" s="46">
        <v>8121616800</v>
      </c>
      <c r="EP1730" s="46">
        <v>5973751200</v>
      </c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>
        <v>0</v>
      </c>
      <c r="FA1730" s="59" t="s">
        <v>1696</v>
      </c>
      <c r="FB1730" s="59" t="s">
        <v>3253</v>
      </c>
      <c r="FC1730" s="59" t="s">
        <v>3297</v>
      </c>
    </row>
    <row r="1731" spans="1:159" s="49" customFormat="1" ht="25.5" customHeight="1" x14ac:dyDescent="0.25">
      <c r="A1731" s="59" t="s">
        <v>3445</v>
      </c>
      <c r="B1731" s="59" t="s">
        <v>55</v>
      </c>
      <c r="C1731" s="59" t="s">
        <v>1790</v>
      </c>
      <c r="D1731" s="59" t="s">
        <v>1791</v>
      </c>
      <c r="E1731" s="59" t="s">
        <v>1792</v>
      </c>
      <c r="F1731" s="59" t="s">
        <v>1975</v>
      </c>
      <c r="G1731" s="59" t="s">
        <v>1975</v>
      </c>
      <c r="H1731" s="59" t="s">
        <v>1327</v>
      </c>
      <c r="I1731" s="59">
        <v>10</v>
      </c>
      <c r="J1731" s="59" t="s">
        <v>3449</v>
      </c>
      <c r="K1731" s="59" t="s">
        <v>1934</v>
      </c>
      <c r="L1731" s="59"/>
      <c r="M1731" s="59" t="s">
        <v>1976</v>
      </c>
      <c r="N1731" s="59"/>
      <c r="O1731" s="46">
        <f>S1731+T1731+U1731+V1731+W1731+X1731+Y1731+Z1731+AA1731+AB1731+AC1731+AD1731+AE1731+AF1731+AG1731+AH1731+AI1731+AJ1731+AK1731+AL1731+AM1731+AN1731+AO1731+AP1731+AQ1731+AR1731+AS1731+AT1731+AU1731+AV1731+AW1731+AX1731+AY1731+AZ1731</f>
        <v>1246541182.5435767</v>
      </c>
      <c r="P1731" s="46"/>
      <c r="Q1731" s="46"/>
      <c r="R1731" s="46"/>
      <c r="S1731" s="46"/>
      <c r="T1731" s="46"/>
      <c r="U1731" s="46"/>
      <c r="V1731" s="46">
        <v>5696302.9095650408</v>
      </c>
      <c r="W1731" s="46">
        <v>7316879.6340117659</v>
      </c>
      <c r="X1731" s="46">
        <v>11520000</v>
      </c>
      <c r="Y1731" s="46">
        <v>18960000</v>
      </c>
      <c r="Z1731" s="46">
        <v>26640000</v>
      </c>
      <c r="AA1731" s="46">
        <v>48000000</v>
      </c>
      <c r="AB1731" s="46">
        <v>48000000</v>
      </c>
      <c r="AC1731" s="46">
        <v>48000000</v>
      </c>
      <c r="AD1731" s="46">
        <v>48000000</v>
      </c>
      <c r="AE1731" s="46">
        <v>48000000</v>
      </c>
      <c r="AF1731" s="46">
        <v>48000000</v>
      </c>
      <c r="AG1731" s="46">
        <v>48000000</v>
      </c>
      <c r="AH1731" s="46">
        <v>48000000</v>
      </c>
      <c r="AI1731" s="46">
        <v>48000000</v>
      </c>
      <c r="AJ1731" s="46">
        <v>48000000</v>
      </c>
      <c r="AK1731" s="46">
        <v>48000000</v>
      </c>
      <c r="AL1731" s="46">
        <v>48000000</v>
      </c>
      <c r="AM1731" s="46">
        <v>48000000</v>
      </c>
      <c r="AN1731" s="46">
        <v>48000000</v>
      </c>
      <c r="AO1731" s="46">
        <v>48000000</v>
      </c>
      <c r="AP1731" s="46">
        <v>48000000</v>
      </c>
      <c r="AQ1731" s="46">
        <v>48000000</v>
      </c>
      <c r="AR1731" s="46">
        <v>48000000</v>
      </c>
      <c r="AS1731" s="46">
        <v>48000000</v>
      </c>
      <c r="AT1731" s="46">
        <v>48000000</v>
      </c>
      <c r="AU1731" s="46">
        <v>48000000</v>
      </c>
      <c r="AV1731" s="46">
        <v>41280000</v>
      </c>
      <c r="AW1731" s="46">
        <v>40320000</v>
      </c>
      <c r="AX1731" s="46">
        <v>36408000</v>
      </c>
      <c r="AY1731" s="46">
        <v>29040000</v>
      </c>
      <c r="AZ1731" s="87">
        <v>21360000</v>
      </c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>
        <f>DE1731/O1731</f>
        <v>0</v>
      </c>
      <c r="BK1731" s="46"/>
      <c r="BL1731" s="46"/>
      <c r="BM1731" s="46"/>
      <c r="BN1731" s="46"/>
      <c r="BO1731" s="46"/>
      <c r="BP1731" s="46"/>
      <c r="BQ1731" s="46">
        <v>197.49</v>
      </c>
      <c r="BR1731" s="46">
        <v>273.67</v>
      </c>
      <c r="BS1731" s="46">
        <v>279.67</v>
      </c>
      <c r="BT1731" s="46">
        <v>273.67</v>
      </c>
      <c r="BU1731" s="46">
        <v>273.67</v>
      </c>
      <c r="BV1731" s="46">
        <v>273.67</v>
      </c>
      <c r="BW1731" s="46">
        <v>273.67</v>
      </c>
      <c r="BX1731" s="46">
        <v>273.67</v>
      </c>
      <c r="BY1731" s="46">
        <v>273.67</v>
      </c>
      <c r="BZ1731" s="46">
        <v>273.67</v>
      </c>
      <c r="CA1731" s="46">
        <v>273.67</v>
      </c>
      <c r="CB1731" s="46">
        <v>273.67</v>
      </c>
      <c r="CC1731" s="46">
        <v>273.67</v>
      </c>
      <c r="CD1731" s="46">
        <v>273.67</v>
      </c>
      <c r="CE1731" s="46">
        <v>273.67</v>
      </c>
      <c r="CF1731" s="46">
        <v>273.67</v>
      </c>
      <c r="CG1731" s="46">
        <v>273.67</v>
      </c>
      <c r="CH1731" s="46">
        <v>273.67</v>
      </c>
      <c r="CI1731" s="46">
        <v>273.67</v>
      </c>
      <c r="CJ1731" s="46">
        <v>273.67</v>
      </c>
      <c r="CK1731" s="46">
        <v>273.67</v>
      </c>
      <c r="CL1731" s="46">
        <v>273.67</v>
      </c>
      <c r="CM1731" s="46">
        <v>273.67</v>
      </c>
      <c r="CN1731" s="46">
        <v>273.67</v>
      </c>
      <c r="CO1731" s="46">
        <v>273.67</v>
      </c>
      <c r="CP1731" s="46">
        <v>273.67</v>
      </c>
      <c r="CQ1731" s="46">
        <v>273.67</v>
      </c>
      <c r="CR1731" s="46">
        <v>273.67</v>
      </c>
      <c r="CS1731" s="46">
        <v>273.67</v>
      </c>
      <c r="CT1731" s="46">
        <v>273.67</v>
      </c>
      <c r="CU1731" s="46">
        <v>273.67</v>
      </c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>
        <v>0</v>
      </c>
      <c r="DF1731" s="46"/>
      <c r="DG1731" s="46"/>
      <c r="DH1731" s="46"/>
      <c r="DI1731" s="46"/>
      <c r="DJ1731" s="46"/>
      <c r="DK1731" s="46"/>
      <c r="DL1731" s="46">
        <f t="shared" ref="DL1731:EA1734" si="1298">V1731*BQ1731</f>
        <v>1124962861.6099999</v>
      </c>
      <c r="DM1731" s="46">
        <f t="shared" si="1298"/>
        <v>2002410449.4400001</v>
      </c>
      <c r="DN1731" s="46">
        <f t="shared" si="1298"/>
        <v>3221798400</v>
      </c>
      <c r="DO1731" s="46">
        <f t="shared" si="1298"/>
        <v>5188783200</v>
      </c>
      <c r="DP1731" s="46">
        <f t="shared" si="1298"/>
        <v>7290568800</v>
      </c>
      <c r="DQ1731" s="46">
        <f t="shared" si="1298"/>
        <v>13136160000</v>
      </c>
      <c r="DR1731" s="46">
        <f t="shared" si="1298"/>
        <v>13136160000</v>
      </c>
      <c r="DS1731" s="46">
        <f t="shared" si="1298"/>
        <v>13136160000</v>
      </c>
      <c r="DT1731" s="46">
        <f t="shared" si="1298"/>
        <v>13136160000</v>
      </c>
      <c r="DU1731" s="46">
        <f t="shared" si="1298"/>
        <v>13136160000</v>
      </c>
      <c r="DV1731" s="46">
        <f t="shared" ref="DV1731:EK1734" si="1299">AF1731*CA1731</f>
        <v>13136160000</v>
      </c>
      <c r="DW1731" s="46">
        <f t="shared" si="1299"/>
        <v>13136160000</v>
      </c>
      <c r="DX1731" s="46">
        <f t="shared" si="1299"/>
        <v>13136160000</v>
      </c>
      <c r="DY1731" s="46">
        <f t="shared" si="1299"/>
        <v>13136160000</v>
      </c>
      <c r="DZ1731" s="46">
        <f t="shared" si="1299"/>
        <v>13136160000</v>
      </c>
      <c r="EA1731" s="46">
        <f t="shared" si="1299"/>
        <v>13136160000</v>
      </c>
      <c r="EB1731" s="46">
        <f t="shared" si="1299"/>
        <v>13136160000</v>
      </c>
      <c r="EC1731" s="46">
        <f t="shared" si="1299"/>
        <v>13136160000</v>
      </c>
      <c r="ED1731" s="46">
        <f t="shared" si="1299"/>
        <v>13136160000</v>
      </c>
      <c r="EE1731" s="46">
        <f t="shared" si="1299"/>
        <v>13136160000</v>
      </c>
      <c r="EF1731" s="46">
        <f t="shared" ref="EF1731:EO1734" si="1300">AP1731*CK1731</f>
        <v>13136160000</v>
      </c>
      <c r="EG1731" s="46">
        <f t="shared" si="1300"/>
        <v>13136160000</v>
      </c>
      <c r="EH1731" s="46">
        <f t="shared" si="1300"/>
        <v>13136160000</v>
      </c>
      <c r="EI1731" s="46">
        <f t="shared" si="1300"/>
        <v>13136160000</v>
      </c>
      <c r="EJ1731" s="46">
        <f t="shared" si="1300"/>
        <v>13136160000</v>
      </c>
      <c r="EK1731" s="46">
        <f t="shared" si="1300"/>
        <v>13136160000</v>
      </c>
      <c r="EL1731" s="46">
        <f t="shared" si="1300"/>
        <v>11297097600</v>
      </c>
      <c r="EM1731" s="46">
        <f t="shared" si="1300"/>
        <v>11034374400</v>
      </c>
      <c r="EN1731" s="46">
        <f t="shared" si="1300"/>
        <v>9963777360</v>
      </c>
      <c r="EO1731" s="46">
        <f t="shared" si="1300"/>
        <v>7947376800</v>
      </c>
      <c r="EP1731" s="46">
        <f>AZ1731*CU1731</f>
        <v>5845591200</v>
      </c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>
        <f>DE1731*1.12</f>
        <v>0</v>
      </c>
      <c r="FA1731" s="59" t="s">
        <v>1696</v>
      </c>
      <c r="FB1731" s="59" t="s">
        <v>3253</v>
      </c>
      <c r="FC1731" s="59" t="s">
        <v>1703</v>
      </c>
    </row>
    <row r="1732" spans="1:159" s="49" customFormat="1" ht="25.5" customHeight="1" x14ac:dyDescent="0.25">
      <c r="A1732" s="59" t="s">
        <v>3465</v>
      </c>
      <c r="B1732" s="59" t="s">
        <v>55</v>
      </c>
      <c r="C1732" s="59" t="s">
        <v>1790</v>
      </c>
      <c r="D1732" s="59" t="s">
        <v>1791</v>
      </c>
      <c r="E1732" s="59" t="s">
        <v>1792</v>
      </c>
      <c r="F1732" s="59" t="s">
        <v>1975</v>
      </c>
      <c r="G1732" s="59" t="s">
        <v>1975</v>
      </c>
      <c r="H1732" s="59" t="s">
        <v>1327</v>
      </c>
      <c r="I1732" s="59">
        <v>10</v>
      </c>
      <c r="J1732" s="59" t="s">
        <v>3449</v>
      </c>
      <c r="K1732" s="59" t="s">
        <v>1934</v>
      </c>
      <c r="L1732" s="59"/>
      <c r="M1732" s="59" t="s">
        <v>1976</v>
      </c>
      <c r="N1732" s="59"/>
      <c r="O1732" s="48">
        <f>V1732+W1732+X1732+Y1732+Z1732+AA1732+AB1732+AC1732+AD1732+AE1732+AF1732+AG1732+AH1732+AI1732+AJ1732+AK1732+AL1732+AM1732+AN1732+AO1732+AP1732+AQ1732+AR1732+AS1732+AT1732+AU1732+AV1732+AW1732+AX1732+AY1732+AZ1732+BA1732+BB1732+BC1732+BD1732+BE1732+BF1732+BG1732+BH1732+BI1732</f>
        <v>1833093182.5435767</v>
      </c>
      <c r="P1732" s="46"/>
      <c r="Q1732" s="46"/>
      <c r="R1732" s="46"/>
      <c r="S1732" s="46"/>
      <c r="T1732" s="46"/>
      <c r="U1732" s="46"/>
      <c r="V1732" s="46">
        <v>5696302.9095650408</v>
      </c>
      <c r="W1732" s="46">
        <v>7316879.6340117659</v>
      </c>
      <c r="X1732" s="46">
        <v>10240000</v>
      </c>
      <c r="Y1732" s="46">
        <v>12000000</v>
      </c>
      <c r="Z1732" s="46">
        <v>13200000</v>
      </c>
      <c r="AA1732" s="46">
        <v>16800000</v>
      </c>
      <c r="AB1732" s="46">
        <v>24840000</v>
      </c>
      <c r="AC1732" s="46">
        <v>33479999.999999996</v>
      </c>
      <c r="AD1732" s="46">
        <v>42120000</v>
      </c>
      <c r="AE1732" s="46">
        <v>49320000</v>
      </c>
      <c r="AF1732" s="46">
        <v>53520000</v>
      </c>
      <c r="AG1732" s="46">
        <v>57600000</v>
      </c>
      <c r="AH1732" s="46">
        <v>61680000</v>
      </c>
      <c r="AI1732" s="46">
        <v>65759999.999999993</v>
      </c>
      <c r="AJ1732" s="46">
        <v>69840000</v>
      </c>
      <c r="AK1732" s="46">
        <v>72480000</v>
      </c>
      <c r="AL1732" s="46">
        <v>72480000</v>
      </c>
      <c r="AM1732" s="46">
        <v>72480000</v>
      </c>
      <c r="AN1732" s="46">
        <v>72480000</v>
      </c>
      <c r="AO1732" s="46">
        <v>72480000</v>
      </c>
      <c r="AP1732" s="46">
        <v>72480000</v>
      </c>
      <c r="AQ1732" s="46">
        <v>72480000</v>
      </c>
      <c r="AR1732" s="46">
        <v>72480000</v>
      </c>
      <c r="AS1732" s="46">
        <v>72480000</v>
      </c>
      <c r="AT1732" s="46">
        <v>72480000</v>
      </c>
      <c r="AU1732" s="46">
        <v>66479999.999999993</v>
      </c>
      <c r="AV1732" s="46">
        <v>65040000</v>
      </c>
      <c r="AW1732" s="46">
        <v>62400000</v>
      </c>
      <c r="AX1732" s="46">
        <v>60480000</v>
      </c>
      <c r="AY1732" s="46">
        <v>60000000</v>
      </c>
      <c r="AZ1732" s="87">
        <v>57600000</v>
      </c>
      <c r="BA1732" s="46">
        <v>50880000</v>
      </c>
      <c r="BB1732" s="46">
        <v>42240000</v>
      </c>
      <c r="BC1732" s="46">
        <v>33600000</v>
      </c>
      <c r="BD1732" s="46">
        <v>24960000</v>
      </c>
      <c r="BE1732" s="46">
        <v>20400000</v>
      </c>
      <c r="BF1732" s="46">
        <v>16320000</v>
      </c>
      <c r="BG1732" s="46">
        <v>12240000</v>
      </c>
      <c r="BH1732" s="46">
        <v>8160000</v>
      </c>
      <c r="BI1732" s="46">
        <v>4080000</v>
      </c>
      <c r="BJ1732" s="46">
        <f>DE1732/O1732</f>
        <v>0</v>
      </c>
      <c r="BK1732" s="46"/>
      <c r="BL1732" s="46"/>
      <c r="BM1732" s="46"/>
      <c r="BN1732" s="46"/>
      <c r="BO1732" s="46"/>
      <c r="BP1732" s="46"/>
      <c r="BQ1732" s="46">
        <v>197.49</v>
      </c>
      <c r="BR1732" s="46">
        <v>273.67</v>
      </c>
      <c r="BS1732" s="46">
        <v>279.67</v>
      </c>
      <c r="BT1732" s="46">
        <v>279.67</v>
      </c>
      <c r="BU1732" s="46">
        <v>279.67</v>
      </c>
      <c r="BV1732" s="46">
        <v>279.67</v>
      </c>
      <c r="BW1732" s="46">
        <v>279.67</v>
      </c>
      <c r="BX1732" s="46">
        <v>279.67</v>
      </c>
      <c r="BY1732" s="46">
        <v>279.67</v>
      </c>
      <c r="BZ1732" s="46">
        <v>279.67</v>
      </c>
      <c r="CA1732" s="46">
        <v>279.67</v>
      </c>
      <c r="CB1732" s="46">
        <v>279.67</v>
      </c>
      <c r="CC1732" s="46">
        <v>279.67</v>
      </c>
      <c r="CD1732" s="46">
        <v>279.67</v>
      </c>
      <c r="CE1732" s="46">
        <v>279.67</v>
      </c>
      <c r="CF1732" s="46">
        <v>279.67</v>
      </c>
      <c r="CG1732" s="46">
        <v>279.67</v>
      </c>
      <c r="CH1732" s="46">
        <v>279.67</v>
      </c>
      <c r="CI1732" s="46">
        <v>279.67</v>
      </c>
      <c r="CJ1732" s="46">
        <v>279.67</v>
      </c>
      <c r="CK1732" s="46">
        <v>279.67</v>
      </c>
      <c r="CL1732" s="46">
        <v>279.67</v>
      </c>
      <c r="CM1732" s="46">
        <v>279.67</v>
      </c>
      <c r="CN1732" s="46">
        <v>279.67</v>
      </c>
      <c r="CO1732" s="46">
        <v>279.67</v>
      </c>
      <c r="CP1732" s="46">
        <v>279.67</v>
      </c>
      <c r="CQ1732" s="46">
        <v>279.67</v>
      </c>
      <c r="CR1732" s="46">
        <v>279.67</v>
      </c>
      <c r="CS1732" s="46">
        <v>279.67</v>
      </c>
      <c r="CT1732" s="46">
        <v>279.67</v>
      </c>
      <c r="CU1732" s="46">
        <v>279.67</v>
      </c>
      <c r="CV1732" s="46">
        <v>279.67</v>
      </c>
      <c r="CW1732" s="46">
        <v>279.67</v>
      </c>
      <c r="CX1732" s="46">
        <v>279.67</v>
      </c>
      <c r="CY1732" s="46">
        <v>279.67</v>
      </c>
      <c r="CZ1732" s="46">
        <v>279.67</v>
      </c>
      <c r="DA1732" s="46">
        <v>279.67</v>
      </c>
      <c r="DB1732" s="46">
        <v>279.67</v>
      </c>
      <c r="DC1732" s="46">
        <v>279.67</v>
      </c>
      <c r="DD1732" s="46">
        <v>279.67</v>
      </c>
      <c r="DE1732" s="46">
        <v>0</v>
      </c>
      <c r="DF1732" s="46"/>
      <c r="DG1732" s="46"/>
      <c r="DH1732" s="46"/>
      <c r="DI1732" s="46"/>
      <c r="DJ1732" s="46"/>
      <c r="DK1732" s="46"/>
      <c r="DL1732" s="46">
        <f t="shared" si="1298"/>
        <v>1124962861.6099999</v>
      </c>
      <c r="DM1732" s="46">
        <f t="shared" si="1298"/>
        <v>2002410449.4400001</v>
      </c>
      <c r="DN1732" s="46">
        <f t="shared" si="1298"/>
        <v>2863820800</v>
      </c>
      <c r="DO1732" s="46">
        <f t="shared" si="1298"/>
        <v>3356040000</v>
      </c>
      <c r="DP1732" s="46">
        <f t="shared" si="1298"/>
        <v>3691644000</v>
      </c>
      <c r="DQ1732" s="46">
        <f t="shared" si="1298"/>
        <v>4698456000</v>
      </c>
      <c r="DR1732" s="46">
        <f t="shared" si="1298"/>
        <v>6947002800</v>
      </c>
      <c r="DS1732" s="46">
        <f t="shared" si="1298"/>
        <v>9363351600</v>
      </c>
      <c r="DT1732" s="46">
        <f t="shared" si="1298"/>
        <v>11779700400</v>
      </c>
      <c r="DU1732" s="46">
        <f t="shared" si="1298"/>
        <v>13793324400</v>
      </c>
      <c r="DV1732" s="46">
        <f t="shared" si="1299"/>
        <v>14967938400</v>
      </c>
      <c r="DW1732" s="46">
        <f t="shared" si="1299"/>
        <v>16108992000</v>
      </c>
      <c r="DX1732" s="46">
        <f t="shared" si="1299"/>
        <v>17250045600</v>
      </c>
      <c r="DY1732" s="46">
        <f t="shared" si="1299"/>
        <v>18391099200</v>
      </c>
      <c r="DZ1732" s="46">
        <f t="shared" si="1299"/>
        <v>19532152800</v>
      </c>
      <c r="EA1732" s="46">
        <f t="shared" si="1299"/>
        <v>20270481600</v>
      </c>
      <c r="EB1732" s="46">
        <f t="shared" si="1299"/>
        <v>20270481600</v>
      </c>
      <c r="EC1732" s="46">
        <f t="shared" si="1299"/>
        <v>20270481600</v>
      </c>
      <c r="ED1732" s="46">
        <f t="shared" si="1299"/>
        <v>20270481600</v>
      </c>
      <c r="EE1732" s="46">
        <f t="shared" si="1299"/>
        <v>20270481600</v>
      </c>
      <c r="EF1732" s="46">
        <f t="shared" si="1300"/>
        <v>20270481600</v>
      </c>
      <c r="EG1732" s="46">
        <f t="shared" si="1300"/>
        <v>20270481600</v>
      </c>
      <c r="EH1732" s="46">
        <f t="shared" si="1300"/>
        <v>20270481600</v>
      </c>
      <c r="EI1732" s="46">
        <f t="shared" si="1300"/>
        <v>20270481600</v>
      </c>
      <c r="EJ1732" s="46">
        <f t="shared" si="1300"/>
        <v>20270481600</v>
      </c>
      <c r="EK1732" s="46">
        <f t="shared" si="1300"/>
        <v>18592461600</v>
      </c>
      <c r="EL1732" s="46">
        <f t="shared" si="1300"/>
        <v>18189736800</v>
      </c>
      <c r="EM1732" s="46">
        <f t="shared" si="1300"/>
        <v>17451408000</v>
      </c>
      <c r="EN1732" s="46">
        <f t="shared" si="1300"/>
        <v>16914441600.000002</v>
      </c>
      <c r="EO1732" s="46">
        <f t="shared" si="1300"/>
        <v>16780200000.000002</v>
      </c>
      <c r="EP1732" s="46">
        <f>AZ1732*CU1732</f>
        <v>16108992000</v>
      </c>
      <c r="EQ1732" s="46">
        <f t="shared" ref="EQ1732:EY1734" si="1301">BA1732*CV1732</f>
        <v>14229609600</v>
      </c>
      <c r="ER1732" s="46">
        <f t="shared" si="1301"/>
        <v>11813260800</v>
      </c>
      <c r="ES1732" s="46">
        <f t="shared" si="1301"/>
        <v>9396912000</v>
      </c>
      <c r="ET1732" s="46">
        <f t="shared" si="1301"/>
        <v>6980563200</v>
      </c>
      <c r="EU1732" s="46">
        <f t="shared" si="1301"/>
        <v>5705268000</v>
      </c>
      <c r="EV1732" s="46">
        <f t="shared" si="1301"/>
        <v>4564214400</v>
      </c>
      <c r="EW1732" s="46">
        <f t="shared" si="1301"/>
        <v>3423160800</v>
      </c>
      <c r="EX1732" s="46">
        <f t="shared" si="1301"/>
        <v>2282107200</v>
      </c>
      <c r="EY1732" s="46">
        <f t="shared" si="1301"/>
        <v>1141053600</v>
      </c>
      <c r="EZ1732" s="46">
        <f>DE1732*1.12</f>
        <v>0</v>
      </c>
      <c r="FA1732" s="59" t="s">
        <v>1696</v>
      </c>
      <c r="FB1732" s="59" t="s">
        <v>3253</v>
      </c>
      <c r="FC1732" s="59" t="s">
        <v>3357</v>
      </c>
    </row>
    <row r="1733" spans="1:159" s="49" customFormat="1" ht="25.5" customHeight="1" x14ac:dyDescent="0.25">
      <c r="A1733" s="59" t="s">
        <v>3585</v>
      </c>
      <c r="B1733" s="59" t="s">
        <v>55</v>
      </c>
      <c r="C1733" s="59" t="s">
        <v>1790</v>
      </c>
      <c r="D1733" s="59" t="s">
        <v>1791</v>
      </c>
      <c r="E1733" s="59" t="s">
        <v>1792</v>
      </c>
      <c r="F1733" s="59" t="s">
        <v>1975</v>
      </c>
      <c r="G1733" s="59" t="s">
        <v>1975</v>
      </c>
      <c r="H1733" s="59" t="s">
        <v>1327</v>
      </c>
      <c r="I1733" s="59">
        <v>10</v>
      </c>
      <c r="J1733" s="59" t="s">
        <v>3586</v>
      </c>
      <c r="K1733" s="59" t="s">
        <v>1934</v>
      </c>
      <c r="L1733" s="59"/>
      <c r="M1733" s="59" t="s">
        <v>1976</v>
      </c>
      <c r="N1733" s="59"/>
      <c r="O1733" s="48">
        <f>V1733+W1733+X1733+Y1733+Z1733+AA1733+AB1733+AC1733+AD1733+AE1733+AF1733+AG1733+AH1733+AI1733+AJ1733+AK1733+AL1733+AM1733+AN1733+AO1733+AP1733+AQ1733+AR1733+AS1733+AT1733+AU1733+AV1733+AW1733+AX1733+AY1733+AZ1733+BA1733+BB1733+BC1733+BD1733+BE1733+BF1733+BG1733+BH1733+BI1733</f>
        <v>1832334645.8638115</v>
      </c>
      <c r="P1733" s="46"/>
      <c r="Q1733" s="46"/>
      <c r="R1733" s="46"/>
      <c r="S1733" s="46"/>
      <c r="T1733" s="46"/>
      <c r="U1733" s="46"/>
      <c r="V1733" s="46">
        <v>5696302.9095650408</v>
      </c>
      <c r="W1733" s="46">
        <v>7316879.6340117659</v>
      </c>
      <c r="X1733" s="46">
        <v>9481463.3202345613</v>
      </c>
      <c r="Y1733" s="46">
        <v>12000000</v>
      </c>
      <c r="Z1733" s="46">
        <v>13200000</v>
      </c>
      <c r="AA1733" s="46">
        <v>16800000</v>
      </c>
      <c r="AB1733" s="46">
        <v>24840000</v>
      </c>
      <c r="AC1733" s="46">
        <v>33479999.999999996</v>
      </c>
      <c r="AD1733" s="46">
        <v>42120000</v>
      </c>
      <c r="AE1733" s="46">
        <v>49320000</v>
      </c>
      <c r="AF1733" s="46">
        <v>53520000</v>
      </c>
      <c r="AG1733" s="46">
        <v>57600000</v>
      </c>
      <c r="AH1733" s="46">
        <v>61680000</v>
      </c>
      <c r="AI1733" s="46">
        <v>65759999.999999993</v>
      </c>
      <c r="AJ1733" s="46">
        <v>69840000</v>
      </c>
      <c r="AK1733" s="46">
        <v>72480000</v>
      </c>
      <c r="AL1733" s="46">
        <v>72480000</v>
      </c>
      <c r="AM1733" s="46">
        <v>72480000</v>
      </c>
      <c r="AN1733" s="46">
        <v>72480000</v>
      </c>
      <c r="AO1733" s="46">
        <v>72480000</v>
      </c>
      <c r="AP1733" s="46">
        <v>72480000</v>
      </c>
      <c r="AQ1733" s="46">
        <v>72480000</v>
      </c>
      <c r="AR1733" s="46">
        <v>72480000</v>
      </c>
      <c r="AS1733" s="46">
        <v>72480000</v>
      </c>
      <c r="AT1733" s="46">
        <v>72480000</v>
      </c>
      <c r="AU1733" s="46">
        <v>66479999.999999993</v>
      </c>
      <c r="AV1733" s="46">
        <v>65040000</v>
      </c>
      <c r="AW1733" s="46">
        <v>62400000</v>
      </c>
      <c r="AX1733" s="46">
        <v>60480000</v>
      </c>
      <c r="AY1733" s="46">
        <v>60000000</v>
      </c>
      <c r="AZ1733" s="87">
        <v>57600000</v>
      </c>
      <c r="BA1733" s="46">
        <v>50880000</v>
      </c>
      <c r="BB1733" s="46">
        <v>42240000</v>
      </c>
      <c r="BC1733" s="46">
        <v>33600000</v>
      </c>
      <c r="BD1733" s="46">
        <v>24960000</v>
      </c>
      <c r="BE1733" s="46">
        <v>20400000</v>
      </c>
      <c r="BF1733" s="46">
        <v>16320000</v>
      </c>
      <c r="BG1733" s="46">
        <v>12240000</v>
      </c>
      <c r="BH1733" s="46">
        <v>8160000</v>
      </c>
      <c r="BI1733" s="46">
        <v>4080000</v>
      </c>
      <c r="BJ1733" s="46">
        <f>DE1733/O1733</f>
        <v>0</v>
      </c>
      <c r="BK1733" s="46"/>
      <c r="BL1733" s="46"/>
      <c r="BM1733" s="46"/>
      <c r="BN1733" s="46"/>
      <c r="BO1733" s="46"/>
      <c r="BP1733" s="46"/>
      <c r="BQ1733" s="46">
        <v>197.49</v>
      </c>
      <c r="BR1733" s="46">
        <v>273.67</v>
      </c>
      <c r="BS1733" s="46">
        <v>279.67</v>
      </c>
      <c r="BT1733" s="46">
        <v>279.67</v>
      </c>
      <c r="BU1733" s="46">
        <v>279.67</v>
      </c>
      <c r="BV1733" s="46">
        <v>279.67</v>
      </c>
      <c r="BW1733" s="46">
        <v>279.67</v>
      </c>
      <c r="BX1733" s="46">
        <v>279.67</v>
      </c>
      <c r="BY1733" s="46">
        <v>279.67</v>
      </c>
      <c r="BZ1733" s="46">
        <v>279.67</v>
      </c>
      <c r="CA1733" s="46">
        <v>279.67</v>
      </c>
      <c r="CB1733" s="46">
        <v>279.67</v>
      </c>
      <c r="CC1733" s="46">
        <v>279.67</v>
      </c>
      <c r="CD1733" s="46">
        <v>279.67</v>
      </c>
      <c r="CE1733" s="46">
        <v>279.67</v>
      </c>
      <c r="CF1733" s="46">
        <v>279.67</v>
      </c>
      <c r="CG1733" s="46">
        <v>279.67</v>
      </c>
      <c r="CH1733" s="46">
        <v>279.67</v>
      </c>
      <c r="CI1733" s="46">
        <v>279.67</v>
      </c>
      <c r="CJ1733" s="46">
        <v>279.67</v>
      </c>
      <c r="CK1733" s="46">
        <v>279.67</v>
      </c>
      <c r="CL1733" s="46">
        <v>279.67</v>
      </c>
      <c r="CM1733" s="46">
        <v>279.67</v>
      </c>
      <c r="CN1733" s="46">
        <v>279.67</v>
      </c>
      <c r="CO1733" s="46">
        <v>279.67</v>
      </c>
      <c r="CP1733" s="46">
        <v>279.67</v>
      </c>
      <c r="CQ1733" s="46">
        <v>279.67</v>
      </c>
      <c r="CR1733" s="46">
        <v>279.67</v>
      </c>
      <c r="CS1733" s="46">
        <v>279.67</v>
      </c>
      <c r="CT1733" s="46">
        <v>279.67</v>
      </c>
      <c r="CU1733" s="46">
        <v>279.67</v>
      </c>
      <c r="CV1733" s="46">
        <v>279.67</v>
      </c>
      <c r="CW1733" s="46">
        <v>279.67</v>
      </c>
      <c r="CX1733" s="46">
        <v>279.67</v>
      </c>
      <c r="CY1733" s="46">
        <v>279.67</v>
      </c>
      <c r="CZ1733" s="46">
        <v>279.67</v>
      </c>
      <c r="DA1733" s="46">
        <v>279.67</v>
      </c>
      <c r="DB1733" s="46">
        <v>279.67</v>
      </c>
      <c r="DC1733" s="46">
        <v>279.67</v>
      </c>
      <c r="DD1733" s="46">
        <v>279.67</v>
      </c>
      <c r="DE1733" s="46">
        <v>0</v>
      </c>
      <c r="DF1733" s="46"/>
      <c r="DG1733" s="46"/>
      <c r="DH1733" s="46"/>
      <c r="DI1733" s="46"/>
      <c r="DJ1733" s="46"/>
      <c r="DK1733" s="46"/>
      <c r="DL1733" s="46">
        <f t="shared" si="1298"/>
        <v>1124962861.6099999</v>
      </c>
      <c r="DM1733" s="46">
        <f t="shared" si="1298"/>
        <v>2002410449.4400001</v>
      </c>
      <c r="DN1733" s="46">
        <f t="shared" si="1298"/>
        <v>2651680846.77</v>
      </c>
      <c r="DO1733" s="46">
        <f t="shared" si="1298"/>
        <v>3356040000</v>
      </c>
      <c r="DP1733" s="46">
        <f t="shared" si="1298"/>
        <v>3691644000</v>
      </c>
      <c r="DQ1733" s="46">
        <f t="shared" si="1298"/>
        <v>4698456000</v>
      </c>
      <c r="DR1733" s="46">
        <f t="shared" si="1298"/>
        <v>6947002800</v>
      </c>
      <c r="DS1733" s="46">
        <f t="shared" si="1298"/>
        <v>9363351600</v>
      </c>
      <c r="DT1733" s="46">
        <f t="shared" si="1298"/>
        <v>11779700400</v>
      </c>
      <c r="DU1733" s="46">
        <f t="shared" si="1298"/>
        <v>13793324400</v>
      </c>
      <c r="DV1733" s="46">
        <f t="shared" si="1299"/>
        <v>14967938400</v>
      </c>
      <c r="DW1733" s="46">
        <f t="shared" si="1299"/>
        <v>16108992000</v>
      </c>
      <c r="DX1733" s="46">
        <f t="shared" si="1299"/>
        <v>17250045600</v>
      </c>
      <c r="DY1733" s="46">
        <f t="shared" si="1299"/>
        <v>18391099200</v>
      </c>
      <c r="DZ1733" s="46">
        <f t="shared" si="1299"/>
        <v>19532152800</v>
      </c>
      <c r="EA1733" s="46">
        <f t="shared" si="1299"/>
        <v>20270481600</v>
      </c>
      <c r="EB1733" s="46">
        <f t="shared" si="1299"/>
        <v>20270481600</v>
      </c>
      <c r="EC1733" s="46">
        <f t="shared" si="1299"/>
        <v>20270481600</v>
      </c>
      <c r="ED1733" s="46">
        <f t="shared" si="1299"/>
        <v>20270481600</v>
      </c>
      <c r="EE1733" s="46">
        <f t="shared" si="1299"/>
        <v>20270481600</v>
      </c>
      <c r="EF1733" s="46">
        <f t="shared" si="1300"/>
        <v>20270481600</v>
      </c>
      <c r="EG1733" s="46">
        <f t="shared" si="1300"/>
        <v>20270481600</v>
      </c>
      <c r="EH1733" s="46">
        <f t="shared" si="1300"/>
        <v>20270481600</v>
      </c>
      <c r="EI1733" s="46">
        <f t="shared" si="1300"/>
        <v>20270481600</v>
      </c>
      <c r="EJ1733" s="46">
        <f t="shared" si="1300"/>
        <v>20270481600</v>
      </c>
      <c r="EK1733" s="46">
        <f t="shared" si="1300"/>
        <v>18592461600</v>
      </c>
      <c r="EL1733" s="46">
        <f t="shared" si="1300"/>
        <v>18189736800</v>
      </c>
      <c r="EM1733" s="46">
        <f t="shared" si="1300"/>
        <v>17451408000</v>
      </c>
      <c r="EN1733" s="46">
        <f t="shared" si="1300"/>
        <v>16914441600.000002</v>
      </c>
      <c r="EO1733" s="46">
        <f t="shared" si="1300"/>
        <v>16780200000.000002</v>
      </c>
      <c r="EP1733" s="46">
        <f>AZ1733*CU1733</f>
        <v>16108992000</v>
      </c>
      <c r="EQ1733" s="46">
        <f t="shared" si="1301"/>
        <v>14229609600</v>
      </c>
      <c r="ER1733" s="46">
        <f t="shared" si="1301"/>
        <v>11813260800</v>
      </c>
      <c r="ES1733" s="46">
        <f t="shared" si="1301"/>
        <v>9396912000</v>
      </c>
      <c r="ET1733" s="46">
        <f t="shared" si="1301"/>
        <v>6980563200</v>
      </c>
      <c r="EU1733" s="46">
        <f t="shared" si="1301"/>
        <v>5705268000</v>
      </c>
      <c r="EV1733" s="46">
        <f t="shared" si="1301"/>
        <v>4564214400</v>
      </c>
      <c r="EW1733" s="46">
        <f t="shared" si="1301"/>
        <v>3423160800</v>
      </c>
      <c r="EX1733" s="46">
        <f t="shared" si="1301"/>
        <v>2282107200</v>
      </c>
      <c r="EY1733" s="46">
        <f t="shared" si="1301"/>
        <v>1141053600</v>
      </c>
      <c r="EZ1733" s="46">
        <f>DE1733*1.12</f>
        <v>0</v>
      </c>
      <c r="FA1733" s="59" t="s">
        <v>1696</v>
      </c>
      <c r="FB1733" s="59" t="s">
        <v>3565</v>
      </c>
      <c r="FC1733" s="59" t="s">
        <v>3117</v>
      </c>
    </row>
    <row r="1734" spans="1:159" s="49" customFormat="1" ht="25.5" customHeight="1" x14ac:dyDescent="0.25">
      <c r="A1734" s="59" t="s">
        <v>3838</v>
      </c>
      <c r="B1734" s="59" t="s">
        <v>55</v>
      </c>
      <c r="C1734" s="59" t="s">
        <v>1790</v>
      </c>
      <c r="D1734" s="59" t="s">
        <v>1791</v>
      </c>
      <c r="E1734" s="59" t="s">
        <v>1792</v>
      </c>
      <c r="F1734" s="59" t="s">
        <v>1975</v>
      </c>
      <c r="G1734" s="59" t="s">
        <v>1975</v>
      </c>
      <c r="H1734" s="59" t="s">
        <v>1327</v>
      </c>
      <c r="I1734" s="59">
        <v>10</v>
      </c>
      <c r="J1734" s="59" t="s">
        <v>3586</v>
      </c>
      <c r="K1734" s="59" t="s">
        <v>1934</v>
      </c>
      <c r="L1734" s="59"/>
      <c r="M1734" s="59" t="s">
        <v>1976</v>
      </c>
      <c r="N1734" s="59"/>
      <c r="O1734" s="48">
        <f>V1734+W1734+X1734+Y1734+Z1734+AA1734+AB1734+AC1734+AD1734+AE1734+AF1734+AG1734+AH1734+AI1734+AJ1734+AK1734+AL1734+AM1734+AN1734+AO1734+AP1734+AQ1734+AR1734+AS1734+AT1734+AU1734+AV1734+AW1734+AX1734+AY1734+AZ1734+BA1734+BB1734+BC1734+BD1734+BE1734+BF1734+BG1734+BH1734+BI1734</f>
        <v>1832334645.8638115</v>
      </c>
      <c r="P1734" s="46"/>
      <c r="Q1734" s="46"/>
      <c r="R1734" s="46"/>
      <c r="S1734" s="46"/>
      <c r="T1734" s="46"/>
      <c r="U1734" s="46"/>
      <c r="V1734" s="46">
        <v>5696302.9095650408</v>
      </c>
      <c r="W1734" s="46">
        <v>7316879.6340117659</v>
      </c>
      <c r="X1734" s="46">
        <v>9481463.3202345613</v>
      </c>
      <c r="Y1734" s="46">
        <v>12000000</v>
      </c>
      <c r="Z1734" s="46">
        <v>13200000</v>
      </c>
      <c r="AA1734" s="46">
        <v>16800000</v>
      </c>
      <c r="AB1734" s="46">
        <v>24840000</v>
      </c>
      <c r="AC1734" s="46">
        <v>33479999.999999996</v>
      </c>
      <c r="AD1734" s="46">
        <v>42120000</v>
      </c>
      <c r="AE1734" s="46">
        <v>49320000</v>
      </c>
      <c r="AF1734" s="46">
        <v>53520000</v>
      </c>
      <c r="AG1734" s="46">
        <v>57600000</v>
      </c>
      <c r="AH1734" s="46">
        <v>61680000</v>
      </c>
      <c r="AI1734" s="46">
        <v>65759999.999999993</v>
      </c>
      <c r="AJ1734" s="46">
        <v>69840000</v>
      </c>
      <c r="AK1734" s="46">
        <v>72480000</v>
      </c>
      <c r="AL1734" s="46">
        <v>72480000</v>
      </c>
      <c r="AM1734" s="46">
        <v>72480000</v>
      </c>
      <c r="AN1734" s="46">
        <v>72480000</v>
      </c>
      <c r="AO1734" s="46">
        <v>72480000</v>
      </c>
      <c r="AP1734" s="46">
        <v>72480000</v>
      </c>
      <c r="AQ1734" s="46">
        <v>72480000</v>
      </c>
      <c r="AR1734" s="46">
        <v>72480000</v>
      </c>
      <c r="AS1734" s="46">
        <v>72480000</v>
      </c>
      <c r="AT1734" s="46">
        <v>72480000</v>
      </c>
      <c r="AU1734" s="46">
        <v>66479999.999999993</v>
      </c>
      <c r="AV1734" s="46">
        <v>65040000</v>
      </c>
      <c r="AW1734" s="46">
        <v>62400000</v>
      </c>
      <c r="AX1734" s="46">
        <v>60480000</v>
      </c>
      <c r="AY1734" s="46">
        <v>60000000</v>
      </c>
      <c r="AZ1734" s="87">
        <v>57600000</v>
      </c>
      <c r="BA1734" s="46">
        <v>50880000</v>
      </c>
      <c r="BB1734" s="46">
        <v>42240000</v>
      </c>
      <c r="BC1734" s="46">
        <v>33600000</v>
      </c>
      <c r="BD1734" s="46">
        <v>24960000</v>
      </c>
      <c r="BE1734" s="46">
        <v>20400000</v>
      </c>
      <c r="BF1734" s="46">
        <v>16320000</v>
      </c>
      <c r="BG1734" s="46">
        <v>12240000</v>
      </c>
      <c r="BH1734" s="46">
        <v>8160000</v>
      </c>
      <c r="BI1734" s="46">
        <v>4080000</v>
      </c>
      <c r="BJ1734" s="46">
        <f>DE1734/O1734</f>
        <v>279.61218116698751</v>
      </c>
      <c r="BK1734" s="46"/>
      <c r="BL1734" s="46"/>
      <c r="BM1734" s="46"/>
      <c r="BN1734" s="46"/>
      <c r="BO1734" s="46"/>
      <c r="BP1734" s="46"/>
      <c r="BQ1734" s="46">
        <v>197.49</v>
      </c>
      <c r="BR1734" s="46">
        <v>273.67</v>
      </c>
      <c r="BS1734" s="46">
        <v>279.67</v>
      </c>
      <c r="BT1734" s="46">
        <v>313.51</v>
      </c>
      <c r="BU1734" s="46">
        <v>279.67</v>
      </c>
      <c r="BV1734" s="46">
        <v>279.67</v>
      </c>
      <c r="BW1734" s="46">
        <v>279.67</v>
      </c>
      <c r="BX1734" s="46">
        <v>279.67</v>
      </c>
      <c r="BY1734" s="46">
        <v>279.67</v>
      </c>
      <c r="BZ1734" s="46">
        <v>279.67</v>
      </c>
      <c r="CA1734" s="46">
        <v>279.67</v>
      </c>
      <c r="CB1734" s="46">
        <v>279.67</v>
      </c>
      <c r="CC1734" s="46">
        <v>279.67</v>
      </c>
      <c r="CD1734" s="46">
        <v>279.67</v>
      </c>
      <c r="CE1734" s="46">
        <v>279.67</v>
      </c>
      <c r="CF1734" s="46">
        <v>279.67</v>
      </c>
      <c r="CG1734" s="46">
        <v>279.67</v>
      </c>
      <c r="CH1734" s="46">
        <v>279.67</v>
      </c>
      <c r="CI1734" s="46">
        <v>279.67</v>
      </c>
      <c r="CJ1734" s="46">
        <v>279.67</v>
      </c>
      <c r="CK1734" s="46">
        <v>279.67</v>
      </c>
      <c r="CL1734" s="46">
        <v>279.67</v>
      </c>
      <c r="CM1734" s="46">
        <v>279.67</v>
      </c>
      <c r="CN1734" s="46">
        <v>279.67</v>
      </c>
      <c r="CO1734" s="46">
        <v>279.67</v>
      </c>
      <c r="CP1734" s="46">
        <v>279.67</v>
      </c>
      <c r="CQ1734" s="46">
        <v>279.67</v>
      </c>
      <c r="CR1734" s="46">
        <v>279.67</v>
      </c>
      <c r="CS1734" s="46">
        <v>279.67</v>
      </c>
      <c r="CT1734" s="46">
        <v>279.67</v>
      </c>
      <c r="CU1734" s="46">
        <v>279.67</v>
      </c>
      <c r="CV1734" s="46">
        <v>279.67</v>
      </c>
      <c r="CW1734" s="46">
        <v>279.67</v>
      </c>
      <c r="CX1734" s="46">
        <v>279.67</v>
      </c>
      <c r="CY1734" s="46">
        <v>279.67</v>
      </c>
      <c r="CZ1734" s="46">
        <v>279.67</v>
      </c>
      <c r="DA1734" s="46">
        <v>279.67</v>
      </c>
      <c r="DB1734" s="46">
        <v>279.67</v>
      </c>
      <c r="DC1734" s="46">
        <v>279.67</v>
      </c>
      <c r="DD1734" s="46">
        <v>279.67</v>
      </c>
      <c r="DE1734" s="46">
        <f>SUM(DH1734:EY1734)</f>
        <v>512343086957.82001</v>
      </c>
      <c r="DF1734" s="46"/>
      <c r="DG1734" s="46"/>
      <c r="DH1734" s="46"/>
      <c r="DI1734" s="46"/>
      <c r="DJ1734" s="46"/>
      <c r="DK1734" s="46"/>
      <c r="DL1734" s="46">
        <f t="shared" si="1298"/>
        <v>1124962861.6099999</v>
      </c>
      <c r="DM1734" s="46">
        <f t="shared" si="1298"/>
        <v>2002410449.4400001</v>
      </c>
      <c r="DN1734" s="46">
        <f t="shared" si="1298"/>
        <v>2651680846.77</v>
      </c>
      <c r="DO1734" s="46">
        <f t="shared" si="1298"/>
        <v>3762120000</v>
      </c>
      <c r="DP1734" s="46">
        <f t="shared" si="1298"/>
        <v>3691644000</v>
      </c>
      <c r="DQ1734" s="46">
        <f t="shared" si="1298"/>
        <v>4698456000</v>
      </c>
      <c r="DR1734" s="46">
        <f t="shared" si="1298"/>
        <v>6947002800</v>
      </c>
      <c r="DS1734" s="46">
        <f t="shared" si="1298"/>
        <v>9363351600</v>
      </c>
      <c r="DT1734" s="46">
        <f t="shared" si="1298"/>
        <v>11779700400</v>
      </c>
      <c r="DU1734" s="46">
        <f t="shared" si="1298"/>
        <v>13793324400</v>
      </c>
      <c r="DV1734" s="46">
        <f t="shared" si="1298"/>
        <v>14967938400</v>
      </c>
      <c r="DW1734" s="46">
        <f t="shared" si="1298"/>
        <v>16108992000</v>
      </c>
      <c r="DX1734" s="46">
        <f t="shared" si="1298"/>
        <v>17250045600</v>
      </c>
      <c r="DY1734" s="46">
        <f t="shared" si="1298"/>
        <v>18391099200</v>
      </c>
      <c r="DZ1734" s="46">
        <f t="shared" si="1298"/>
        <v>19532152800</v>
      </c>
      <c r="EA1734" s="46">
        <f t="shared" si="1298"/>
        <v>20270481600</v>
      </c>
      <c r="EB1734" s="46">
        <f t="shared" si="1299"/>
        <v>20270481600</v>
      </c>
      <c r="EC1734" s="46">
        <f t="shared" si="1299"/>
        <v>20270481600</v>
      </c>
      <c r="ED1734" s="46">
        <f t="shared" si="1299"/>
        <v>20270481600</v>
      </c>
      <c r="EE1734" s="46">
        <f t="shared" si="1299"/>
        <v>20270481600</v>
      </c>
      <c r="EF1734" s="46">
        <f t="shared" si="1299"/>
        <v>20270481600</v>
      </c>
      <c r="EG1734" s="46">
        <f t="shared" si="1299"/>
        <v>20270481600</v>
      </c>
      <c r="EH1734" s="46">
        <f t="shared" si="1299"/>
        <v>20270481600</v>
      </c>
      <c r="EI1734" s="46">
        <f t="shared" si="1299"/>
        <v>20270481600</v>
      </c>
      <c r="EJ1734" s="46">
        <f t="shared" si="1299"/>
        <v>20270481600</v>
      </c>
      <c r="EK1734" s="46">
        <f t="shared" si="1299"/>
        <v>18592461600</v>
      </c>
      <c r="EL1734" s="46">
        <f t="shared" si="1300"/>
        <v>18189736800</v>
      </c>
      <c r="EM1734" s="46">
        <f t="shared" si="1300"/>
        <v>17451408000</v>
      </c>
      <c r="EN1734" s="46">
        <f t="shared" si="1300"/>
        <v>16914441600.000002</v>
      </c>
      <c r="EO1734" s="46">
        <f t="shared" si="1300"/>
        <v>16780200000.000002</v>
      </c>
      <c r="EP1734" s="46">
        <f>AZ1734*CU1734</f>
        <v>16108992000</v>
      </c>
      <c r="EQ1734" s="46">
        <f t="shared" si="1301"/>
        <v>14229609600</v>
      </c>
      <c r="ER1734" s="46">
        <f t="shared" si="1301"/>
        <v>11813260800</v>
      </c>
      <c r="ES1734" s="46">
        <f t="shared" si="1301"/>
        <v>9396912000</v>
      </c>
      <c r="ET1734" s="46">
        <f t="shared" si="1301"/>
        <v>6980563200</v>
      </c>
      <c r="EU1734" s="46">
        <f t="shared" si="1301"/>
        <v>5705268000</v>
      </c>
      <c r="EV1734" s="46">
        <f t="shared" si="1301"/>
        <v>4564214400</v>
      </c>
      <c r="EW1734" s="46">
        <f t="shared" si="1301"/>
        <v>3423160800</v>
      </c>
      <c r="EX1734" s="46">
        <f t="shared" si="1301"/>
        <v>2282107200</v>
      </c>
      <c r="EY1734" s="46">
        <f t="shared" si="1301"/>
        <v>1141053600</v>
      </c>
      <c r="EZ1734" s="46">
        <f t="shared" ref="EZ1734" si="1302">DE1734*1.12</f>
        <v>573824257392.75842</v>
      </c>
      <c r="FA1734" s="59" t="s">
        <v>1696</v>
      </c>
      <c r="FB1734" s="59" t="s">
        <v>3565</v>
      </c>
      <c r="FC1734" s="59" t="s">
        <v>3839</v>
      </c>
    </row>
    <row r="1735" spans="1:159" s="49" customFormat="1" ht="25.5" customHeight="1" x14ac:dyDescent="0.25">
      <c r="A1735" s="59" t="s">
        <v>1883</v>
      </c>
      <c r="B1735" s="59" t="s">
        <v>55</v>
      </c>
      <c r="C1735" s="59" t="s">
        <v>1790</v>
      </c>
      <c r="D1735" s="59" t="s">
        <v>1791</v>
      </c>
      <c r="E1735" s="59" t="s">
        <v>1792</v>
      </c>
      <c r="F1735" s="59"/>
      <c r="G1735" s="59" t="s">
        <v>1977</v>
      </c>
      <c r="H1735" s="59" t="s">
        <v>1327</v>
      </c>
      <c r="I1735" s="59">
        <v>10</v>
      </c>
      <c r="J1735" s="59" t="s">
        <v>1397</v>
      </c>
      <c r="K1735" s="59" t="s">
        <v>1934</v>
      </c>
      <c r="L1735" s="59"/>
      <c r="M1735" s="59" t="s">
        <v>1976</v>
      </c>
      <c r="N1735" s="59"/>
      <c r="O1735" s="46">
        <f>P1735+Q1735+R1735+S1735+T1735+U1735+V1735+W1735+X1735+Y1735+Z1735+AA1735+AB1735+AC1735+AD1735+AE1735+AF1735+AG1735+AH1735+AI1735+AJ1735+AK1735+AL1735+AM1735+AN1735+AO1735+AP1735+AQ1735+AR1735+AS1735+AT1735+AU1735+AV1735+AW1735+AX1735+AY1735+AZ1735</f>
        <v>0</v>
      </c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87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>
        <v>0</v>
      </c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>
        <v>0</v>
      </c>
      <c r="DF1735" s="46"/>
      <c r="DG1735" s="46"/>
      <c r="DH1735" s="46"/>
      <c r="DI1735" s="46"/>
      <c r="DJ1735" s="46"/>
      <c r="DK1735" s="46"/>
      <c r="DL1735" s="46">
        <v>166745687.5</v>
      </c>
      <c r="DM1735" s="46">
        <v>635369595</v>
      </c>
      <c r="DN1735" s="46">
        <v>1267267225</v>
      </c>
      <c r="DO1735" s="46">
        <v>1900900837.5</v>
      </c>
      <c r="DP1735" s="46">
        <v>2534534450</v>
      </c>
      <c r="DQ1735" s="46">
        <v>3176847975</v>
      </c>
      <c r="DR1735" s="46">
        <v>3168168062.5</v>
      </c>
      <c r="DS1735" s="46">
        <v>3168168062.5</v>
      </c>
      <c r="DT1735" s="46">
        <v>3168168062.5</v>
      </c>
      <c r="DU1735" s="46">
        <v>3176847975</v>
      </c>
      <c r="DV1735" s="46">
        <v>3168168062.5</v>
      </c>
      <c r="DW1735" s="46">
        <v>3168168062.5</v>
      </c>
      <c r="DX1735" s="46">
        <v>3168168062.5</v>
      </c>
      <c r="DY1735" s="46">
        <v>3176847975</v>
      </c>
      <c r="DZ1735" s="46">
        <v>3168168062.5</v>
      </c>
      <c r="EA1735" s="46">
        <v>3168168062.5</v>
      </c>
      <c r="EB1735" s="46">
        <v>3168168062.5</v>
      </c>
      <c r="EC1735" s="46">
        <v>3176847975</v>
      </c>
      <c r="ED1735" s="46">
        <v>3168168062.5</v>
      </c>
      <c r="EE1735" s="46">
        <v>3168168062.5</v>
      </c>
      <c r="EF1735" s="46">
        <v>3168168062.5</v>
      </c>
      <c r="EG1735" s="46">
        <v>3176847975</v>
      </c>
      <c r="EH1735" s="46">
        <v>3168168062.5</v>
      </c>
      <c r="EI1735" s="46">
        <v>3168168062.5</v>
      </c>
      <c r="EJ1735" s="46">
        <v>3168168062.5</v>
      </c>
      <c r="EK1735" s="46">
        <v>3176847975</v>
      </c>
      <c r="EL1735" s="46">
        <v>3001422375</v>
      </c>
      <c r="EM1735" s="46">
        <v>2534534450</v>
      </c>
      <c r="EN1735" s="46">
        <v>1900900837.5</v>
      </c>
      <c r="EO1735" s="46">
        <v>1270739190</v>
      </c>
      <c r="EP1735" s="46">
        <v>633633612.5</v>
      </c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>
        <v>0</v>
      </c>
      <c r="FA1735" s="59" t="s">
        <v>1726</v>
      </c>
      <c r="FB1735" s="59">
        <v>2014</v>
      </c>
      <c r="FC1735" s="59"/>
    </row>
    <row r="1736" spans="1:159" s="49" customFormat="1" ht="25.5" customHeight="1" x14ac:dyDescent="0.25">
      <c r="A1736" s="59" t="s">
        <v>1884</v>
      </c>
      <c r="B1736" s="59" t="s">
        <v>55</v>
      </c>
      <c r="C1736" s="59" t="s">
        <v>1790</v>
      </c>
      <c r="D1736" s="59" t="s">
        <v>1791</v>
      </c>
      <c r="E1736" s="59" t="s">
        <v>1792</v>
      </c>
      <c r="F1736" s="59"/>
      <c r="G1736" s="59" t="s">
        <v>1977</v>
      </c>
      <c r="H1736" s="59" t="s">
        <v>1327</v>
      </c>
      <c r="I1736" s="59">
        <v>10</v>
      </c>
      <c r="J1736" s="59" t="s">
        <v>1397</v>
      </c>
      <c r="K1736" s="59" t="s">
        <v>1934</v>
      </c>
      <c r="L1736" s="59"/>
      <c r="M1736" s="59" t="s">
        <v>1976</v>
      </c>
      <c r="N1736" s="59"/>
      <c r="O1736" s="46">
        <f>P1736+Q1736+R1736+S1736+T1736+U1736+V1736+W1736+X1736+Y1736+Z1736+AA1736+AB1736+AC1736+AD1736+AE1736+AF1736+AG1736+AH1736+AI1736+AJ1736+AK1736+AL1736+AM1736+AN1736+AO1736+AP1736+AQ1736+AR1736+AS1736+AT1736+AU1736+AV1736+AW1736+AX1736+AY1736+AZ1736</f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87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>
        <v>0</v>
      </c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>
        <v>0</v>
      </c>
      <c r="DF1736" s="46"/>
      <c r="DG1736" s="46"/>
      <c r="DH1736" s="46"/>
      <c r="DI1736" s="46"/>
      <c r="DJ1736" s="46"/>
      <c r="DK1736" s="46"/>
      <c r="DL1736" s="46">
        <v>166745687.5</v>
      </c>
      <c r="DM1736" s="46">
        <v>635369595</v>
      </c>
      <c r="DN1736" s="46">
        <v>1267267225</v>
      </c>
      <c r="DO1736" s="46">
        <v>1900900837.5</v>
      </c>
      <c r="DP1736" s="46">
        <v>2534534450</v>
      </c>
      <c r="DQ1736" s="46">
        <v>3176847975</v>
      </c>
      <c r="DR1736" s="46">
        <v>3168168062.5</v>
      </c>
      <c r="DS1736" s="46">
        <v>3168168062.5</v>
      </c>
      <c r="DT1736" s="46">
        <v>3168168062.5</v>
      </c>
      <c r="DU1736" s="46">
        <v>3176847975</v>
      </c>
      <c r="DV1736" s="46">
        <v>3168168062.5</v>
      </c>
      <c r="DW1736" s="46">
        <v>3168168062.5</v>
      </c>
      <c r="DX1736" s="46">
        <v>3168168062.5</v>
      </c>
      <c r="DY1736" s="46">
        <v>3176847975</v>
      </c>
      <c r="DZ1736" s="46">
        <v>3168168062.5</v>
      </c>
      <c r="EA1736" s="46">
        <v>3168168062.5</v>
      </c>
      <c r="EB1736" s="46">
        <v>3168168062.5</v>
      </c>
      <c r="EC1736" s="46">
        <v>3176847975</v>
      </c>
      <c r="ED1736" s="46">
        <v>3168168062.5</v>
      </c>
      <c r="EE1736" s="46">
        <v>3168168062.5</v>
      </c>
      <c r="EF1736" s="46">
        <v>3168168062.5</v>
      </c>
      <c r="EG1736" s="46">
        <v>3176847975</v>
      </c>
      <c r="EH1736" s="46">
        <v>3168168062.5</v>
      </c>
      <c r="EI1736" s="46">
        <v>3168168062.5</v>
      </c>
      <c r="EJ1736" s="46">
        <v>3168168062.5</v>
      </c>
      <c r="EK1736" s="46">
        <v>3176847975</v>
      </c>
      <c r="EL1736" s="46">
        <v>3001422375</v>
      </c>
      <c r="EM1736" s="46">
        <v>2534534450</v>
      </c>
      <c r="EN1736" s="46">
        <v>1900900837.5</v>
      </c>
      <c r="EO1736" s="46">
        <v>1270739190</v>
      </c>
      <c r="EP1736" s="46">
        <v>633633612.5</v>
      </c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>
        <v>0</v>
      </c>
      <c r="FA1736" s="59" t="s">
        <v>1696</v>
      </c>
      <c r="FB1736" s="59" t="s">
        <v>1727</v>
      </c>
      <c r="FC1736" s="59" t="s">
        <v>2011</v>
      </c>
    </row>
    <row r="1737" spans="1:159" s="49" customFormat="1" ht="25.5" customHeight="1" x14ac:dyDescent="0.25">
      <c r="A1737" s="59" t="s">
        <v>1885</v>
      </c>
      <c r="B1737" s="59" t="s">
        <v>55</v>
      </c>
      <c r="C1737" s="59" t="s">
        <v>1790</v>
      </c>
      <c r="D1737" s="59" t="s">
        <v>1791</v>
      </c>
      <c r="E1737" s="59" t="s">
        <v>1792</v>
      </c>
      <c r="F1737" s="59"/>
      <c r="G1737" s="59" t="s">
        <v>1978</v>
      </c>
      <c r="H1737" s="59" t="s">
        <v>1327</v>
      </c>
      <c r="I1737" s="59">
        <v>10</v>
      </c>
      <c r="J1737" s="59" t="s">
        <v>1569</v>
      </c>
      <c r="K1737" s="59" t="s">
        <v>1934</v>
      </c>
      <c r="L1737" s="59"/>
      <c r="M1737" s="59" t="s">
        <v>1976</v>
      </c>
      <c r="N1737" s="59"/>
      <c r="O1737" s="46">
        <f>P1737+Q1737+R1737+S1737+T1737+U1737+V1737+W1737+X1737+Y1737+Z1737+AA1737+AB1737+AC1737+AD1737+AE1737+AF1737+AG1737+AH1737+AI1737+AJ1737+AK1737+AL1737+AM1737+AN1737+AO1737+AP1737+AQ1737+AR1737+AS1737+AT1737+AU1737+AV1737+AW1737+AX1737+AY1737+AZ1737</f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87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>
        <v>0</v>
      </c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>
        <v>0</v>
      </c>
      <c r="DF1737" s="46"/>
      <c r="DG1737" s="46"/>
      <c r="DH1737" s="46"/>
      <c r="DI1737" s="46"/>
      <c r="DJ1737" s="46"/>
      <c r="DK1737" s="46"/>
      <c r="DL1737" s="46">
        <v>63865882.5</v>
      </c>
      <c r="DM1737" s="46">
        <v>1347213787.5</v>
      </c>
      <c r="DN1737" s="46">
        <v>1567409462.5</v>
      </c>
      <c r="DO1737" s="46">
        <v>1567409462.5</v>
      </c>
      <c r="DP1737" s="46">
        <v>1567409462.5</v>
      </c>
      <c r="DQ1737" s="46">
        <v>1571703735</v>
      </c>
      <c r="DR1737" s="46">
        <v>4068594775</v>
      </c>
      <c r="DS1737" s="46">
        <v>4068594775</v>
      </c>
      <c r="DT1737" s="46">
        <v>4068594775</v>
      </c>
      <c r="DU1737" s="46">
        <v>4079741610</v>
      </c>
      <c r="DV1737" s="46">
        <v>4068594775</v>
      </c>
      <c r="DW1737" s="46">
        <v>4068594775</v>
      </c>
      <c r="DX1737" s="46">
        <v>4068594775</v>
      </c>
      <c r="DY1737" s="46">
        <v>4079741610</v>
      </c>
      <c r="DZ1737" s="46">
        <v>4068594775</v>
      </c>
      <c r="EA1737" s="46">
        <v>4068594775</v>
      </c>
      <c r="EB1737" s="46">
        <v>4068594775</v>
      </c>
      <c r="EC1737" s="46">
        <v>4079741610</v>
      </c>
      <c r="ED1737" s="46">
        <v>4068594775</v>
      </c>
      <c r="EE1737" s="46">
        <v>4001896500</v>
      </c>
      <c r="EF1737" s="46">
        <v>3968547362.5</v>
      </c>
      <c r="EG1737" s="46">
        <v>3979420095</v>
      </c>
      <c r="EH1737" s="46">
        <v>3901849087.5</v>
      </c>
      <c r="EI1737" s="46">
        <v>3168168062.5</v>
      </c>
      <c r="EJ1737" s="46">
        <v>3168168062.5</v>
      </c>
      <c r="EK1737" s="46">
        <v>3176847975</v>
      </c>
      <c r="EL1737" s="46">
        <v>3068120650</v>
      </c>
      <c r="EM1737" s="46">
        <v>2501185312.5</v>
      </c>
      <c r="EN1737" s="46">
        <v>2501185312.5</v>
      </c>
      <c r="EO1737" s="46">
        <v>2508037875</v>
      </c>
      <c r="EP1737" s="46">
        <v>2501185312.5</v>
      </c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>
        <v>0</v>
      </c>
      <c r="FA1737" s="59" t="s">
        <v>1696</v>
      </c>
      <c r="FB1737" s="59" t="s">
        <v>1730</v>
      </c>
      <c r="FC1737" s="59" t="s">
        <v>2033</v>
      </c>
    </row>
    <row r="1738" spans="1:159" s="49" customFormat="1" ht="25.5" customHeight="1" x14ac:dyDescent="0.25">
      <c r="A1738" s="59" t="s">
        <v>1886</v>
      </c>
      <c r="B1738" s="59" t="s">
        <v>55</v>
      </c>
      <c r="C1738" s="59" t="s">
        <v>1799</v>
      </c>
      <c r="D1738" s="59" t="s">
        <v>1800</v>
      </c>
      <c r="E1738" s="59" t="s">
        <v>1800</v>
      </c>
      <c r="F1738" s="59"/>
      <c r="G1738" s="59" t="s">
        <v>1977</v>
      </c>
      <c r="H1738" s="59" t="s">
        <v>1327</v>
      </c>
      <c r="I1738" s="59">
        <v>10</v>
      </c>
      <c r="J1738" s="59" t="s">
        <v>1569</v>
      </c>
      <c r="K1738" s="59" t="s">
        <v>1934</v>
      </c>
      <c r="L1738" s="59"/>
      <c r="M1738" s="59" t="s">
        <v>1976</v>
      </c>
      <c r="N1738" s="59"/>
      <c r="O1738" s="46">
        <f>P1738+Q1738+R1738+S1738+T1738+U1738+V1738+W1738+X1738+Y1738+Z1738+AA1738+AB1738+AC1738+AD1738+AE1738+AF1738+AG1738+AH1738+AI1738+AJ1738+AK1738+AL1738+AM1738+AN1738+AO1738+AP1738+AQ1738+AR1738+AS1738+AT1738+AU1738+AV1738+AW1738+AX1738+AY1738+AZ1738</f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87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>
        <v>0</v>
      </c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>
        <v>0</v>
      </c>
      <c r="DF1738" s="46"/>
      <c r="DG1738" s="46"/>
      <c r="DH1738" s="46"/>
      <c r="DI1738" s="46"/>
      <c r="DJ1738" s="46"/>
      <c r="DK1738" s="46"/>
      <c r="DL1738" s="46">
        <v>166745687.5</v>
      </c>
      <c r="DM1738" s="46">
        <v>635369595</v>
      </c>
      <c r="DN1738" s="46">
        <v>1267267225</v>
      </c>
      <c r="DO1738" s="46">
        <v>1900900837.5</v>
      </c>
      <c r="DP1738" s="46">
        <v>2534534450</v>
      </c>
      <c r="DQ1738" s="46">
        <v>3176847975</v>
      </c>
      <c r="DR1738" s="46">
        <v>3168168062.5</v>
      </c>
      <c r="DS1738" s="46">
        <v>3168168062.5</v>
      </c>
      <c r="DT1738" s="46">
        <v>3168168062.5</v>
      </c>
      <c r="DU1738" s="46">
        <v>3176847975</v>
      </c>
      <c r="DV1738" s="46">
        <v>3168168062.5</v>
      </c>
      <c r="DW1738" s="46">
        <v>3168168062.5</v>
      </c>
      <c r="DX1738" s="46">
        <v>3168168062.5</v>
      </c>
      <c r="DY1738" s="46">
        <v>3176847975</v>
      </c>
      <c r="DZ1738" s="46">
        <v>3168168062.5</v>
      </c>
      <c r="EA1738" s="46">
        <v>3168168062.5</v>
      </c>
      <c r="EB1738" s="46">
        <v>3168168062.5</v>
      </c>
      <c r="EC1738" s="46">
        <v>3176847975</v>
      </c>
      <c r="ED1738" s="46">
        <v>3168168062.5</v>
      </c>
      <c r="EE1738" s="46">
        <v>3168168062.5</v>
      </c>
      <c r="EF1738" s="46">
        <v>3168168062.5</v>
      </c>
      <c r="EG1738" s="46">
        <v>3176847975</v>
      </c>
      <c r="EH1738" s="46">
        <v>3168168062.5</v>
      </c>
      <c r="EI1738" s="46">
        <v>3168168062.5</v>
      </c>
      <c r="EJ1738" s="46">
        <v>3168168062.5</v>
      </c>
      <c r="EK1738" s="46">
        <v>3176847975</v>
      </c>
      <c r="EL1738" s="46">
        <v>3001422375</v>
      </c>
      <c r="EM1738" s="46">
        <v>2534534450</v>
      </c>
      <c r="EN1738" s="46">
        <v>1900900837.5</v>
      </c>
      <c r="EO1738" s="46">
        <v>1270739190</v>
      </c>
      <c r="EP1738" s="46">
        <v>633633612.5</v>
      </c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>
        <v>0</v>
      </c>
      <c r="FA1738" s="59" t="s">
        <v>1696</v>
      </c>
      <c r="FB1738" s="59" t="s">
        <v>1730</v>
      </c>
      <c r="FC1738" s="59" t="s">
        <v>2034</v>
      </c>
    </row>
    <row r="1739" spans="1:159" s="49" customFormat="1" ht="25.5" customHeight="1" x14ac:dyDescent="0.25">
      <c r="A1739" s="59" t="s">
        <v>1887</v>
      </c>
      <c r="B1739" s="59" t="s">
        <v>55</v>
      </c>
      <c r="C1739" s="59" t="s">
        <v>1799</v>
      </c>
      <c r="D1739" s="59" t="s">
        <v>1800</v>
      </c>
      <c r="E1739" s="59" t="s">
        <v>1800</v>
      </c>
      <c r="F1739" s="59"/>
      <c r="G1739" s="59" t="s">
        <v>1977</v>
      </c>
      <c r="H1739" s="59" t="s">
        <v>1327</v>
      </c>
      <c r="I1739" s="59">
        <v>10</v>
      </c>
      <c r="J1739" s="59" t="s">
        <v>1949</v>
      </c>
      <c r="K1739" s="59" t="s">
        <v>1934</v>
      </c>
      <c r="L1739" s="59"/>
      <c r="M1739" s="59" t="s">
        <v>1976</v>
      </c>
      <c r="N1739" s="59"/>
      <c r="O1739" s="46">
        <f>P1739+Q1739+R1739+S1739+T1739+U1739+V1739+W1739+X1739+Y1739+Z1739+AA1739+AB1739+AC1739+AD1739+AE1739+AF1739+AG1739+AH1739+AI1739+AJ1739+AK1739+AL1739+AM1739+AN1739+AO1739+AP1739+AQ1739+AR1739+AS1739+AT1739+AU1739+AV1739+AW1739+AX1739+AY1739+AZ1739</f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87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>
        <v>0</v>
      </c>
      <c r="DF1739" s="46"/>
      <c r="DG1739" s="46"/>
      <c r="DH1739" s="46"/>
      <c r="DI1739" s="46"/>
      <c r="DJ1739" s="46"/>
      <c r="DK1739" s="46"/>
      <c r="DL1739" s="46">
        <v>8578175.6300000008</v>
      </c>
      <c r="DM1739" s="46">
        <v>517728681.85000002</v>
      </c>
      <c r="DN1739" s="46">
        <v>793207452.96000004</v>
      </c>
      <c r="DO1739" s="46">
        <v>793207452.96000004</v>
      </c>
      <c r="DP1739" s="46">
        <v>793207452.96000004</v>
      </c>
      <c r="DQ1739" s="46">
        <v>795380624.05999994</v>
      </c>
      <c r="DR1739" s="46">
        <v>793207452.96000004</v>
      </c>
      <c r="DS1739" s="46">
        <v>3767735401.5599999</v>
      </c>
      <c r="DT1739" s="46">
        <v>3767735401.5599999</v>
      </c>
      <c r="DU1739" s="46">
        <v>3778057964.3000002</v>
      </c>
      <c r="DV1739" s="46">
        <v>3767735401.5599999</v>
      </c>
      <c r="DW1739" s="46">
        <v>3767735401.5599999</v>
      </c>
      <c r="DX1739" s="46">
        <v>3767735401.5599999</v>
      </c>
      <c r="DY1739" s="46">
        <v>3778057964.3000002</v>
      </c>
      <c r="DZ1739" s="46">
        <v>3767735401.5599999</v>
      </c>
      <c r="EA1739" s="46">
        <v>3767735401.5599999</v>
      </c>
      <c r="EB1739" s="46">
        <v>3767735401.5599999</v>
      </c>
      <c r="EC1739" s="46">
        <v>3778057964.3000002</v>
      </c>
      <c r="ED1739" s="46">
        <v>3767735401.5599999</v>
      </c>
      <c r="EE1739" s="46">
        <v>3767735401.5599999</v>
      </c>
      <c r="EF1739" s="46">
        <v>3767735401.5599999</v>
      </c>
      <c r="EG1739" s="46">
        <v>3778057964.3000002</v>
      </c>
      <c r="EH1739" s="46">
        <v>3767735401.5599999</v>
      </c>
      <c r="EI1739" s="46">
        <v>3767735401.5599999</v>
      </c>
      <c r="EJ1739" s="46">
        <v>3767735401.5599999</v>
      </c>
      <c r="EK1739" s="46">
        <v>3778057964.3000002</v>
      </c>
      <c r="EL1739" s="46">
        <v>3569433538.3200002</v>
      </c>
      <c r="EM1739" s="46">
        <v>3014188321.25</v>
      </c>
      <c r="EN1739" s="46">
        <v>2260641240.9400001</v>
      </c>
      <c r="EO1739" s="46">
        <v>1511223185.72</v>
      </c>
      <c r="EP1739" s="46">
        <v>753547080.30999994</v>
      </c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>
        <v>0</v>
      </c>
      <c r="FA1739" s="59" t="s">
        <v>1696</v>
      </c>
      <c r="FB1739" s="59" t="s">
        <v>1730</v>
      </c>
      <c r="FC1739" s="59" t="s">
        <v>2028</v>
      </c>
    </row>
    <row r="1740" spans="1:159" s="49" customFormat="1" ht="25.5" customHeight="1" x14ac:dyDescent="0.25">
      <c r="A1740" s="59" t="s">
        <v>3298</v>
      </c>
      <c r="B1740" s="59" t="s">
        <v>55</v>
      </c>
      <c r="C1740" s="59" t="s">
        <v>1799</v>
      </c>
      <c r="D1740" s="59" t="s">
        <v>1800</v>
      </c>
      <c r="E1740" s="59" t="s">
        <v>1800</v>
      </c>
      <c r="F1740" s="59" t="s">
        <v>1977</v>
      </c>
      <c r="G1740" s="59" t="s">
        <v>1977</v>
      </c>
      <c r="H1740" s="59" t="s">
        <v>1327</v>
      </c>
      <c r="I1740" s="59">
        <v>10</v>
      </c>
      <c r="J1740" s="59" t="s">
        <v>3296</v>
      </c>
      <c r="K1740" s="59" t="s">
        <v>1934</v>
      </c>
      <c r="L1740" s="59"/>
      <c r="M1740" s="59" t="s">
        <v>1976</v>
      </c>
      <c r="N1740" s="59"/>
      <c r="O1740" s="46">
        <v>716170545.30999994</v>
      </c>
      <c r="P1740" s="46"/>
      <c r="Q1740" s="46"/>
      <c r="R1740" s="46"/>
      <c r="S1740" s="46"/>
      <c r="T1740" s="46"/>
      <c r="U1740" s="46"/>
      <c r="V1740" s="46">
        <v>86872</v>
      </c>
      <c r="W1740" s="46">
        <v>3785673.31</v>
      </c>
      <c r="X1740" s="46">
        <v>5800000</v>
      </c>
      <c r="Y1740" s="46">
        <v>8700000</v>
      </c>
      <c r="Z1740" s="46">
        <v>11600000</v>
      </c>
      <c r="AA1740" s="46">
        <v>27550000</v>
      </c>
      <c r="AB1740" s="46">
        <v>27550000</v>
      </c>
      <c r="AC1740" s="46">
        <v>27550000</v>
      </c>
      <c r="AD1740" s="46">
        <v>27550000</v>
      </c>
      <c r="AE1740" s="46">
        <v>27550000</v>
      </c>
      <c r="AF1740" s="46">
        <v>27550000</v>
      </c>
      <c r="AG1740" s="46">
        <v>27550000</v>
      </c>
      <c r="AH1740" s="46">
        <v>27550000</v>
      </c>
      <c r="AI1740" s="46">
        <v>27550000</v>
      </c>
      <c r="AJ1740" s="46">
        <v>27550000</v>
      </c>
      <c r="AK1740" s="46">
        <v>27550000</v>
      </c>
      <c r="AL1740" s="46">
        <v>27550000</v>
      </c>
      <c r="AM1740" s="46">
        <v>27550000</v>
      </c>
      <c r="AN1740" s="46">
        <v>27550000</v>
      </c>
      <c r="AO1740" s="46">
        <v>27550000</v>
      </c>
      <c r="AP1740" s="46">
        <v>27550000</v>
      </c>
      <c r="AQ1740" s="46">
        <v>27550000</v>
      </c>
      <c r="AR1740" s="46">
        <v>27550000</v>
      </c>
      <c r="AS1740" s="46">
        <v>27550000</v>
      </c>
      <c r="AT1740" s="46">
        <v>27550000</v>
      </c>
      <c r="AU1740" s="46">
        <v>27550000</v>
      </c>
      <c r="AV1740" s="46">
        <v>26970000</v>
      </c>
      <c r="AW1740" s="46">
        <v>24128000</v>
      </c>
      <c r="AX1740" s="46">
        <v>21750000</v>
      </c>
      <c r="AY1740" s="46">
        <v>18850000</v>
      </c>
      <c r="AZ1740" s="87">
        <v>15950000</v>
      </c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>
        <v>139.74</v>
      </c>
      <c r="BK1740" s="46"/>
      <c r="BL1740" s="46"/>
      <c r="BM1740" s="46"/>
      <c r="BN1740" s="46"/>
      <c r="BO1740" s="46"/>
      <c r="BP1740" s="46"/>
      <c r="BQ1740" s="46">
        <v>98.745000000000005</v>
      </c>
      <c r="BR1740" s="46">
        <v>136.76</v>
      </c>
      <c r="BS1740" s="46">
        <v>139.76</v>
      </c>
      <c r="BT1740" s="46">
        <v>139.76</v>
      </c>
      <c r="BU1740" s="46">
        <v>139.76</v>
      </c>
      <c r="BV1740" s="46">
        <v>139.76</v>
      </c>
      <c r="BW1740" s="46">
        <v>139.76</v>
      </c>
      <c r="BX1740" s="46">
        <v>139.76</v>
      </c>
      <c r="BY1740" s="46">
        <v>139.76</v>
      </c>
      <c r="BZ1740" s="46">
        <v>139.76</v>
      </c>
      <c r="CA1740" s="46">
        <v>139.76</v>
      </c>
      <c r="CB1740" s="46">
        <v>139.76</v>
      </c>
      <c r="CC1740" s="46">
        <v>139.76</v>
      </c>
      <c r="CD1740" s="46">
        <v>139.76</v>
      </c>
      <c r="CE1740" s="46">
        <v>139.76</v>
      </c>
      <c r="CF1740" s="46">
        <v>139.76</v>
      </c>
      <c r="CG1740" s="46">
        <v>139.76</v>
      </c>
      <c r="CH1740" s="46">
        <v>139.76</v>
      </c>
      <c r="CI1740" s="46">
        <v>139.76</v>
      </c>
      <c r="CJ1740" s="46">
        <v>139.76</v>
      </c>
      <c r="CK1740" s="46">
        <v>139.76</v>
      </c>
      <c r="CL1740" s="46">
        <v>139.76</v>
      </c>
      <c r="CM1740" s="46">
        <v>139.76</v>
      </c>
      <c r="CN1740" s="46">
        <v>139.76</v>
      </c>
      <c r="CO1740" s="46">
        <v>139.76</v>
      </c>
      <c r="CP1740" s="46">
        <v>139.76</v>
      </c>
      <c r="CQ1740" s="46">
        <v>139.76</v>
      </c>
      <c r="CR1740" s="46">
        <v>139.76</v>
      </c>
      <c r="CS1740" s="46">
        <v>139.76</v>
      </c>
      <c r="CT1740" s="46">
        <v>139.76</v>
      </c>
      <c r="CU1740" s="46">
        <v>139.76</v>
      </c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>
        <v>0</v>
      </c>
      <c r="DF1740" s="46"/>
      <c r="DG1740" s="46"/>
      <c r="DH1740" s="46"/>
      <c r="DI1740" s="46"/>
      <c r="DJ1740" s="46"/>
      <c r="DK1740" s="46"/>
      <c r="DL1740" s="46">
        <v>8578175.6300000008</v>
      </c>
      <c r="DM1740" s="46">
        <v>517728681.85000002</v>
      </c>
      <c r="DN1740" s="46">
        <v>810608000</v>
      </c>
      <c r="DO1740" s="46">
        <v>1215912000</v>
      </c>
      <c r="DP1740" s="46">
        <v>1621216000</v>
      </c>
      <c r="DQ1740" s="46">
        <v>3850388000</v>
      </c>
      <c r="DR1740" s="46">
        <v>3850388000</v>
      </c>
      <c r="DS1740" s="46">
        <v>3850388000</v>
      </c>
      <c r="DT1740" s="46">
        <v>3850388000</v>
      </c>
      <c r="DU1740" s="46">
        <v>3850388000</v>
      </c>
      <c r="DV1740" s="46">
        <v>3850388000</v>
      </c>
      <c r="DW1740" s="46">
        <v>3850388000</v>
      </c>
      <c r="DX1740" s="46">
        <v>3850388000</v>
      </c>
      <c r="DY1740" s="46">
        <v>3850388000</v>
      </c>
      <c r="DZ1740" s="46">
        <v>3850388000</v>
      </c>
      <c r="EA1740" s="46">
        <v>3850388000</v>
      </c>
      <c r="EB1740" s="46">
        <v>3850388000</v>
      </c>
      <c r="EC1740" s="46">
        <v>3850388000</v>
      </c>
      <c r="ED1740" s="46">
        <v>3850388000</v>
      </c>
      <c r="EE1740" s="46">
        <v>3850388000</v>
      </c>
      <c r="EF1740" s="46">
        <v>3850388000</v>
      </c>
      <c r="EG1740" s="46">
        <v>3850388000</v>
      </c>
      <c r="EH1740" s="46">
        <v>3850388000</v>
      </c>
      <c r="EI1740" s="46">
        <v>3850388000</v>
      </c>
      <c r="EJ1740" s="46">
        <v>3850388000</v>
      </c>
      <c r="EK1740" s="46">
        <v>3850388000</v>
      </c>
      <c r="EL1740" s="46">
        <v>3769327200</v>
      </c>
      <c r="EM1740" s="46">
        <v>3372129280</v>
      </c>
      <c r="EN1740" s="46">
        <v>3039780000</v>
      </c>
      <c r="EO1740" s="46">
        <v>2634476000</v>
      </c>
      <c r="EP1740" s="46">
        <v>2229172000</v>
      </c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>
        <v>0</v>
      </c>
      <c r="FA1740" s="59" t="s">
        <v>1696</v>
      </c>
      <c r="FB1740" s="59" t="s">
        <v>3253</v>
      </c>
      <c r="FC1740" s="59" t="s">
        <v>3299</v>
      </c>
    </row>
    <row r="1741" spans="1:159" s="49" customFormat="1" ht="25.5" customHeight="1" x14ac:dyDescent="0.25">
      <c r="A1741" s="59" t="s">
        <v>3446</v>
      </c>
      <c r="B1741" s="59" t="s">
        <v>55</v>
      </c>
      <c r="C1741" s="59" t="s">
        <v>1799</v>
      </c>
      <c r="D1741" s="59" t="s">
        <v>1800</v>
      </c>
      <c r="E1741" s="59" t="s">
        <v>1800</v>
      </c>
      <c r="F1741" s="59" t="s">
        <v>1977</v>
      </c>
      <c r="G1741" s="59" t="s">
        <v>1977</v>
      </c>
      <c r="H1741" s="59" t="s">
        <v>1327</v>
      </c>
      <c r="I1741" s="59">
        <v>10</v>
      </c>
      <c r="J1741" s="59" t="s">
        <v>3449</v>
      </c>
      <c r="K1741" s="59" t="s">
        <v>1934</v>
      </c>
      <c r="L1741" s="59"/>
      <c r="M1741" s="59" t="s">
        <v>1976</v>
      </c>
      <c r="N1741" s="59"/>
      <c r="O1741" s="46">
        <f>S1741+T1741+U1741+V1741+W1741+X1741+Y1741+Z1741+AA1741+AB1741+AC1741+AD1741+AE1741+AF1741+AG1741+AH1741+AI1741+AJ1741+AK1741+AL1741+AM1741+AN1741+AO1741+AP1741+AQ1741+AR1741+AS1741+AT1741+AU1741+AV1741+AW1741+AX1741+AY1741+AZ1741</f>
        <v>715276565.00935948</v>
      </c>
      <c r="P1741" s="46"/>
      <c r="Q1741" s="46"/>
      <c r="R1741" s="46"/>
      <c r="S1741" s="46"/>
      <c r="T1741" s="46"/>
      <c r="U1741" s="46"/>
      <c r="V1741" s="46">
        <v>86872</v>
      </c>
      <c r="W1741" s="46">
        <v>2891693.0093594617</v>
      </c>
      <c r="X1741" s="46">
        <v>5800000</v>
      </c>
      <c r="Y1741" s="46">
        <v>8700000</v>
      </c>
      <c r="Z1741" s="46">
        <v>11600000</v>
      </c>
      <c r="AA1741" s="46">
        <v>27550000</v>
      </c>
      <c r="AB1741" s="46">
        <v>27550000</v>
      </c>
      <c r="AC1741" s="46">
        <v>27550000</v>
      </c>
      <c r="AD1741" s="46">
        <v>27550000</v>
      </c>
      <c r="AE1741" s="46">
        <v>27550000</v>
      </c>
      <c r="AF1741" s="46">
        <v>27550000</v>
      </c>
      <c r="AG1741" s="46">
        <v>27550000</v>
      </c>
      <c r="AH1741" s="46">
        <v>27550000</v>
      </c>
      <c r="AI1741" s="46">
        <v>27550000</v>
      </c>
      <c r="AJ1741" s="46">
        <v>27550000</v>
      </c>
      <c r="AK1741" s="46">
        <v>27550000</v>
      </c>
      <c r="AL1741" s="46">
        <v>27550000</v>
      </c>
      <c r="AM1741" s="46">
        <v>27550000</v>
      </c>
      <c r="AN1741" s="46">
        <v>27550000</v>
      </c>
      <c r="AO1741" s="46">
        <v>27550000</v>
      </c>
      <c r="AP1741" s="46">
        <v>27550000</v>
      </c>
      <c r="AQ1741" s="46">
        <v>27550000</v>
      </c>
      <c r="AR1741" s="46">
        <v>27550000</v>
      </c>
      <c r="AS1741" s="46">
        <v>27550000</v>
      </c>
      <c r="AT1741" s="46">
        <v>27550000</v>
      </c>
      <c r="AU1741" s="46">
        <v>27550000</v>
      </c>
      <c r="AV1741" s="46">
        <v>26970000</v>
      </c>
      <c r="AW1741" s="46">
        <v>24128000</v>
      </c>
      <c r="AX1741" s="46">
        <v>21750000</v>
      </c>
      <c r="AY1741" s="46">
        <v>18850000</v>
      </c>
      <c r="AZ1741" s="87">
        <v>15950000.000000002</v>
      </c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>
        <f>DE1741/O1741</f>
        <v>0</v>
      </c>
      <c r="BK1741" s="46"/>
      <c r="BL1741" s="46"/>
      <c r="BM1741" s="46"/>
      <c r="BN1741" s="46"/>
      <c r="BO1741" s="46"/>
      <c r="BP1741" s="46"/>
      <c r="BQ1741" s="46">
        <v>98.745000000000005</v>
      </c>
      <c r="BR1741" s="46">
        <v>136.76</v>
      </c>
      <c r="BS1741" s="46">
        <v>139.76</v>
      </c>
      <c r="BT1741" s="46">
        <v>136.76</v>
      </c>
      <c r="BU1741" s="46">
        <v>136.76</v>
      </c>
      <c r="BV1741" s="46">
        <v>136.76</v>
      </c>
      <c r="BW1741" s="46">
        <v>136.76</v>
      </c>
      <c r="BX1741" s="46">
        <v>136.76</v>
      </c>
      <c r="BY1741" s="46">
        <v>136.76</v>
      </c>
      <c r="BZ1741" s="46">
        <v>136.76</v>
      </c>
      <c r="CA1741" s="46">
        <v>136.76</v>
      </c>
      <c r="CB1741" s="46">
        <v>136.76</v>
      </c>
      <c r="CC1741" s="46">
        <v>136.76</v>
      </c>
      <c r="CD1741" s="46">
        <v>136.76</v>
      </c>
      <c r="CE1741" s="46">
        <v>136.76</v>
      </c>
      <c r="CF1741" s="46">
        <v>136.76</v>
      </c>
      <c r="CG1741" s="46">
        <v>136.76</v>
      </c>
      <c r="CH1741" s="46">
        <v>136.76</v>
      </c>
      <c r="CI1741" s="46">
        <v>136.76</v>
      </c>
      <c r="CJ1741" s="46">
        <v>136.76</v>
      </c>
      <c r="CK1741" s="46">
        <v>136.76</v>
      </c>
      <c r="CL1741" s="46">
        <v>136.76</v>
      </c>
      <c r="CM1741" s="46">
        <v>136.76</v>
      </c>
      <c r="CN1741" s="46">
        <v>136.76</v>
      </c>
      <c r="CO1741" s="46">
        <v>136.76</v>
      </c>
      <c r="CP1741" s="46">
        <v>136.76</v>
      </c>
      <c r="CQ1741" s="46">
        <v>136.76</v>
      </c>
      <c r="CR1741" s="46">
        <v>136.76</v>
      </c>
      <c r="CS1741" s="46">
        <v>136.76</v>
      </c>
      <c r="CT1741" s="46">
        <v>136.76</v>
      </c>
      <c r="CU1741" s="46">
        <v>136.76</v>
      </c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>
        <v>0</v>
      </c>
      <c r="DF1741" s="46"/>
      <c r="DG1741" s="46"/>
      <c r="DH1741" s="46"/>
      <c r="DI1741" s="46"/>
      <c r="DJ1741" s="46"/>
      <c r="DK1741" s="46"/>
      <c r="DL1741" s="46">
        <v>8578175.6300000008</v>
      </c>
      <c r="DM1741" s="46">
        <f t="shared" ref="DM1741:EB1744" si="1303">W1741*BR1741</f>
        <v>395467935.95999998</v>
      </c>
      <c r="DN1741" s="46">
        <f t="shared" si="1303"/>
        <v>810608000</v>
      </c>
      <c r="DO1741" s="46">
        <f t="shared" si="1303"/>
        <v>1189812000</v>
      </c>
      <c r="DP1741" s="46">
        <f t="shared" si="1303"/>
        <v>1586416000</v>
      </c>
      <c r="DQ1741" s="46">
        <f t="shared" si="1303"/>
        <v>3767737999.9999995</v>
      </c>
      <c r="DR1741" s="46">
        <f t="shared" si="1303"/>
        <v>3767737999.9999995</v>
      </c>
      <c r="DS1741" s="46">
        <f t="shared" si="1303"/>
        <v>3767737999.9999995</v>
      </c>
      <c r="DT1741" s="46">
        <f t="shared" si="1303"/>
        <v>3767737999.9999995</v>
      </c>
      <c r="DU1741" s="46">
        <f t="shared" si="1303"/>
        <v>3767737999.9999995</v>
      </c>
      <c r="DV1741" s="46">
        <f t="shared" si="1303"/>
        <v>3767737999.9999995</v>
      </c>
      <c r="DW1741" s="46">
        <f t="shared" ref="DW1741:EL1744" si="1304">AG1741*CB1741</f>
        <v>3767737999.9999995</v>
      </c>
      <c r="DX1741" s="46">
        <f t="shared" si="1304"/>
        <v>3767737999.9999995</v>
      </c>
      <c r="DY1741" s="46">
        <f t="shared" si="1304"/>
        <v>3767737999.9999995</v>
      </c>
      <c r="DZ1741" s="46">
        <f t="shared" si="1304"/>
        <v>3767737999.9999995</v>
      </c>
      <c r="EA1741" s="46">
        <f t="shared" si="1304"/>
        <v>3767737999.9999995</v>
      </c>
      <c r="EB1741" s="46">
        <f t="shared" si="1304"/>
        <v>3767737999.9999995</v>
      </c>
      <c r="EC1741" s="46">
        <f t="shared" si="1304"/>
        <v>3767737999.9999995</v>
      </c>
      <c r="ED1741" s="46">
        <f t="shared" si="1304"/>
        <v>3767737999.9999995</v>
      </c>
      <c r="EE1741" s="46">
        <f t="shared" si="1304"/>
        <v>3767737999.9999995</v>
      </c>
      <c r="EF1741" s="46">
        <f t="shared" si="1304"/>
        <v>3767737999.9999995</v>
      </c>
      <c r="EG1741" s="46">
        <f t="shared" ref="EG1741:EP1744" si="1305">AQ1741*CL1741</f>
        <v>3767737999.9999995</v>
      </c>
      <c r="EH1741" s="46">
        <f t="shared" si="1305"/>
        <v>3767737999.9999995</v>
      </c>
      <c r="EI1741" s="46">
        <f t="shared" si="1305"/>
        <v>3767737999.9999995</v>
      </c>
      <c r="EJ1741" s="46">
        <f t="shared" si="1305"/>
        <v>3767737999.9999995</v>
      </c>
      <c r="EK1741" s="46">
        <f t="shared" si="1305"/>
        <v>3767737999.9999995</v>
      </c>
      <c r="EL1741" s="46">
        <f t="shared" si="1305"/>
        <v>3688417199.9999995</v>
      </c>
      <c r="EM1741" s="46">
        <f t="shared" si="1305"/>
        <v>3299745280</v>
      </c>
      <c r="EN1741" s="46">
        <f t="shared" si="1305"/>
        <v>2974530000</v>
      </c>
      <c r="EO1741" s="46">
        <f t="shared" si="1305"/>
        <v>2577926000</v>
      </c>
      <c r="EP1741" s="46">
        <f t="shared" si="1305"/>
        <v>2181322000</v>
      </c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>
        <f>DE1741*1.12</f>
        <v>0</v>
      </c>
      <c r="FA1741" s="59" t="s">
        <v>1696</v>
      </c>
      <c r="FB1741" s="59" t="s">
        <v>3253</v>
      </c>
      <c r="FC1741" s="59" t="s">
        <v>1703</v>
      </c>
    </row>
    <row r="1742" spans="1:159" s="49" customFormat="1" ht="25.5" customHeight="1" x14ac:dyDescent="0.25">
      <c r="A1742" s="59" t="s">
        <v>3466</v>
      </c>
      <c r="B1742" s="59" t="s">
        <v>55</v>
      </c>
      <c r="C1742" s="59" t="s">
        <v>1799</v>
      </c>
      <c r="D1742" s="59" t="s">
        <v>1800</v>
      </c>
      <c r="E1742" s="59" t="s">
        <v>1800</v>
      </c>
      <c r="F1742" s="59" t="s">
        <v>1977</v>
      </c>
      <c r="G1742" s="59" t="s">
        <v>1977</v>
      </c>
      <c r="H1742" s="59" t="s">
        <v>1327</v>
      </c>
      <c r="I1742" s="59">
        <v>10</v>
      </c>
      <c r="J1742" s="59" t="s">
        <v>3449</v>
      </c>
      <c r="K1742" s="59" t="s">
        <v>1934</v>
      </c>
      <c r="L1742" s="59"/>
      <c r="M1742" s="59" t="s">
        <v>1976</v>
      </c>
      <c r="N1742" s="59"/>
      <c r="O1742" s="46">
        <f>S1742+T1742+U1742+V1742+W1742+X1742+Y1742+Z1742+AA1742+AB1742+AC1742+AD1742+AE1742+AF1742+AG1742+AH1742+AI1742+AJ1742+AK1742+AL1742+AM1742+AN1742+AO1742+AP1742+AQ1742+AR1742+AS1742+AT1742+AU1742+AV1742+AW1742+AX1742+AY1742+AZ1742+BA1742+BB1742+BC1742+BD1742</f>
        <v>874718565.00925815</v>
      </c>
      <c r="P1742" s="46"/>
      <c r="Q1742" s="46"/>
      <c r="R1742" s="46"/>
      <c r="S1742" s="46"/>
      <c r="T1742" s="46"/>
      <c r="U1742" s="46"/>
      <c r="V1742" s="46">
        <v>86871.99989872906</v>
      </c>
      <c r="W1742" s="46">
        <v>2891693.0093594617</v>
      </c>
      <c r="X1742" s="46">
        <v>5800000</v>
      </c>
      <c r="Y1742" s="46">
        <v>5800000</v>
      </c>
      <c r="Z1742" s="46">
        <v>5945000</v>
      </c>
      <c r="AA1742" s="46">
        <v>9135000</v>
      </c>
      <c r="AB1742" s="46">
        <v>14935000.000000002</v>
      </c>
      <c r="AC1742" s="46">
        <v>20735000</v>
      </c>
      <c r="AD1742" s="46">
        <v>26535000</v>
      </c>
      <c r="AE1742" s="46">
        <v>32335000.000000004</v>
      </c>
      <c r="AF1742" s="46">
        <v>34510000</v>
      </c>
      <c r="AG1742" s="46">
        <v>34510000</v>
      </c>
      <c r="AH1742" s="46">
        <v>34510000</v>
      </c>
      <c r="AI1742" s="46">
        <v>34510000</v>
      </c>
      <c r="AJ1742" s="46">
        <v>34510000</v>
      </c>
      <c r="AK1742" s="46">
        <v>34510000</v>
      </c>
      <c r="AL1742" s="46">
        <v>34510000</v>
      </c>
      <c r="AM1742" s="46">
        <v>34510000</v>
      </c>
      <c r="AN1742" s="46">
        <v>34510000</v>
      </c>
      <c r="AO1742" s="46">
        <v>34510000</v>
      </c>
      <c r="AP1742" s="46">
        <v>34510000</v>
      </c>
      <c r="AQ1742" s="46">
        <v>34510000</v>
      </c>
      <c r="AR1742" s="46">
        <v>34510000</v>
      </c>
      <c r="AS1742" s="46">
        <v>34510000</v>
      </c>
      <c r="AT1742" s="46">
        <v>34510000</v>
      </c>
      <c r="AU1742" s="46">
        <v>34220000</v>
      </c>
      <c r="AV1742" s="46">
        <v>32770000.000000004</v>
      </c>
      <c r="AW1742" s="46">
        <v>28710000.000000004</v>
      </c>
      <c r="AX1742" s="46">
        <v>28710000.000000004</v>
      </c>
      <c r="AY1742" s="46">
        <v>28710000.000000004</v>
      </c>
      <c r="AZ1742" s="87">
        <v>27550000</v>
      </c>
      <c r="BA1742" s="46">
        <v>21750000</v>
      </c>
      <c r="BB1742" s="46">
        <v>15950000.000000002</v>
      </c>
      <c r="BC1742" s="46">
        <v>10150000</v>
      </c>
      <c r="BD1742" s="46">
        <v>4350000</v>
      </c>
      <c r="BE1742" s="46"/>
      <c r="BF1742" s="46"/>
      <c r="BG1742" s="46"/>
      <c r="BH1742" s="46"/>
      <c r="BI1742" s="46"/>
      <c r="BJ1742" s="46">
        <f>DE1742/O1742</f>
        <v>0</v>
      </c>
      <c r="BK1742" s="46"/>
      <c r="BL1742" s="46"/>
      <c r="BM1742" s="46"/>
      <c r="BN1742" s="46"/>
      <c r="BO1742" s="46"/>
      <c r="BP1742" s="46"/>
      <c r="BQ1742" s="46">
        <v>98.745000000000005</v>
      </c>
      <c r="BR1742" s="46">
        <v>136.76</v>
      </c>
      <c r="BS1742" s="46">
        <v>139.76</v>
      </c>
      <c r="BT1742" s="46">
        <v>139.76</v>
      </c>
      <c r="BU1742" s="46">
        <v>139.76</v>
      </c>
      <c r="BV1742" s="46">
        <v>139.76</v>
      </c>
      <c r="BW1742" s="46">
        <v>139.76</v>
      </c>
      <c r="BX1742" s="46">
        <v>139.76</v>
      </c>
      <c r="BY1742" s="46">
        <v>139.76</v>
      </c>
      <c r="BZ1742" s="46">
        <v>139.76</v>
      </c>
      <c r="CA1742" s="46">
        <v>139.76</v>
      </c>
      <c r="CB1742" s="46">
        <v>139.76</v>
      </c>
      <c r="CC1742" s="46">
        <v>139.76</v>
      </c>
      <c r="CD1742" s="46">
        <v>139.76</v>
      </c>
      <c r="CE1742" s="46">
        <v>139.76</v>
      </c>
      <c r="CF1742" s="46">
        <v>139.76</v>
      </c>
      <c r="CG1742" s="46">
        <v>139.76</v>
      </c>
      <c r="CH1742" s="46">
        <v>139.76</v>
      </c>
      <c r="CI1742" s="46">
        <v>139.76</v>
      </c>
      <c r="CJ1742" s="46">
        <v>139.76</v>
      </c>
      <c r="CK1742" s="46">
        <v>139.76</v>
      </c>
      <c r="CL1742" s="46">
        <v>139.76</v>
      </c>
      <c r="CM1742" s="46">
        <v>139.76</v>
      </c>
      <c r="CN1742" s="46">
        <v>139.76</v>
      </c>
      <c r="CO1742" s="46">
        <v>139.76</v>
      </c>
      <c r="CP1742" s="46">
        <v>139.76</v>
      </c>
      <c r="CQ1742" s="46">
        <v>139.76</v>
      </c>
      <c r="CR1742" s="46">
        <v>139.76</v>
      </c>
      <c r="CS1742" s="46">
        <v>139.76</v>
      </c>
      <c r="CT1742" s="46">
        <v>139.76</v>
      </c>
      <c r="CU1742" s="46">
        <v>139.76</v>
      </c>
      <c r="CV1742" s="46">
        <v>139.76</v>
      </c>
      <c r="CW1742" s="46">
        <v>139.76</v>
      </c>
      <c r="CX1742" s="46">
        <v>139.76</v>
      </c>
      <c r="CY1742" s="46">
        <v>139.76</v>
      </c>
      <c r="CZ1742" s="46"/>
      <c r="DA1742" s="46"/>
      <c r="DB1742" s="46"/>
      <c r="DC1742" s="46"/>
      <c r="DD1742" s="46"/>
      <c r="DE1742" s="46">
        <v>0</v>
      </c>
      <c r="DF1742" s="46"/>
      <c r="DG1742" s="46"/>
      <c r="DH1742" s="46"/>
      <c r="DI1742" s="46"/>
      <c r="DJ1742" s="46"/>
      <c r="DK1742" s="46"/>
      <c r="DL1742" s="46">
        <v>8578175.6300000008</v>
      </c>
      <c r="DM1742" s="46">
        <f t="shared" si="1303"/>
        <v>395467935.95999998</v>
      </c>
      <c r="DN1742" s="46">
        <f t="shared" si="1303"/>
        <v>810608000</v>
      </c>
      <c r="DO1742" s="46">
        <f t="shared" si="1303"/>
        <v>810608000</v>
      </c>
      <c r="DP1742" s="46">
        <f t="shared" si="1303"/>
        <v>830873200</v>
      </c>
      <c r="DQ1742" s="46">
        <f t="shared" si="1303"/>
        <v>1276707600</v>
      </c>
      <c r="DR1742" s="46">
        <f t="shared" si="1303"/>
        <v>2087315600.0000002</v>
      </c>
      <c r="DS1742" s="46">
        <f t="shared" si="1303"/>
        <v>2897923600</v>
      </c>
      <c r="DT1742" s="46">
        <f t="shared" si="1303"/>
        <v>3708531599.9999995</v>
      </c>
      <c r="DU1742" s="46">
        <f t="shared" si="1303"/>
        <v>4519139600</v>
      </c>
      <c r="DV1742" s="46">
        <f t="shared" si="1303"/>
        <v>4823117600</v>
      </c>
      <c r="DW1742" s="46">
        <f t="shared" si="1304"/>
        <v>4823117600</v>
      </c>
      <c r="DX1742" s="46">
        <f t="shared" si="1304"/>
        <v>4823117600</v>
      </c>
      <c r="DY1742" s="46">
        <f t="shared" si="1304"/>
        <v>4823117600</v>
      </c>
      <c r="DZ1742" s="46">
        <f t="shared" si="1304"/>
        <v>4823117600</v>
      </c>
      <c r="EA1742" s="46">
        <f t="shared" si="1304"/>
        <v>4823117600</v>
      </c>
      <c r="EB1742" s="46">
        <f t="shared" si="1304"/>
        <v>4823117600</v>
      </c>
      <c r="EC1742" s="46">
        <f t="shared" si="1304"/>
        <v>4823117600</v>
      </c>
      <c r="ED1742" s="46">
        <f t="shared" si="1304"/>
        <v>4823117600</v>
      </c>
      <c r="EE1742" s="46">
        <f t="shared" si="1304"/>
        <v>4823117600</v>
      </c>
      <c r="EF1742" s="46">
        <f t="shared" si="1304"/>
        <v>4823117600</v>
      </c>
      <c r="EG1742" s="46">
        <f t="shared" si="1305"/>
        <v>4823117600</v>
      </c>
      <c r="EH1742" s="46">
        <f t="shared" si="1305"/>
        <v>4823117600</v>
      </c>
      <c r="EI1742" s="46">
        <f t="shared" si="1305"/>
        <v>4823117600</v>
      </c>
      <c r="EJ1742" s="46">
        <f t="shared" si="1305"/>
        <v>4823117600</v>
      </c>
      <c r="EK1742" s="46">
        <f t="shared" si="1305"/>
        <v>4782587200</v>
      </c>
      <c r="EL1742" s="46">
        <f t="shared" si="1305"/>
        <v>4579935200</v>
      </c>
      <c r="EM1742" s="46">
        <f t="shared" si="1305"/>
        <v>4012509600.0000005</v>
      </c>
      <c r="EN1742" s="46">
        <f t="shared" si="1305"/>
        <v>4012509600.0000005</v>
      </c>
      <c r="EO1742" s="46">
        <f t="shared" si="1305"/>
        <v>4012509600.0000005</v>
      </c>
      <c r="EP1742" s="46">
        <f t="shared" si="1305"/>
        <v>3850387999.9999995</v>
      </c>
      <c r="EQ1742" s="46">
        <f t="shared" ref="EQ1742:ET1743" si="1306">BA1742*CV1742</f>
        <v>3039780000</v>
      </c>
      <c r="ER1742" s="46">
        <f t="shared" si="1306"/>
        <v>2229172000</v>
      </c>
      <c r="ES1742" s="46">
        <f t="shared" si="1306"/>
        <v>1418564000</v>
      </c>
      <c r="ET1742" s="46">
        <f t="shared" si="1306"/>
        <v>607956000</v>
      </c>
      <c r="EU1742" s="46"/>
      <c r="EV1742" s="46"/>
      <c r="EW1742" s="46"/>
      <c r="EX1742" s="46"/>
      <c r="EY1742" s="46"/>
      <c r="EZ1742" s="46">
        <f>DE1742*1.12</f>
        <v>0</v>
      </c>
      <c r="FA1742" s="59" t="s">
        <v>1696</v>
      </c>
      <c r="FB1742" s="59" t="s">
        <v>3253</v>
      </c>
      <c r="FC1742" s="59" t="s">
        <v>3357</v>
      </c>
    </row>
    <row r="1743" spans="1:159" s="49" customFormat="1" ht="25.5" customHeight="1" x14ac:dyDescent="0.25">
      <c r="A1743" s="59" t="s">
        <v>3589</v>
      </c>
      <c r="B1743" s="59" t="s">
        <v>55</v>
      </c>
      <c r="C1743" s="59" t="s">
        <v>1799</v>
      </c>
      <c r="D1743" s="59" t="s">
        <v>1800</v>
      </c>
      <c r="E1743" s="59" t="s">
        <v>1800</v>
      </c>
      <c r="F1743" s="59" t="s">
        <v>1977</v>
      </c>
      <c r="G1743" s="59" t="s">
        <v>1977</v>
      </c>
      <c r="H1743" s="59" t="s">
        <v>1327</v>
      </c>
      <c r="I1743" s="59">
        <v>10</v>
      </c>
      <c r="J1743" s="59" t="s">
        <v>3586</v>
      </c>
      <c r="K1743" s="59" t="s">
        <v>1934</v>
      </c>
      <c r="L1743" s="59"/>
      <c r="M1743" s="59" t="s">
        <v>1976</v>
      </c>
      <c r="N1743" s="59"/>
      <c r="O1743" s="46">
        <f>S1743+T1743+U1743+V1743+W1743+X1743+Y1743+Z1743+AA1743+AB1743+AC1743+AD1743+AE1743+AF1743+AG1743+AH1743+AI1743+AJ1743+AK1743+AL1743+AM1743+AN1743+AO1743+AP1743+AQ1743+AR1743+AS1743+AT1743+AU1743+AV1743+AW1743+AX1743+AY1743+AZ1743+BA1743+BB1743+BC1743+BD1743</f>
        <v>874004928.35807037</v>
      </c>
      <c r="P1743" s="46"/>
      <c r="Q1743" s="46"/>
      <c r="R1743" s="46"/>
      <c r="S1743" s="46"/>
      <c r="T1743" s="46"/>
      <c r="U1743" s="46"/>
      <c r="V1743" s="46">
        <v>86871.99989872906</v>
      </c>
      <c r="W1743" s="46">
        <v>2891693.0093594617</v>
      </c>
      <c r="X1743" s="46">
        <v>5086363.3488122495</v>
      </c>
      <c r="Y1743" s="46">
        <v>5800000</v>
      </c>
      <c r="Z1743" s="46">
        <v>5945000</v>
      </c>
      <c r="AA1743" s="46">
        <v>9135000</v>
      </c>
      <c r="AB1743" s="46">
        <v>14935000.000000002</v>
      </c>
      <c r="AC1743" s="46">
        <v>20735000</v>
      </c>
      <c r="AD1743" s="46">
        <v>26535000</v>
      </c>
      <c r="AE1743" s="46">
        <v>32335000.000000004</v>
      </c>
      <c r="AF1743" s="46">
        <v>34510000</v>
      </c>
      <c r="AG1743" s="46">
        <v>34510000</v>
      </c>
      <c r="AH1743" s="46">
        <v>34510000</v>
      </c>
      <c r="AI1743" s="46">
        <v>34510000</v>
      </c>
      <c r="AJ1743" s="46">
        <v>34510000</v>
      </c>
      <c r="AK1743" s="46">
        <v>34510000</v>
      </c>
      <c r="AL1743" s="46">
        <v>34510000</v>
      </c>
      <c r="AM1743" s="46">
        <v>34510000</v>
      </c>
      <c r="AN1743" s="46">
        <v>34510000</v>
      </c>
      <c r="AO1743" s="46">
        <v>34510000</v>
      </c>
      <c r="AP1743" s="46">
        <v>34510000</v>
      </c>
      <c r="AQ1743" s="46">
        <v>34510000</v>
      </c>
      <c r="AR1743" s="46">
        <v>34510000</v>
      </c>
      <c r="AS1743" s="46">
        <v>34510000</v>
      </c>
      <c r="AT1743" s="46">
        <v>34510000</v>
      </c>
      <c r="AU1743" s="46">
        <v>34220000</v>
      </c>
      <c r="AV1743" s="46">
        <v>32770000.000000004</v>
      </c>
      <c r="AW1743" s="46">
        <v>28710000.000000004</v>
      </c>
      <c r="AX1743" s="46">
        <v>28710000.000000004</v>
      </c>
      <c r="AY1743" s="46">
        <v>28710000.000000004</v>
      </c>
      <c r="AZ1743" s="87">
        <v>27550000</v>
      </c>
      <c r="BA1743" s="46">
        <v>21750000</v>
      </c>
      <c r="BB1743" s="46">
        <v>15950000.000000002</v>
      </c>
      <c r="BC1743" s="46">
        <v>10150000</v>
      </c>
      <c r="BD1743" s="46">
        <v>4350000</v>
      </c>
      <c r="BE1743" s="46"/>
      <c r="BF1743" s="46"/>
      <c r="BG1743" s="46"/>
      <c r="BH1743" s="46"/>
      <c r="BI1743" s="46"/>
      <c r="BJ1743" s="46">
        <f>DE1743/O1743</f>
        <v>0</v>
      </c>
      <c r="BK1743" s="46"/>
      <c r="BL1743" s="46"/>
      <c r="BM1743" s="46"/>
      <c r="BN1743" s="46"/>
      <c r="BO1743" s="46"/>
      <c r="BP1743" s="46"/>
      <c r="BQ1743" s="46">
        <v>98.745000000000005</v>
      </c>
      <c r="BR1743" s="46">
        <v>136.76</v>
      </c>
      <c r="BS1743" s="46">
        <v>139.76</v>
      </c>
      <c r="BT1743" s="46">
        <v>139.76</v>
      </c>
      <c r="BU1743" s="46">
        <v>139.76</v>
      </c>
      <c r="BV1743" s="46">
        <v>139.76</v>
      </c>
      <c r="BW1743" s="46">
        <v>139.76</v>
      </c>
      <c r="BX1743" s="46">
        <v>139.76</v>
      </c>
      <c r="BY1743" s="46">
        <v>139.76</v>
      </c>
      <c r="BZ1743" s="46">
        <v>139.76</v>
      </c>
      <c r="CA1743" s="46">
        <v>139.76</v>
      </c>
      <c r="CB1743" s="46">
        <v>139.76</v>
      </c>
      <c r="CC1743" s="46">
        <v>139.76</v>
      </c>
      <c r="CD1743" s="46">
        <v>139.76</v>
      </c>
      <c r="CE1743" s="46">
        <v>139.76</v>
      </c>
      <c r="CF1743" s="46">
        <v>139.76</v>
      </c>
      <c r="CG1743" s="46">
        <v>139.76</v>
      </c>
      <c r="CH1743" s="46">
        <v>139.76</v>
      </c>
      <c r="CI1743" s="46">
        <v>139.76</v>
      </c>
      <c r="CJ1743" s="46">
        <v>139.76</v>
      </c>
      <c r="CK1743" s="46">
        <v>139.76</v>
      </c>
      <c r="CL1743" s="46">
        <v>139.76</v>
      </c>
      <c r="CM1743" s="46">
        <v>139.76</v>
      </c>
      <c r="CN1743" s="46">
        <v>139.76</v>
      </c>
      <c r="CO1743" s="46">
        <v>139.76</v>
      </c>
      <c r="CP1743" s="46">
        <v>139.76</v>
      </c>
      <c r="CQ1743" s="46">
        <v>139.76</v>
      </c>
      <c r="CR1743" s="46">
        <v>139.76</v>
      </c>
      <c r="CS1743" s="46">
        <v>139.76</v>
      </c>
      <c r="CT1743" s="46">
        <v>139.76</v>
      </c>
      <c r="CU1743" s="46">
        <v>139.76</v>
      </c>
      <c r="CV1743" s="46">
        <v>139.76</v>
      </c>
      <c r="CW1743" s="46">
        <v>139.76</v>
      </c>
      <c r="CX1743" s="46">
        <v>139.76</v>
      </c>
      <c r="CY1743" s="46">
        <v>139.76</v>
      </c>
      <c r="CZ1743" s="46"/>
      <c r="DA1743" s="46"/>
      <c r="DB1743" s="46"/>
      <c r="DC1743" s="46"/>
      <c r="DD1743" s="46"/>
      <c r="DE1743" s="46">
        <v>0</v>
      </c>
      <c r="DF1743" s="46"/>
      <c r="DG1743" s="46"/>
      <c r="DH1743" s="46"/>
      <c r="DI1743" s="46"/>
      <c r="DJ1743" s="46"/>
      <c r="DK1743" s="46"/>
      <c r="DL1743" s="46">
        <v>8578175.6300000008</v>
      </c>
      <c r="DM1743" s="46">
        <f t="shared" si="1303"/>
        <v>395467935.95999998</v>
      </c>
      <c r="DN1743" s="46">
        <f t="shared" si="1303"/>
        <v>710870141.63</v>
      </c>
      <c r="DO1743" s="46">
        <f t="shared" si="1303"/>
        <v>810608000</v>
      </c>
      <c r="DP1743" s="46">
        <f t="shared" si="1303"/>
        <v>830873200</v>
      </c>
      <c r="DQ1743" s="46">
        <f t="shared" si="1303"/>
        <v>1276707600</v>
      </c>
      <c r="DR1743" s="46">
        <f t="shared" si="1303"/>
        <v>2087315600.0000002</v>
      </c>
      <c r="DS1743" s="46">
        <f t="shared" si="1303"/>
        <v>2897923600</v>
      </c>
      <c r="DT1743" s="46">
        <f t="shared" si="1303"/>
        <v>3708531599.9999995</v>
      </c>
      <c r="DU1743" s="46">
        <f t="shared" si="1303"/>
        <v>4519139600</v>
      </c>
      <c r="DV1743" s="46">
        <f t="shared" si="1303"/>
        <v>4823117600</v>
      </c>
      <c r="DW1743" s="46">
        <f t="shared" si="1304"/>
        <v>4823117600</v>
      </c>
      <c r="DX1743" s="46">
        <f t="shared" si="1304"/>
        <v>4823117600</v>
      </c>
      <c r="DY1743" s="46">
        <f t="shared" si="1304"/>
        <v>4823117600</v>
      </c>
      <c r="DZ1743" s="46">
        <f t="shared" si="1304"/>
        <v>4823117600</v>
      </c>
      <c r="EA1743" s="46">
        <f t="shared" si="1304"/>
        <v>4823117600</v>
      </c>
      <c r="EB1743" s="46">
        <f t="shared" si="1304"/>
        <v>4823117600</v>
      </c>
      <c r="EC1743" s="46">
        <f t="shared" si="1304"/>
        <v>4823117600</v>
      </c>
      <c r="ED1743" s="46">
        <f t="shared" si="1304"/>
        <v>4823117600</v>
      </c>
      <c r="EE1743" s="46">
        <f t="shared" si="1304"/>
        <v>4823117600</v>
      </c>
      <c r="EF1743" s="46">
        <f t="shared" si="1304"/>
        <v>4823117600</v>
      </c>
      <c r="EG1743" s="46">
        <f t="shared" si="1305"/>
        <v>4823117600</v>
      </c>
      <c r="EH1743" s="46">
        <f t="shared" si="1305"/>
        <v>4823117600</v>
      </c>
      <c r="EI1743" s="46">
        <f t="shared" si="1305"/>
        <v>4823117600</v>
      </c>
      <c r="EJ1743" s="46">
        <f t="shared" si="1305"/>
        <v>4823117600</v>
      </c>
      <c r="EK1743" s="46">
        <f t="shared" si="1305"/>
        <v>4782587200</v>
      </c>
      <c r="EL1743" s="46">
        <f t="shared" si="1305"/>
        <v>4579935200</v>
      </c>
      <c r="EM1743" s="46">
        <f t="shared" si="1305"/>
        <v>4012509600.0000005</v>
      </c>
      <c r="EN1743" s="46">
        <f t="shared" si="1305"/>
        <v>4012509600.0000005</v>
      </c>
      <c r="EO1743" s="46">
        <f t="shared" si="1305"/>
        <v>4012509600.0000005</v>
      </c>
      <c r="EP1743" s="46">
        <f t="shared" si="1305"/>
        <v>3850387999.9999995</v>
      </c>
      <c r="EQ1743" s="46">
        <f t="shared" si="1306"/>
        <v>3039780000</v>
      </c>
      <c r="ER1743" s="46">
        <f t="shared" si="1306"/>
        <v>2229172000</v>
      </c>
      <c r="ES1743" s="46">
        <f t="shared" si="1306"/>
        <v>1418564000</v>
      </c>
      <c r="ET1743" s="46">
        <f t="shared" si="1306"/>
        <v>607956000</v>
      </c>
      <c r="EU1743" s="46"/>
      <c r="EV1743" s="46"/>
      <c r="EW1743" s="46"/>
      <c r="EX1743" s="46"/>
      <c r="EY1743" s="46"/>
      <c r="EZ1743" s="46">
        <f>DE1743*1.12</f>
        <v>0</v>
      </c>
      <c r="FA1743" s="59" t="s">
        <v>1696</v>
      </c>
      <c r="FB1743" s="59" t="s">
        <v>3565</v>
      </c>
      <c r="FC1743" s="59" t="s">
        <v>3117</v>
      </c>
    </row>
    <row r="1744" spans="1:159" s="49" customFormat="1" ht="25.5" customHeight="1" x14ac:dyDescent="0.25">
      <c r="A1744" s="59" t="s">
        <v>3840</v>
      </c>
      <c r="B1744" s="59" t="s">
        <v>55</v>
      </c>
      <c r="C1744" s="59" t="s">
        <v>1799</v>
      </c>
      <c r="D1744" s="59" t="s">
        <v>1800</v>
      </c>
      <c r="E1744" s="59" t="s">
        <v>1800</v>
      </c>
      <c r="F1744" s="59" t="s">
        <v>1977</v>
      </c>
      <c r="G1744" s="59" t="s">
        <v>1977</v>
      </c>
      <c r="H1744" s="59" t="s">
        <v>1327</v>
      </c>
      <c r="I1744" s="59">
        <v>10</v>
      </c>
      <c r="J1744" s="59" t="s">
        <v>3586</v>
      </c>
      <c r="K1744" s="59" t="s">
        <v>1934</v>
      </c>
      <c r="L1744" s="59"/>
      <c r="M1744" s="59" t="s">
        <v>1976</v>
      </c>
      <c r="N1744" s="59"/>
      <c r="O1744" s="46">
        <f>S1744+T1744+U1744+V1744+W1744+X1744+Y1744+Z1744+AA1744+AB1744+AC1744+AD1744+AE1744+AF1744+AG1744+AH1744+AI1744+AJ1744+AK1744+AL1744+AM1744+AN1744+AO1744+AP1744+AQ1744+AR1744+AS1744+AT1744+AU1744+AV1744+AW1744+AX1744+AY1744+AZ1744+BA1744+BB1744+BC1744+BD1744</f>
        <v>874004928.35807037</v>
      </c>
      <c r="P1744" s="46"/>
      <c r="Q1744" s="46"/>
      <c r="R1744" s="46"/>
      <c r="S1744" s="46"/>
      <c r="T1744" s="46"/>
      <c r="U1744" s="46"/>
      <c r="V1744" s="46">
        <v>86871.99989872906</v>
      </c>
      <c r="W1744" s="46">
        <v>2891693.0093594617</v>
      </c>
      <c r="X1744" s="46">
        <v>5086363.3488122495</v>
      </c>
      <c r="Y1744" s="46">
        <v>5800000</v>
      </c>
      <c r="Z1744" s="46">
        <v>5945000</v>
      </c>
      <c r="AA1744" s="46">
        <v>9135000</v>
      </c>
      <c r="AB1744" s="46">
        <v>14935000.000000002</v>
      </c>
      <c r="AC1744" s="46">
        <v>20735000</v>
      </c>
      <c r="AD1744" s="46">
        <v>26535000</v>
      </c>
      <c r="AE1744" s="46">
        <v>32335000.000000004</v>
      </c>
      <c r="AF1744" s="46">
        <v>34510000</v>
      </c>
      <c r="AG1744" s="46">
        <v>34510000</v>
      </c>
      <c r="AH1744" s="46">
        <v>34510000</v>
      </c>
      <c r="AI1744" s="46">
        <v>34510000</v>
      </c>
      <c r="AJ1744" s="46">
        <v>34510000</v>
      </c>
      <c r="AK1744" s="46">
        <v>34510000</v>
      </c>
      <c r="AL1744" s="46">
        <v>34510000</v>
      </c>
      <c r="AM1744" s="46">
        <v>34510000</v>
      </c>
      <c r="AN1744" s="46">
        <v>34510000</v>
      </c>
      <c r="AO1744" s="46">
        <v>34510000</v>
      </c>
      <c r="AP1744" s="46">
        <v>34510000</v>
      </c>
      <c r="AQ1744" s="46">
        <v>34510000</v>
      </c>
      <c r="AR1744" s="46">
        <v>34510000</v>
      </c>
      <c r="AS1744" s="46">
        <v>34510000</v>
      </c>
      <c r="AT1744" s="46">
        <v>34510000</v>
      </c>
      <c r="AU1744" s="46">
        <v>34220000</v>
      </c>
      <c r="AV1744" s="46">
        <v>32770000.000000004</v>
      </c>
      <c r="AW1744" s="46">
        <v>28710000.000000004</v>
      </c>
      <c r="AX1744" s="46">
        <v>28710000.000000004</v>
      </c>
      <c r="AY1744" s="46">
        <v>28710000.000000004</v>
      </c>
      <c r="AZ1744" s="87">
        <v>27550000</v>
      </c>
      <c r="BA1744" s="46">
        <v>21750000</v>
      </c>
      <c r="BB1744" s="46">
        <v>15950000.000000002</v>
      </c>
      <c r="BC1744" s="46">
        <v>10150000</v>
      </c>
      <c r="BD1744" s="46">
        <v>4350000</v>
      </c>
      <c r="BE1744" s="46"/>
      <c r="BF1744" s="46"/>
      <c r="BG1744" s="46"/>
      <c r="BH1744" s="46"/>
      <c r="BI1744" s="46"/>
      <c r="BJ1744" s="46">
        <f>DE1744/O1744</f>
        <v>139.85821439572126</v>
      </c>
      <c r="BK1744" s="46"/>
      <c r="BL1744" s="46"/>
      <c r="BM1744" s="46"/>
      <c r="BN1744" s="46"/>
      <c r="BO1744" s="46"/>
      <c r="BP1744" s="46"/>
      <c r="BQ1744" s="46">
        <v>98.745000000000005</v>
      </c>
      <c r="BR1744" s="46">
        <v>136.76</v>
      </c>
      <c r="BS1744" s="46">
        <v>139.76</v>
      </c>
      <c r="BT1744" s="46">
        <v>156.66999999999999</v>
      </c>
      <c r="BU1744" s="46">
        <v>139.76</v>
      </c>
      <c r="BV1744" s="46">
        <v>139.76</v>
      </c>
      <c r="BW1744" s="46">
        <v>139.76</v>
      </c>
      <c r="BX1744" s="46">
        <v>139.76</v>
      </c>
      <c r="BY1744" s="46">
        <v>139.76</v>
      </c>
      <c r="BZ1744" s="46">
        <v>139.76</v>
      </c>
      <c r="CA1744" s="46">
        <v>139.76</v>
      </c>
      <c r="CB1744" s="46">
        <v>139.76</v>
      </c>
      <c r="CC1744" s="46">
        <v>139.76</v>
      </c>
      <c r="CD1744" s="46">
        <v>139.76</v>
      </c>
      <c r="CE1744" s="46">
        <v>139.76</v>
      </c>
      <c r="CF1744" s="46">
        <v>139.76</v>
      </c>
      <c r="CG1744" s="46">
        <v>139.76</v>
      </c>
      <c r="CH1744" s="46">
        <v>139.76</v>
      </c>
      <c r="CI1744" s="46">
        <v>139.76</v>
      </c>
      <c r="CJ1744" s="46">
        <v>139.76</v>
      </c>
      <c r="CK1744" s="46">
        <v>139.76</v>
      </c>
      <c r="CL1744" s="46">
        <v>139.76</v>
      </c>
      <c r="CM1744" s="46">
        <v>139.76</v>
      </c>
      <c r="CN1744" s="46">
        <v>139.76</v>
      </c>
      <c r="CO1744" s="46">
        <v>139.76</v>
      </c>
      <c r="CP1744" s="46">
        <v>139.76</v>
      </c>
      <c r="CQ1744" s="46">
        <v>139.76</v>
      </c>
      <c r="CR1744" s="46">
        <v>139.76</v>
      </c>
      <c r="CS1744" s="46">
        <v>139.76</v>
      </c>
      <c r="CT1744" s="46">
        <v>139.76</v>
      </c>
      <c r="CU1744" s="46">
        <v>139.76</v>
      </c>
      <c r="CV1744" s="46">
        <v>139.76</v>
      </c>
      <c r="CW1744" s="46">
        <v>139.76</v>
      </c>
      <c r="CX1744" s="46">
        <v>139.76</v>
      </c>
      <c r="CY1744" s="46">
        <v>139.76</v>
      </c>
      <c r="CZ1744" s="46"/>
      <c r="DA1744" s="46"/>
      <c r="DB1744" s="46"/>
      <c r="DC1744" s="46"/>
      <c r="DD1744" s="46"/>
      <c r="DE1744" s="46">
        <f>SUM(DH1744:ET1744)</f>
        <v>122236768653.22</v>
      </c>
      <c r="DF1744" s="46"/>
      <c r="DG1744" s="46"/>
      <c r="DH1744" s="46"/>
      <c r="DI1744" s="46"/>
      <c r="DJ1744" s="46"/>
      <c r="DK1744" s="46"/>
      <c r="DL1744" s="46">
        <v>8578175.6300000008</v>
      </c>
      <c r="DM1744" s="46">
        <f t="shared" si="1303"/>
        <v>395467935.95999998</v>
      </c>
      <c r="DN1744" s="46">
        <f t="shared" si="1303"/>
        <v>710870141.63</v>
      </c>
      <c r="DO1744" s="46">
        <f t="shared" si="1303"/>
        <v>908685999.99999988</v>
      </c>
      <c r="DP1744" s="46">
        <f t="shared" si="1303"/>
        <v>830873200</v>
      </c>
      <c r="DQ1744" s="46">
        <f t="shared" si="1303"/>
        <v>1276707600</v>
      </c>
      <c r="DR1744" s="46">
        <f t="shared" si="1303"/>
        <v>2087315600.0000002</v>
      </c>
      <c r="DS1744" s="46">
        <f t="shared" si="1303"/>
        <v>2897923600</v>
      </c>
      <c r="DT1744" s="46">
        <f t="shared" si="1303"/>
        <v>3708531599.9999995</v>
      </c>
      <c r="DU1744" s="46">
        <f t="shared" si="1303"/>
        <v>4519139600</v>
      </c>
      <c r="DV1744" s="46">
        <f t="shared" si="1303"/>
        <v>4823117600</v>
      </c>
      <c r="DW1744" s="46">
        <f t="shared" si="1303"/>
        <v>4823117600</v>
      </c>
      <c r="DX1744" s="46">
        <f t="shared" si="1303"/>
        <v>4823117600</v>
      </c>
      <c r="DY1744" s="46">
        <f t="shared" si="1303"/>
        <v>4823117600</v>
      </c>
      <c r="DZ1744" s="46">
        <f t="shared" si="1303"/>
        <v>4823117600</v>
      </c>
      <c r="EA1744" s="46">
        <f t="shared" si="1303"/>
        <v>4823117600</v>
      </c>
      <c r="EB1744" s="46">
        <f t="shared" si="1303"/>
        <v>4823117600</v>
      </c>
      <c r="EC1744" s="46">
        <f t="shared" si="1304"/>
        <v>4823117600</v>
      </c>
      <c r="ED1744" s="46">
        <f t="shared" si="1304"/>
        <v>4823117600</v>
      </c>
      <c r="EE1744" s="46">
        <f t="shared" si="1304"/>
        <v>4823117600</v>
      </c>
      <c r="EF1744" s="46">
        <f t="shared" si="1304"/>
        <v>4823117600</v>
      </c>
      <c r="EG1744" s="46">
        <f t="shared" si="1304"/>
        <v>4823117600</v>
      </c>
      <c r="EH1744" s="46">
        <f t="shared" si="1304"/>
        <v>4823117600</v>
      </c>
      <c r="EI1744" s="46">
        <f t="shared" si="1304"/>
        <v>4823117600</v>
      </c>
      <c r="EJ1744" s="46">
        <f t="shared" si="1304"/>
        <v>4823117600</v>
      </c>
      <c r="EK1744" s="46">
        <f t="shared" si="1304"/>
        <v>4782587200</v>
      </c>
      <c r="EL1744" s="46">
        <f t="shared" si="1304"/>
        <v>4579935200</v>
      </c>
      <c r="EM1744" s="46">
        <f t="shared" si="1305"/>
        <v>4012509600.0000005</v>
      </c>
      <c r="EN1744" s="46">
        <f t="shared" si="1305"/>
        <v>4012509600.0000005</v>
      </c>
      <c r="EO1744" s="46">
        <f t="shared" si="1305"/>
        <v>4012509600.0000005</v>
      </c>
      <c r="EP1744" s="46">
        <f t="shared" si="1305"/>
        <v>3850387999.9999995</v>
      </c>
      <c r="EQ1744" s="46">
        <f>BA1744*CV1744</f>
        <v>3039780000</v>
      </c>
      <c r="ER1744" s="46">
        <f>BB1744*CW1744</f>
        <v>2229172000</v>
      </c>
      <c r="ES1744" s="46">
        <f>BC1744*CX1744</f>
        <v>1418564000</v>
      </c>
      <c r="ET1744" s="46">
        <f>BD1744*CY1744</f>
        <v>607956000</v>
      </c>
      <c r="EU1744" s="46"/>
      <c r="EV1744" s="46"/>
      <c r="EW1744" s="46"/>
      <c r="EX1744" s="46"/>
      <c r="EY1744" s="46"/>
      <c r="EZ1744" s="46">
        <f t="shared" ref="EZ1744" si="1307">DE1744*1.12</f>
        <v>136905180891.60641</v>
      </c>
      <c r="FA1744" s="59" t="s">
        <v>1696</v>
      </c>
      <c r="FB1744" s="59" t="s">
        <v>3565</v>
      </c>
      <c r="FC1744" s="59" t="s">
        <v>3839</v>
      </c>
    </row>
    <row r="1745" spans="1:159" s="49" customFormat="1" ht="25.5" customHeight="1" x14ac:dyDescent="0.25">
      <c r="A1745" s="59" t="s">
        <v>1888</v>
      </c>
      <c r="B1745" s="59" t="s">
        <v>55</v>
      </c>
      <c r="C1745" s="59" t="s">
        <v>1790</v>
      </c>
      <c r="D1745" s="59" t="s">
        <v>1791</v>
      </c>
      <c r="E1745" s="59" t="s">
        <v>1792</v>
      </c>
      <c r="F1745" s="59"/>
      <c r="G1745" s="59" t="s">
        <v>1979</v>
      </c>
      <c r="H1745" s="59" t="s">
        <v>1327</v>
      </c>
      <c r="I1745" s="59">
        <v>30</v>
      </c>
      <c r="J1745" s="59" t="s">
        <v>1351</v>
      </c>
      <c r="K1745" s="59" t="s">
        <v>1934</v>
      </c>
      <c r="L1745" s="59"/>
      <c r="M1745" s="59" t="s">
        <v>1980</v>
      </c>
      <c r="N1745" s="59"/>
      <c r="O1745" s="46">
        <f>P1745+Q1745+R1745+S1745+T1745+U1745+V1745+W1745+X1745+Y1745+Z1745+AA1745+AB1745+AC1745+AD1745+AE1745+AF1745+AG1745+AH1745+AI1745+AJ1745+AK1745+AL1745+AM1745+AN1745+AO1745+AP1745+AQ1745+AR1745+AS1745+AT1745+AU1745+AV1745+AW1745+AX1745+AY1745+AZ1745</f>
        <v>0</v>
      </c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87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>
        <v>0</v>
      </c>
      <c r="DF1745" s="46">
        <v>5110926101.54</v>
      </c>
      <c r="DG1745" s="46">
        <v>6964531689.9700003</v>
      </c>
      <c r="DH1745" s="46">
        <v>7534824223.0500002</v>
      </c>
      <c r="DI1745" s="46">
        <v>10470254605.48</v>
      </c>
      <c r="DJ1745" s="46">
        <v>10921740675.629999</v>
      </c>
      <c r="DK1745" s="46">
        <v>12251458312.629999</v>
      </c>
      <c r="DL1745" s="46">
        <v>13128611178.75</v>
      </c>
      <c r="DM1745" s="46">
        <v>13164579976.5</v>
      </c>
      <c r="DN1745" s="46">
        <v>13128611178.75</v>
      </c>
      <c r="DO1745" s="46">
        <v>13064569173</v>
      </c>
      <c r="DP1745" s="46">
        <v>12424149115.5</v>
      </c>
      <c r="DQ1745" s="46">
        <v>10724316371.1</v>
      </c>
      <c r="DR1745" s="46">
        <v>8517586764.75</v>
      </c>
      <c r="DS1745" s="46">
        <v>4995276448.5</v>
      </c>
      <c r="DT1745" s="46">
        <v>2497638224.25</v>
      </c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>
        <v>0</v>
      </c>
      <c r="FA1745" s="59" t="s">
        <v>1726</v>
      </c>
      <c r="FB1745" s="59">
        <v>2015</v>
      </c>
      <c r="FC1745" s="59"/>
    </row>
    <row r="1746" spans="1:159" s="49" customFormat="1" ht="25.5" customHeight="1" x14ac:dyDescent="0.25">
      <c r="A1746" s="59" t="s">
        <v>1889</v>
      </c>
      <c r="B1746" s="59" t="s">
        <v>55</v>
      </c>
      <c r="C1746" s="59" t="s">
        <v>1799</v>
      </c>
      <c r="D1746" s="59" t="s">
        <v>1800</v>
      </c>
      <c r="E1746" s="59" t="s">
        <v>1800</v>
      </c>
      <c r="F1746" s="59"/>
      <c r="G1746" s="59" t="s">
        <v>1979</v>
      </c>
      <c r="H1746" s="59" t="s">
        <v>1327</v>
      </c>
      <c r="I1746" s="59">
        <v>30</v>
      </c>
      <c r="J1746" s="59" t="s">
        <v>1981</v>
      </c>
      <c r="K1746" s="59" t="s">
        <v>1934</v>
      </c>
      <c r="L1746" s="59"/>
      <c r="M1746" s="59" t="s">
        <v>1980</v>
      </c>
      <c r="N1746" s="59"/>
      <c r="O1746" s="46">
        <f>P1746+Q1746+R1746+S1746+T1746+U1746+V1746+W1746+X1746+Y1746+Z1746+AA1746+AB1746+AC1746+AD1746+AE1746+AF1746+AG1746+AH1746+AI1746+AJ1746+AK1746+AL1746+AM1746+AN1746+AO1746+AP1746+AQ1746+AR1746+AS1746+AT1746+AU1746+AV1746+AW1746+AX1746+AY1746+AZ1746</f>
        <v>0</v>
      </c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87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>
        <v>0</v>
      </c>
      <c r="DF1746" s="46">
        <v>5110926101.54</v>
      </c>
      <c r="DG1746" s="46">
        <v>6964531689.9700003</v>
      </c>
      <c r="DH1746" s="46">
        <v>7534824223.0500002</v>
      </c>
      <c r="DI1746" s="46">
        <v>10470254605.48</v>
      </c>
      <c r="DJ1746" s="46">
        <v>10921740675.629999</v>
      </c>
      <c r="DK1746" s="46">
        <v>12251458312.629999</v>
      </c>
      <c r="DL1746" s="46">
        <v>14680613830.98</v>
      </c>
      <c r="DM1746" s="46">
        <v>20183684434.200001</v>
      </c>
      <c r="DN1746" s="46">
        <v>19979475193</v>
      </c>
      <c r="DO1746" s="46">
        <v>19882014338.400002</v>
      </c>
      <c r="DP1746" s="46">
        <v>18907405792.400002</v>
      </c>
      <c r="DQ1746" s="46">
        <v>16320554396.879999</v>
      </c>
      <c r="DR1746" s="46">
        <v>12962293661.799999</v>
      </c>
      <c r="DS1746" s="46">
        <v>7601946658.8000002</v>
      </c>
      <c r="DT1746" s="46">
        <v>3800973329.4000001</v>
      </c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>
        <v>0</v>
      </c>
      <c r="FA1746" s="59" t="s">
        <v>1726</v>
      </c>
      <c r="FB1746" s="59" t="s">
        <v>1736</v>
      </c>
      <c r="FC1746" s="59" t="s">
        <v>1743</v>
      </c>
    </row>
    <row r="1747" spans="1:159" s="49" customFormat="1" ht="25.5" customHeight="1" x14ac:dyDescent="0.25">
      <c r="A1747" s="65" t="s">
        <v>3200</v>
      </c>
      <c r="B1747" s="65" t="s">
        <v>55</v>
      </c>
      <c r="C1747" s="65" t="s">
        <v>1799</v>
      </c>
      <c r="D1747" s="65" t="s">
        <v>1800</v>
      </c>
      <c r="E1747" s="65" t="s">
        <v>1800</v>
      </c>
      <c r="F1747" s="65" t="s">
        <v>1979</v>
      </c>
      <c r="G1747" s="65" t="s">
        <v>1979</v>
      </c>
      <c r="H1747" s="65" t="s">
        <v>1327</v>
      </c>
      <c r="I1747" s="65">
        <v>30</v>
      </c>
      <c r="J1747" s="65" t="s">
        <v>3201</v>
      </c>
      <c r="K1747" s="65" t="s">
        <v>1934</v>
      </c>
      <c r="L1747" s="65"/>
      <c r="M1747" s="65" t="s">
        <v>1980</v>
      </c>
      <c r="N1747" s="65" t="s">
        <v>3127</v>
      </c>
      <c r="O1747" s="78">
        <f>P1747+Q1747+R1747+S1747+T1747+U1747+V1747+W1747+X1747+Y1747+Z1747+AA1747+AB1747+AC1747+AD1747</f>
        <v>930987.30712055543</v>
      </c>
      <c r="P1747" s="78">
        <v>53875.248603871943</v>
      </c>
      <c r="Q1747" s="78">
        <v>74036.282981661265</v>
      </c>
      <c r="R1747" s="78">
        <v>73730.001413476726</v>
      </c>
      <c r="S1747" s="78">
        <v>74206.501291636567</v>
      </c>
      <c r="T1747" s="78">
        <v>74795.802512409704</v>
      </c>
      <c r="U1747" s="78">
        <v>72360.701042885936</v>
      </c>
      <c r="V1747" s="78">
        <v>83670.459498494078</v>
      </c>
      <c r="W1747" s="78">
        <v>81616.809776119218</v>
      </c>
      <c r="X1747" s="78">
        <v>69897.5</v>
      </c>
      <c r="Y1747" s="78">
        <v>68620.000000000015</v>
      </c>
      <c r="Z1747" s="78">
        <v>64605.000000000007</v>
      </c>
      <c r="AA1747" s="78">
        <v>52338</v>
      </c>
      <c r="AB1747" s="78">
        <v>44530</v>
      </c>
      <c r="AC1747" s="78">
        <v>28470</v>
      </c>
      <c r="AD1747" s="78">
        <v>14235</v>
      </c>
      <c r="AE1747" s="78"/>
      <c r="AF1747" s="78"/>
      <c r="AG1747" s="78"/>
      <c r="AH1747" s="78"/>
      <c r="AI1747" s="78"/>
      <c r="AJ1747" s="78"/>
      <c r="AK1747" s="78"/>
      <c r="AL1747" s="78"/>
      <c r="AM1747" s="78"/>
      <c r="AN1747" s="78"/>
      <c r="AO1747" s="78"/>
      <c r="AP1747" s="78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90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>
        <f>DE1747/O1747</f>
        <v>0</v>
      </c>
      <c r="BK1747" s="78">
        <v>94865.94</v>
      </c>
      <c r="BL1747" s="78">
        <v>94069.17</v>
      </c>
      <c r="BM1747" s="78">
        <v>102194.82</v>
      </c>
      <c r="BN1747" s="78">
        <v>141096.19</v>
      </c>
      <c r="BO1747" s="78">
        <v>146020.76999999999</v>
      </c>
      <c r="BP1747" s="78">
        <v>169310.94</v>
      </c>
      <c r="BQ1747" s="78">
        <v>175457.55</v>
      </c>
      <c r="BR1747" s="78">
        <v>247298.13</v>
      </c>
      <c r="BS1747" s="78">
        <v>254228.02</v>
      </c>
      <c r="BT1747" s="78">
        <v>254228.02</v>
      </c>
      <c r="BU1747" s="78">
        <v>254228.02</v>
      </c>
      <c r="BV1747" s="78">
        <v>254228.02</v>
      </c>
      <c r="BW1747" s="78">
        <v>254228.02</v>
      </c>
      <c r="BX1747" s="78">
        <v>254228.02</v>
      </c>
      <c r="BY1747" s="78">
        <v>254228.02</v>
      </c>
      <c r="BZ1747" s="78"/>
      <c r="CA1747" s="78"/>
      <c r="CB1747" s="78"/>
      <c r="CC1747" s="78"/>
      <c r="CD1747" s="78"/>
      <c r="CE1747" s="78"/>
      <c r="CF1747" s="78"/>
      <c r="CG1747" s="78"/>
      <c r="CH1747" s="78"/>
      <c r="CI1747" s="78"/>
      <c r="CJ1747" s="78"/>
      <c r="CK1747" s="78"/>
      <c r="CL1747" s="78"/>
      <c r="CM1747" s="78"/>
      <c r="CN1747" s="78"/>
      <c r="CO1747" s="78"/>
      <c r="CP1747" s="78"/>
      <c r="CQ1747" s="78"/>
      <c r="CR1747" s="78"/>
      <c r="CS1747" s="78"/>
      <c r="CT1747" s="78"/>
      <c r="CU1747" s="78"/>
      <c r="CV1747" s="78"/>
      <c r="CW1747" s="78"/>
      <c r="CX1747" s="78"/>
      <c r="CY1747" s="78"/>
      <c r="CZ1747" s="78"/>
      <c r="DA1747" s="78"/>
      <c r="DB1747" s="78"/>
      <c r="DC1747" s="78"/>
      <c r="DD1747" s="78"/>
      <c r="DE1747" s="78">
        <v>0</v>
      </c>
      <c r="DF1747" s="78">
        <v>5110926101.54</v>
      </c>
      <c r="DG1747" s="78">
        <v>6964531689.9700003</v>
      </c>
      <c r="DH1747" s="78">
        <v>7534824223.0500002</v>
      </c>
      <c r="DI1747" s="78">
        <v>10470254605.48</v>
      </c>
      <c r="DJ1747" s="78">
        <v>10921740675.629999</v>
      </c>
      <c r="DK1747" s="78">
        <v>12251458312.629999</v>
      </c>
      <c r="DL1747" s="78">
        <v>14680613830.98</v>
      </c>
      <c r="DM1747" s="78">
        <v>20183684434.200001</v>
      </c>
      <c r="DN1747" s="78">
        <v>17769903027.950001</v>
      </c>
      <c r="DO1747" s="78">
        <v>17445126732.400002</v>
      </c>
      <c r="DP1747" s="78">
        <v>16424401232.1</v>
      </c>
      <c r="DQ1747" s="78">
        <v>13305786110.76</v>
      </c>
      <c r="DR1747" s="78">
        <v>11320773730.6</v>
      </c>
      <c r="DS1747" s="78">
        <v>7237871729.3999996</v>
      </c>
      <c r="DT1747" s="78">
        <v>3618935864.6999998</v>
      </c>
      <c r="DU1747" s="78"/>
      <c r="DV1747" s="78"/>
      <c r="DW1747" s="78"/>
      <c r="DX1747" s="78"/>
      <c r="DY1747" s="78"/>
      <c r="DZ1747" s="78"/>
      <c r="EA1747" s="78"/>
      <c r="EB1747" s="78"/>
      <c r="EC1747" s="78"/>
      <c r="ED1747" s="78"/>
      <c r="EE1747" s="78"/>
      <c r="EF1747" s="78"/>
      <c r="EG1747" s="78"/>
      <c r="EH1747" s="78"/>
      <c r="EI1747" s="78"/>
      <c r="EJ1747" s="78"/>
      <c r="EK1747" s="78"/>
      <c r="EL1747" s="78"/>
      <c r="EM1747" s="78"/>
      <c r="EN1747" s="78"/>
      <c r="EO1747" s="78"/>
      <c r="EP1747" s="78"/>
      <c r="EQ1747" s="78"/>
      <c r="ER1747" s="78"/>
      <c r="ES1747" s="78"/>
      <c r="ET1747" s="78"/>
      <c r="EU1747" s="78"/>
      <c r="EV1747" s="78"/>
      <c r="EW1747" s="78"/>
      <c r="EX1747" s="78"/>
      <c r="EY1747" s="78"/>
      <c r="EZ1747" s="78">
        <f>DE1747*1.12</f>
        <v>0</v>
      </c>
      <c r="FA1747" s="65" t="s">
        <v>1726</v>
      </c>
      <c r="FB1747" s="65" t="s">
        <v>3107</v>
      </c>
      <c r="FC1747" s="65" t="s">
        <v>3202</v>
      </c>
    </row>
    <row r="1748" spans="1:159" s="49" customFormat="1" ht="25.5" customHeight="1" x14ac:dyDescent="0.25">
      <c r="A1748" s="65" t="s">
        <v>3587</v>
      </c>
      <c r="B1748" s="65" t="s">
        <v>55</v>
      </c>
      <c r="C1748" s="65" t="s">
        <v>1799</v>
      </c>
      <c r="D1748" s="65" t="s">
        <v>1800</v>
      </c>
      <c r="E1748" s="65" t="s">
        <v>1800</v>
      </c>
      <c r="F1748" s="65" t="s">
        <v>1979</v>
      </c>
      <c r="G1748" s="65" t="s">
        <v>1979</v>
      </c>
      <c r="H1748" s="65" t="s">
        <v>1327</v>
      </c>
      <c r="I1748" s="65">
        <v>30</v>
      </c>
      <c r="J1748" s="65" t="s">
        <v>3588</v>
      </c>
      <c r="K1748" s="65" t="s">
        <v>1934</v>
      </c>
      <c r="L1748" s="65"/>
      <c r="M1748" s="65" t="s">
        <v>1980</v>
      </c>
      <c r="N1748" s="65" t="s">
        <v>3127</v>
      </c>
      <c r="O1748" s="78">
        <f>P1748+Q1748+R1748+S1748+T1748+U1748+V1748+W1748+X1748+Y1748+Z1748+AA1748+AB1748+AC1748+AD1748</f>
        <v>921503.05309236457</v>
      </c>
      <c r="P1748" s="78">
        <v>53875.248603871943</v>
      </c>
      <c r="Q1748" s="78">
        <v>74036.282981661265</v>
      </c>
      <c r="R1748" s="78">
        <v>73730.001413476726</v>
      </c>
      <c r="S1748" s="78">
        <v>74206.501291636567</v>
      </c>
      <c r="T1748" s="78">
        <v>74795.802512409704</v>
      </c>
      <c r="U1748" s="78">
        <v>72360.701042885936</v>
      </c>
      <c r="V1748" s="78">
        <v>83670.459498494078</v>
      </c>
      <c r="W1748" s="78">
        <v>81616.809776119218</v>
      </c>
      <c r="X1748" s="78">
        <v>67736.94597180908</v>
      </c>
      <c r="Y1748" s="78">
        <v>68620</v>
      </c>
      <c r="Z1748" s="78">
        <v>64678</v>
      </c>
      <c r="AA1748" s="78">
        <v>57022.8</v>
      </c>
      <c r="AB1748" s="78">
        <v>40661</v>
      </c>
      <c r="AC1748" s="78">
        <v>23250.5</v>
      </c>
      <c r="AD1748" s="78">
        <v>11242</v>
      </c>
      <c r="AE1748" s="78"/>
      <c r="AF1748" s="78"/>
      <c r="AG1748" s="78"/>
      <c r="AH1748" s="78"/>
      <c r="AI1748" s="78"/>
      <c r="AJ1748" s="78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90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>
        <f>DE1748/O1748</f>
        <v>191189.84462714181</v>
      </c>
      <c r="BK1748" s="78">
        <v>94865.94</v>
      </c>
      <c r="BL1748" s="78">
        <v>94069.17</v>
      </c>
      <c r="BM1748" s="78">
        <v>102194.82</v>
      </c>
      <c r="BN1748" s="78">
        <v>141096.19</v>
      </c>
      <c r="BO1748" s="78">
        <v>146020.76999999999</v>
      </c>
      <c r="BP1748" s="78">
        <v>169310.94</v>
      </c>
      <c r="BQ1748" s="78">
        <v>175457.55</v>
      </c>
      <c r="BR1748" s="78">
        <v>247298.13</v>
      </c>
      <c r="BS1748" s="78">
        <v>254228.02</v>
      </c>
      <c r="BT1748" s="78">
        <v>266855.82</v>
      </c>
      <c r="BU1748" s="78">
        <v>266855.82</v>
      </c>
      <c r="BV1748" s="78">
        <v>266855.82</v>
      </c>
      <c r="BW1748" s="78">
        <v>266855.82</v>
      </c>
      <c r="BX1748" s="78">
        <v>266855.82</v>
      </c>
      <c r="BY1748" s="78">
        <v>266855.82</v>
      </c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/>
      <c r="CK1748" s="78"/>
      <c r="CL1748" s="78"/>
      <c r="CM1748" s="78"/>
      <c r="CN1748" s="78"/>
      <c r="CO1748" s="78"/>
      <c r="CP1748" s="78"/>
      <c r="CQ1748" s="78"/>
      <c r="CR1748" s="78"/>
      <c r="CS1748" s="78"/>
      <c r="CT1748" s="78"/>
      <c r="CU1748" s="78"/>
      <c r="CV1748" s="78"/>
      <c r="CW1748" s="78"/>
      <c r="CX1748" s="78"/>
      <c r="CY1748" s="78"/>
      <c r="CZ1748" s="78"/>
      <c r="DA1748" s="78"/>
      <c r="DB1748" s="78"/>
      <c r="DC1748" s="78"/>
      <c r="DD1748" s="78"/>
      <c r="DE1748" s="78">
        <f>DF1748+DG1748+DH1748+DI1748+DJ1748+DK1748+DL1748+DM1748+DN1748+DO1748+DP1748+DQ1748+DR1748+DS1748+DT1748</f>
        <v>176182025544.16599</v>
      </c>
      <c r="DF1748" s="78">
        <f t="shared" ref="DF1748:DT1748" si="1308">P1748*BK1748</f>
        <v>5110926101.54</v>
      </c>
      <c r="DG1748" s="78">
        <f t="shared" si="1308"/>
        <v>6964531689.9700003</v>
      </c>
      <c r="DH1748" s="78">
        <f t="shared" si="1308"/>
        <v>7534824223.0500002</v>
      </c>
      <c r="DI1748" s="78">
        <f t="shared" si="1308"/>
        <v>10470254605.48</v>
      </c>
      <c r="DJ1748" s="78">
        <f t="shared" si="1308"/>
        <v>10921740675.629999</v>
      </c>
      <c r="DK1748" s="78">
        <f t="shared" si="1308"/>
        <v>12251458312.629999</v>
      </c>
      <c r="DL1748" s="78">
        <f t="shared" si="1308"/>
        <v>14680613830.98</v>
      </c>
      <c r="DM1748" s="78">
        <f t="shared" si="1308"/>
        <v>20183684434.200001</v>
      </c>
      <c r="DN1748" s="78">
        <f t="shared" si="1308"/>
        <v>17220629655.259998</v>
      </c>
      <c r="DO1748" s="78">
        <f t="shared" si="1308"/>
        <v>18311646368.400002</v>
      </c>
      <c r="DP1748" s="78">
        <f t="shared" si="1308"/>
        <v>17259700725.959999</v>
      </c>
      <c r="DQ1748" s="78">
        <f t="shared" si="1308"/>
        <v>15216866052.696001</v>
      </c>
      <c r="DR1748" s="78">
        <f t="shared" si="1308"/>
        <v>10850624497.02</v>
      </c>
      <c r="DS1748" s="78">
        <f t="shared" si="1308"/>
        <v>6204531242.9099998</v>
      </c>
      <c r="DT1748" s="78">
        <f t="shared" si="1308"/>
        <v>2999993128.4400001</v>
      </c>
      <c r="DU1748" s="78"/>
      <c r="DV1748" s="78"/>
      <c r="DW1748" s="78"/>
      <c r="DX1748" s="78"/>
      <c r="DY1748" s="78"/>
      <c r="DZ1748" s="78"/>
      <c r="EA1748" s="78"/>
      <c r="EB1748" s="78"/>
      <c r="EC1748" s="78"/>
      <c r="ED1748" s="78"/>
      <c r="EE1748" s="78"/>
      <c r="EF1748" s="78"/>
      <c r="EG1748" s="78"/>
      <c r="EH1748" s="78"/>
      <c r="EI1748" s="78"/>
      <c r="EJ1748" s="78"/>
      <c r="EK1748" s="78"/>
      <c r="EL1748" s="78"/>
      <c r="EM1748" s="78"/>
      <c r="EN1748" s="78"/>
      <c r="EO1748" s="78"/>
      <c r="EP1748" s="78"/>
      <c r="EQ1748" s="78"/>
      <c r="ER1748" s="78"/>
      <c r="ES1748" s="78"/>
      <c r="ET1748" s="78"/>
      <c r="EU1748" s="78"/>
      <c r="EV1748" s="78"/>
      <c r="EW1748" s="78"/>
      <c r="EX1748" s="78"/>
      <c r="EY1748" s="78"/>
      <c r="EZ1748" s="78">
        <f>DE1748*1.12</f>
        <v>197323868609.46591</v>
      </c>
      <c r="FA1748" s="65" t="s">
        <v>1726</v>
      </c>
      <c r="FB1748" s="65" t="s">
        <v>3578</v>
      </c>
      <c r="FC1748" s="65" t="s">
        <v>3469</v>
      </c>
    </row>
    <row r="1749" spans="1:159" s="49" customFormat="1" ht="25.5" customHeight="1" x14ac:dyDescent="0.25">
      <c r="A1749" s="59" t="s">
        <v>1890</v>
      </c>
      <c r="B1749" s="59" t="s">
        <v>55</v>
      </c>
      <c r="C1749" s="59" t="s">
        <v>1799</v>
      </c>
      <c r="D1749" s="59" t="s">
        <v>1800</v>
      </c>
      <c r="E1749" s="59" t="s">
        <v>1800</v>
      </c>
      <c r="F1749" s="59"/>
      <c r="G1749" s="59" t="s">
        <v>1942</v>
      </c>
      <c r="H1749" s="59" t="s">
        <v>1405</v>
      </c>
      <c r="I1749" s="59">
        <v>20</v>
      </c>
      <c r="J1749" s="59" t="s">
        <v>1981</v>
      </c>
      <c r="K1749" s="59" t="s">
        <v>1982</v>
      </c>
      <c r="L1749" s="59"/>
      <c r="M1749" s="59" t="s">
        <v>1983</v>
      </c>
      <c r="N1749" s="59"/>
      <c r="O1749" s="46">
        <f t="shared" ref="O1749:O1780" si="1309">P1749+Q1749+R1749+S1749+T1749+U1749+V1749+W1749+X1749+Y1749+Z1749+AA1749+AB1749+AC1749+AD1749+AE1749+AF1749+AG1749+AH1749+AI1749+AJ1749+AK1749+AL1749+AM1749+AN1749+AO1749+AP1749+AQ1749+AR1749+AS1749+AT1749+AU1749+AV1749+AW1749+AX1749+AY1749+AZ1749</f>
        <v>0</v>
      </c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87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>
        <v>0</v>
      </c>
      <c r="DF1749" s="46"/>
      <c r="DG1749" s="46"/>
      <c r="DH1749" s="46"/>
      <c r="DI1749" s="46"/>
      <c r="DJ1749" s="46"/>
      <c r="DK1749" s="46"/>
      <c r="DL1749" s="46"/>
      <c r="DM1749" s="46">
        <v>123856192.80000001</v>
      </c>
      <c r="DN1749" s="46">
        <v>173208852.00000003</v>
      </c>
      <c r="DO1749" s="46">
        <v>173208852.00000003</v>
      </c>
      <c r="DP1749" s="46">
        <v>173208852.00000003</v>
      </c>
      <c r="DQ1749" s="46">
        <v>173683396.80000001</v>
      </c>
      <c r="DR1749" s="46">
        <v>173208852.00000003</v>
      </c>
      <c r="DS1749" s="46">
        <v>173208852.00000003</v>
      </c>
      <c r="DT1749" s="46">
        <v>173208852.00000003</v>
      </c>
      <c r="DU1749" s="46">
        <v>173683396.80000001</v>
      </c>
      <c r="DV1749" s="46">
        <v>173208852.00000003</v>
      </c>
      <c r="DW1749" s="46">
        <v>173208852.00000003</v>
      </c>
      <c r="DX1749" s="46">
        <v>173208852.00000003</v>
      </c>
      <c r="DY1749" s="46">
        <v>173683396.80000001</v>
      </c>
      <c r="DZ1749" s="46">
        <v>173208852.00000003</v>
      </c>
      <c r="EA1749" s="46">
        <v>173208852.00000003</v>
      </c>
      <c r="EB1749" s="46">
        <v>173208852.00000003</v>
      </c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>
        <v>0</v>
      </c>
      <c r="FA1749" s="59" t="s">
        <v>1726</v>
      </c>
      <c r="FB1749" s="59">
        <v>2016</v>
      </c>
      <c r="FC1749" s="59"/>
    </row>
    <row r="1750" spans="1:159" s="49" customFormat="1" ht="25.5" customHeight="1" x14ac:dyDescent="0.25">
      <c r="A1750" s="59" t="s">
        <v>1891</v>
      </c>
      <c r="B1750" s="59" t="s">
        <v>55</v>
      </c>
      <c r="C1750" s="59" t="s">
        <v>1799</v>
      </c>
      <c r="D1750" s="59" t="s">
        <v>1800</v>
      </c>
      <c r="E1750" s="59" t="s">
        <v>1800</v>
      </c>
      <c r="F1750" s="59"/>
      <c r="G1750" s="59" t="s">
        <v>1942</v>
      </c>
      <c r="H1750" s="59" t="s">
        <v>1405</v>
      </c>
      <c r="I1750" s="59">
        <v>20</v>
      </c>
      <c r="J1750" s="59" t="s">
        <v>1981</v>
      </c>
      <c r="K1750" s="59" t="s">
        <v>1982</v>
      </c>
      <c r="L1750" s="59"/>
      <c r="M1750" s="59" t="s">
        <v>1983</v>
      </c>
      <c r="N1750" s="59"/>
      <c r="O1750" s="46">
        <f t="shared" si="1309"/>
        <v>0</v>
      </c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87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>
        <v>0</v>
      </c>
      <c r="DF1750" s="46"/>
      <c r="DG1750" s="46"/>
      <c r="DH1750" s="46"/>
      <c r="DI1750" s="46"/>
      <c r="DJ1750" s="46"/>
      <c r="DK1750" s="46"/>
      <c r="DL1750" s="46"/>
      <c r="DM1750" s="46">
        <v>123856192.80000001</v>
      </c>
      <c r="DN1750" s="46">
        <v>173208852.00000003</v>
      </c>
      <c r="DO1750" s="46">
        <v>173208852.00000003</v>
      </c>
      <c r="DP1750" s="46">
        <v>173208852.00000003</v>
      </c>
      <c r="DQ1750" s="46">
        <v>173683396.80000001</v>
      </c>
      <c r="DR1750" s="46">
        <v>173208852.00000003</v>
      </c>
      <c r="DS1750" s="46">
        <v>173208852.00000003</v>
      </c>
      <c r="DT1750" s="46">
        <v>173208852.00000003</v>
      </c>
      <c r="DU1750" s="46">
        <v>173683396.80000001</v>
      </c>
      <c r="DV1750" s="46">
        <v>173208852.00000003</v>
      </c>
      <c r="DW1750" s="46">
        <v>173208852.00000003</v>
      </c>
      <c r="DX1750" s="46">
        <v>173208852.00000003</v>
      </c>
      <c r="DY1750" s="46">
        <v>173683396.80000001</v>
      </c>
      <c r="DZ1750" s="46">
        <v>173208852.00000003</v>
      </c>
      <c r="EA1750" s="46">
        <v>173208852.00000003</v>
      </c>
      <c r="EB1750" s="46">
        <v>173208852.00000003</v>
      </c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>
        <v>0</v>
      </c>
      <c r="FA1750" s="59"/>
      <c r="FB1750" s="59">
        <v>2016</v>
      </c>
      <c r="FC1750" s="59">
        <v>18</v>
      </c>
    </row>
    <row r="1751" spans="1:159" s="49" customFormat="1" ht="25.5" customHeight="1" x14ac:dyDescent="0.25">
      <c r="A1751" s="59" t="s">
        <v>1892</v>
      </c>
      <c r="B1751" s="59" t="s">
        <v>55</v>
      </c>
      <c r="C1751" s="59" t="s">
        <v>1799</v>
      </c>
      <c r="D1751" s="59" t="s">
        <v>1800</v>
      </c>
      <c r="E1751" s="59" t="s">
        <v>1800</v>
      </c>
      <c r="F1751" s="59"/>
      <c r="G1751" s="59" t="s">
        <v>1942</v>
      </c>
      <c r="H1751" s="59" t="s">
        <v>1405</v>
      </c>
      <c r="I1751" s="59">
        <v>20</v>
      </c>
      <c r="J1751" s="59" t="s">
        <v>1981</v>
      </c>
      <c r="K1751" s="59" t="s">
        <v>1982</v>
      </c>
      <c r="L1751" s="59"/>
      <c r="M1751" s="59" t="s">
        <v>1983</v>
      </c>
      <c r="N1751" s="59"/>
      <c r="O1751" s="46">
        <f t="shared" si="1309"/>
        <v>0</v>
      </c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87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>
        <v>0</v>
      </c>
      <c r="DF1751" s="46"/>
      <c r="DG1751" s="46"/>
      <c r="DH1751" s="46"/>
      <c r="DI1751" s="46"/>
      <c r="DJ1751" s="46"/>
      <c r="DK1751" s="46"/>
      <c r="DL1751" s="46"/>
      <c r="DM1751" s="46">
        <v>123856192.80000001</v>
      </c>
      <c r="DN1751" s="46">
        <v>173208852.00000003</v>
      </c>
      <c r="DO1751" s="46">
        <v>173208852.00000003</v>
      </c>
      <c r="DP1751" s="46">
        <v>173208852.00000003</v>
      </c>
      <c r="DQ1751" s="46">
        <v>173683396.80000001</v>
      </c>
      <c r="DR1751" s="46">
        <v>173208852.00000003</v>
      </c>
      <c r="DS1751" s="46">
        <v>173208852.00000003</v>
      </c>
      <c r="DT1751" s="46">
        <v>173208852.00000003</v>
      </c>
      <c r="DU1751" s="46">
        <v>173683396.80000001</v>
      </c>
      <c r="DV1751" s="46">
        <v>173208852.00000003</v>
      </c>
      <c r="DW1751" s="46">
        <v>173208852.00000003</v>
      </c>
      <c r="DX1751" s="46">
        <v>173208852.00000003</v>
      </c>
      <c r="DY1751" s="46">
        <v>173683396.80000001</v>
      </c>
      <c r="DZ1751" s="46">
        <v>173208852.00000003</v>
      </c>
      <c r="EA1751" s="46">
        <v>173208852.00000003</v>
      </c>
      <c r="EB1751" s="46">
        <v>173208852.00000003</v>
      </c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>
        <v>0</v>
      </c>
      <c r="FA1751" s="59"/>
      <c r="FB1751" s="59">
        <v>2016</v>
      </c>
      <c r="FC1751" s="59" t="s">
        <v>1719</v>
      </c>
    </row>
    <row r="1752" spans="1:159" s="49" customFormat="1" ht="25.5" customHeight="1" x14ac:dyDescent="0.25">
      <c r="A1752" s="59" t="s">
        <v>1893</v>
      </c>
      <c r="B1752" s="59" t="s">
        <v>55</v>
      </c>
      <c r="C1752" s="59" t="s">
        <v>1799</v>
      </c>
      <c r="D1752" s="59" t="s">
        <v>1800</v>
      </c>
      <c r="E1752" s="59" t="s">
        <v>1800</v>
      </c>
      <c r="F1752" s="59"/>
      <c r="G1752" s="59" t="s">
        <v>1942</v>
      </c>
      <c r="H1752" s="59" t="s">
        <v>1405</v>
      </c>
      <c r="I1752" s="59">
        <v>20</v>
      </c>
      <c r="J1752" s="59" t="s">
        <v>1981</v>
      </c>
      <c r="K1752" s="59" t="s">
        <v>1984</v>
      </c>
      <c r="L1752" s="59"/>
      <c r="M1752" s="59" t="s">
        <v>1983</v>
      </c>
      <c r="N1752" s="59"/>
      <c r="O1752" s="46">
        <f t="shared" si="1309"/>
        <v>0</v>
      </c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87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>
        <v>0</v>
      </c>
      <c r="DF1752" s="46"/>
      <c r="DG1752" s="46"/>
      <c r="DH1752" s="46"/>
      <c r="DI1752" s="46"/>
      <c r="DJ1752" s="46"/>
      <c r="DK1752" s="46"/>
      <c r="DL1752" s="46"/>
      <c r="DM1752" s="46">
        <v>161013050.63999999</v>
      </c>
      <c r="DN1752" s="46">
        <v>225171507.59999999</v>
      </c>
      <c r="DO1752" s="46">
        <v>225171507.59999999</v>
      </c>
      <c r="DP1752" s="46">
        <v>225171507.59999999</v>
      </c>
      <c r="DQ1752" s="46">
        <v>225788415.84</v>
      </c>
      <c r="DR1752" s="46">
        <v>225171507.59999999</v>
      </c>
      <c r="DS1752" s="46">
        <v>225171507.59999999</v>
      </c>
      <c r="DT1752" s="46">
        <v>225171507.59999999</v>
      </c>
      <c r="DU1752" s="46">
        <v>225788415.84</v>
      </c>
      <c r="DV1752" s="46">
        <v>225171507.59999999</v>
      </c>
      <c r="DW1752" s="46">
        <v>225171507.59999999</v>
      </c>
      <c r="DX1752" s="46">
        <v>225171507.59999999</v>
      </c>
      <c r="DY1752" s="46">
        <v>225788415.84</v>
      </c>
      <c r="DZ1752" s="46">
        <v>225171507.59999999</v>
      </c>
      <c r="EA1752" s="46">
        <v>225171507.59999999</v>
      </c>
      <c r="EB1752" s="46">
        <v>225171507.59999999</v>
      </c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>
        <v>0</v>
      </c>
      <c r="FA1752" s="59" t="s">
        <v>1726</v>
      </c>
      <c r="FB1752" s="59">
        <v>2016</v>
      </c>
      <c r="FC1752" s="59"/>
    </row>
    <row r="1753" spans="1:159" s="49" customFormat="1" ht="25.5" customHeight="1" x14ac:dyDescent="0.25">
      <c r="A1753" s="59" t="s">
        <v>1894</v>
      </c>
      <c r="B1753" s="59" t="s">
        <v>55</v>
      </c>
      <c r="C1753" s="59" t="s">
        <v>1799</v>
      </c>
      <c r="D1753" s="59" t="s">
        <v>1800</v>
      </c>
      <c r="E1753" s="59" t="s">
        <v>1800</v>
      </c>
      <c r="F1753" s="59"/>
      <c r="G1753" s="59" t="s">
        <v>1942</v>
      </c>
      <c r="H1753" s="59" t="s">
        <v>1405</v>
      </c>
      <c r="I1753" s="59">
        <v>20</v>
      </c>
      <c r="J1753" s="59" t="s">
        <v>1981</v>
      </c>
      <c r="K1753" s="59" t="s">
        <v>1984</v>
      </c>
      <c r="L1753" s="59"/>
      <c r="M1753" s="59" t="s">
        <v>1983</v>
      </c>
      <c r="N1753" s="59"/>
      <c r="O1753" s="46">
        <f t="shared" si="1309"/>
        <v>0</v>
      </c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87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>
        <v>0</v>
      </c>
      <c r="DF1753" s="46"/>
      <c r="DG1753" s="46"/>
      <c r="DH1753" s="46"/>
      <c r="DI1753" s="46"/>
      <c r="DJ1753" s="46"/>
      <c r="DK1753" s="46"/>
      <c r="DL1753" s="46"/>
      <c r="DM1753" s="46">
        <v>161013050.63999999</v>
      </c>
      <c r="DN1753" s="46">
        <v>225171507.59999999</v>
      </c>
      <c r="DO1753" s="46">
        <v>225171507.59999999</v>
      </c>
      <c r="DP1753" s="46">
        <v>225171507.59999999</v>
      </c>
      <c r="DQ1753" s="46">
        <v>225788415.84</v>
      </c>
      <c r="DR1753" s="46">
        <v>225171507.59999999</v>
      </c>
      <c r="DS1753" s="46">
        <v>225171507.59999999</v>
      </c>
      <c r="DT1753" s="46">
        <v>225171507.59999999</v>
      </c>
      <c r="DU1753" s="46">
        <v>225788415.84</v>
      </c>
      <c r="DV1753" s="46">
        <v>225171507.59999999</v>
      </c>
      <c r="DW1753" s="46">
        <v>225171507.59999999</v>
      </c>
      <c r="DX1753" s="46">
        <v>225171507.59999999</v>
      </c>
      <c r="DY1753" s="46">
        <v>225788415.84</v>
      </c>
      <c r="DZ1753" s="46">
        <v>225171507.59999999</v>
      </c>
      <c r="EA1753" s="46">
        <v>225171507.59999999</v>
      </c>
      <c r="EB1753" s="46">
        <v>225171507.59999999</v>
      </c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>
        <v>0</v>
      </c>
      <c r="FA1753" s="59"/>
      <c r="FB1753" s="59">
        <v>2016</v>
      </c>
      <c r="FC1753" s="59">
        <v>18</v>
      </c>
    </row>
    <row r="1754" spans="1:159" s="49" customFormat="1" ht="25.5" customHeight="1" x14ac:dyDescent="0.25">
      <c r="A1754" s="59" t="s">
        <v>1895</v>
      </c>
      <c r="B1754" s="59" t="s">
        <v>55</v>
      </c>
      <c r="C1754" s="59" t="s">
        <v>1799</v>
      </c>
      <c r="D1754" s="59" t="s">
        <v>1800</v>
      </c>
      <c r="E1754" s="59" t="s">
        <v>1800</v>
      </c>
      <c r="F1754" s="59"/>
      <c r="G1754" s="59" t="s">
        <v>1942</v>
      </c>
      <c r="H1754" s="59" t="s">
        <v>1405</v>
      </c>
      <c r="I1754" s="59">
        <v>20</v>
      </c>
      <c r="J1754" s="59" t="s">
        <v>1981</v>
      </c>
      <c r="K1754" s="59" t="s">
        <v>1984</v>
      </c>
      <c r="L1754" s="59"/>
      <c r="M1754" s="59" t="s">
        <v>1983</v>
      </c>
      <c r="N1754" s="59"/>
      <c r="O1754" s="46">
        <f t="shared" si="1309"/>
        <v>0</v>
      </c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87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>
        <v>0</v>
      </c>
      <c r="DF1754" s="46"/>
      <c r="DG1754" s="46"/>
      <c r="DH1754" s="46"/>
      <c r="DI1754" s="46"/>
      <c r="DJ1754" s="46"/>
      <c r="DK1754" s="46"/>
      <c r="DL1754" s="46"/>
      <c r="DM1754" s="46">
        <v>161013050.63999999</v>
      </c>
      <c r="DN1754" s="46">
        <v>225171507.59999999</v>
      </c>
      <c r="DO1754" s="46">
        <v>225171507.59999999</v>
      </c>
      <c r="DP1754" s="46">
        <v>225171507.59999999</v>
      </c>
      <c r="DQ1754" s="46">
        <v>225788415.84</v>
      </c>
      <c r="DR1754" s="46">
        <v>225171507.59999999</v>
      </c>
      <c r="DS1754" s="46">
        <v>225171507.59999999</v>
      </c>
      <c r="DT1754" s="46">
        <v>225171507.59999999</v>
      </c>
      <c r="DU1754" s="46">
        <v>225788415.84</v>
      </c>
      <c r="DV1754" s="46">
        <v>225171507.59999999</v>
      </c>
      <c r="DW1754" s="46">
        <v>225171507.59999999</v>
      </c>
      <c r="DX1754" s="46">
        <v>225171507.59999999</v>
      </c>
      <c r="DY1754" s="46">
        <v>225788415.84</v>
      </c>
      <c r="DZ1754" s="46">
        <v>225171507.59999999</v>
      </c>
      <c r="EA1754" s="46">
        <v>225171507.59999999</v>
      </c>
      <c r="EB1754" s="46">
        <v>225171507.59999999</v>
      </c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>
        <v>0</v>
      </c>
      <c r="FA1754" s="59"/>
      <c r="FB1754" s="59">
        <v>2016</v>
      </c>
      <c r="FC1754" s="59" t="s">
        <v>1719</v>
      </c>
    </row>
    <row r="1755" spans="1:159" s="49" customFormat="1" ht="25.5" customHeight="1" x14ac:dyDescent="0.25">
      <c r="A1755" s="59" t="s">
        <v>1896</v>
      </c>
      <c r="B1755" s="59" t="s">
        <v>55</v>
      </c>
      <c r="C1755" s="59" t="s">
        <v>1799</v>
      </c>
      <c r="D1755" s="59" t="s">
        <v>1800</v>
      </c>
      <c r="E1755" s="59" t="s">
        <v>1800</v>
      </c>
      <c r="F1755" s="59"/>
      <c r="G1755" s="59" t="s">
        <v>1942</v>
      </c>
      <c r="H1755" s="59" t="s">
        <v>1405</v>
      </c>
      <c r="I1755" s="59">
        <v>20</v>
      </c>
      <c r="J1755" s="59" t="s">
        <v>1981</v>
      </c>
      <c r="K1755" s="59" t="s">
        <v>1985</v>
      </c>
      <c r="L1755" s="59"/>
      <c r="M1755" s="59" t="s">
        <v>1983</v>
      </c>
      <c r="N1755" s="59"/>
      <c r="O1755" s="46">
        <f t="shared" si="1309"/>
        <v>0</v>
      </c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87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>
        <v>0</v>
      </c>
      <c r="DF1755" s="46"/>
      <c r="DG1755" s="46"/>
      <c r="DH1755" s="46"/>
      <c r="DI1755" s="46"/>
      <c r="DJ1755" s="46"/>
      <c r="DK1755" s="46"/>
      <c r="DL1755" s="46"/>
      <c r="DM1755" s="46">
        <v>24771238.560000002</v>
      </c>
      <c r="DN1755" s="46">
        <v>34641770.400000006</v>
      </c>
      <c r="DO1755" s="46">
        <v>34641770.400000006</v>
      </c>
      <c r="DP1755" s="46">
        <v>34641770.400000006</v>
      </c>
      <c r="DQ1755" s="46">
        <v>34736679.359999999</v>
      </c>
      <c r="DR1755" s="46">
        <v>34641770.400000006</v>
      </c>
      <c r="DS1755" s="46">
        <v>34641770.400000006</v>
      </c>
      <c r="DT1755" s="46">
        <v>34641770.400000006</v>
      </c>
      <c r="DU1755" s="46">
        <v>34736679.359999999</v>
      </c>
      <c r="DV1755" s="46">
        <v>34641770.400000006</v>
      </c>
      <c r="DW1755" s="46">
        <v>34641770.400000006</v>
      </c>
      <c r="DX1755" s="46">
        <v>34641770.400000006</v>
      </c>
      <c r="DY1755" s="46">
        <v>34736679.359999999</v>
      </c>
      <c r="DZ1755" s="46">
        <v>34641770.400000006</v>
      </c>
      <c r="EA1755" s="46">
        <v>34641770.400000006</v>
      </c>
      <c r="EB1755" s="46">
        <v>34641770.400000006</v>
      </c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>
        <v>0</v>
      </c>
      <c r="FA1755" s="59" t="s">
        <v>1726</v>
      </c>
      <c r="FB1755" s="59">
        <v>2016</v>
      </c>
      <c r="FC1755" s="59"/>
    </row>
    <row r="1756" spans="1:159" s="49" customFormat="1" ht="25.5" customHeight="1" x14ac:dyDescent="0.25">
      <c r="A1756" s="59" t="s">
        <v>1897</v>
      </c>
      <c r="B1756" s="59" t="s">
        <v>55</v>
      </c>
      <c r="C1756" s="59" t="s">
        <v>1799</v>
      </c>
      <c r="D1756" s="59" t="s">
        <v>1800</v>
      </c>
      <c r="E1756" s="59" t="s">
        <v>1800</v>
      </c>
      <c r="F1756" s="59"/>
      <c r="G1756" s="59" t="s">
        <v>1942</v>
      </c>
      <c r="H1756" s="59" t="s">
        <v>1405</v>
      </c>
      <c r="I1756" s="59">
        <v>20</v>
      </c>
      <c r="J1756" s="59" t="s">
        <v>1981</v>
      </c>
      <c r="K1756" s="59" t="s">
        <v>1985</v>
      </c>
      <c r="L1756" s="59"/>
      <c r="M1756" s="59" t="s">
        <v>1983</v>
      </c>
      <c r="N1756" s="59"/>
      <c r="O1756" s="46">
        <f t="shared" si="1309"/>
        <v>0</v>
      </c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87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>
        <v>0</v>
      </c>
      <c r="DF1756" s="46"/>
      <c r="DG1756" s="46"/>
      <c r="DH1756" s="46"/>
      <c r="DI1756" s="46"/>
      <c r="DJ1756" s="46"/>
      <c r="DK1756" s="46"/>
      <c r="DL1756" s="46"/>
      <c r="DM1756" s="46">
        <v>24771238.560000002</v>
      </c>
      <c r="DN1756" s="46">
        <v>34641770.400000006</v>
      </c>
      <c r="DO1756" s="46">
        <v>34641770.400000006</v>
      </c>
      <c r="DP1756" s="46">
        <v>34641770.400000006</v>
      </c>
      <c r="DQ1756" s="46">
        <v>34736679.359999999</v>
      </c>
      <c r="DR1756" s="46">
        <v>34641770.400000006</v>
      </c>
      <c r="DS1756" s="46">
        <v>34641770.400000006</v>
      </c>
      <c r="DT1756" s="46">
        <v>34641770.400000006</v>
      </c>
      <c r="DU1756" s="46">
        <v>34736679.359999999</v>
      </c>
      <c r="DV1756" s="46">
        <v>34641770.400000006</v>
      </c>
      <c r="DW1756" s="46">
        <v>34641770.400000006</v>
      </c>
      <c r="DX1756" s="46">
        <v>34641770.400000006</v>
      </c>
      <c r="DY1756" s="46">
        <v>34736679.359999999</v>
      </c>
      <c r="DZ1756" s="46">
        <v>34641770.400000006</v>
      </c>
      <c r="EA1756" s="46">
        <v>34641770.400000006</v>
      </c>
      <c r="EB1756" s="46">
        <v>34641770.400000006</v>
      </c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>
        <v>0</v>
      </c>
      <c r="FA1756" s="59"/>
      <c r="FB1756" s="59">
        <v>2016</v>
      </c>
      <c r="FC1756" s="59">
        <v>18</v>
      </c>
    </row>
    <row r="1757" spans="1:159" s="49" customFormat="1" ht="25.5" customHeight="1" x14ac:dyDescent="0.25">
      <c r="A1757" s="59" t="s">
        <v>1898</v>
      </c>
      <c r="B1757" s="59" t="s">
        <v>55</v>
      </c>
      <c r="C1757" s="59" t="s">
        <v>1799</v>
      </c>
      <c r="D1757" s="59" t="s">
        <v>1800</v>
      </c>
      <c r="E1757" s="59" t="s">
        <v>1800</v>
      </c>
      <c r="F1757" s="59"/>
      <c r="G1757" s="59" t="s">
        <v>1942</v>
      </c>
      <c r="H1757" s="59" t="s">
        <v>1405</v>
      </c>
      <c r="I1757" s="59">
        <v>20</v>
      </c>
      <c r="J1757" s="59" t="s">
        <v>1981</v>
      </c>
      <c r="K1757" s="59" t="s">
        <v>1985</v>
      </c>
      <c r="L1757" s="59"/>
      <c r="M1757" s="59" t="s">
        <v>1983</v>
      </c>
      <c r="N1757" s="59"/>
      <c r="O1757" s="46">
        <f t="shared" si="1309"/>
        <v>0</v>
      </c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87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>
        <v>0</v>
      </c>
      <c r="DF1757" s="46"/>
      <c r="DG1757" s="46"/>
      <c r="DH1757" s="46"/>
      <c r="DI1757" s="46"/>
      <c r="DJ1757" s="46"/>
      <c r="DK1757" s="46"/>
      <c r="DL1757" s="46"/>
      <c r="DM1757" s="46">
        <v>24771238.560000002</v>
      </c>
      <c r="DN1757" s="46">
        <v>34641770.400000006</v>
      </c>
      <c r="DO1757" s="46">
        <v>34641770.400000006</v>
      </c>
      <c r="DP1757" s="46">
        <v>34641770.400000006</v>
      </c>
      <c r="DQ1757" s="46">
        <v>34736679.359999999</v>
      </c>
      <c r="DR1757" s="46">
        <v>34641770.400000006</v>
      </c>
      <c r="DS1757" s="46">
        <v>34641770.400000006</v>
      </c>
      <c r="DT1757" s="46">
        <v>34641770.400000006</v>
      </c>
      <c r="DU1757" s="46">
        <v>34736679.359999999</v>
      </c>
      <c r="DV1757" s="46">
        <v>34641770.400000006</v>
      </c>
      <c r="DW1757" s="46">
        <v>34641770.400000006</v>
      </c>
      <c r="DX1757" s="46">
        <v>34641770.400000006</v>
      </c>
      <c r="DY1757" s="46">
        <v>34736679.359999999</v>
      </c>
      <c r="DZ1757" s="46">
        <v>34641770.400000006</v>
      </c>
      <c r="EA1757" s="46">
        <v>34641770.400000006</v>
      </c>
      <c r="EB1757" s="46">
        <v>34641770.400000006</v>
      </c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>
        <v>0</v>
      </c>
      <c r="FA1757" s="59"/>
      <c r="FB1757" s="59">
        <v>2016</v>
      </c>
      <c r="FC1757" s="59" t="s">
        <v>1719</v>
      </c>
    </row>
    <row r="1758" spans="1:159" s="49" customFormat="1" ht="25.5" customHeight="1" x14ac:dyDescent="0.25">
      <c r="A1758" s="59" t="s">
        <v>1899</v>
      </c>
      <c r="B1758" s="59" t="s">
        <v>55</v>
      </c>
      <c r="C1758" s="59" t="s">
        <v>1799</v>
      </c>
      <c r="D1758" s="59" t="s">
        <v>1800</v>
      </c>
      <c r="E1758" s="59" t="s">
        <v>1800</v>
      </c>
      <c r="F1758" s="59"/>
      <c r="G1758" s="59" t="s">
        <v>1942</v>
      </c>
      <c r="H1758" s="59" t="s">
        <v>1405</v>
      </c>
      <c r="I1758" s="59">
        <v>20</v>
      </c>
      <c r="J1758" s="59" t="s">
        <v>1981</v>
      </c>
      <c r="K1758" s="59" t="s">
        <v>1986</v>
      </c>
      <c r="L1758" s="59"/>
      <c r="M1758" s="59" t="s">
        <v>1983</v>
      </c>
      <c r="N1758" s="59"/>
      <c r="O1758" s="46">
        <f t="shared" si="1309"/>
        <v>0</v>
      </c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87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>
        <v>0</v>
      </c>
      <c r="DF1758" s="46"/>
      <c r="DG1758" s="46"/>
      <c r="DH1758" s="46"/>
      <c r="DI1758" s="46"/>
      <c r="DJ1758" s="46"/>
      <c r="DK1758" s="46"/>
      <c r="DL1758" s="46"/>
      <c r="DM1758" s="46">
        <v>136241812.08000001</v>
      </c>
      <c r="DN1758" s="46">
        <v>190529737.20000002</v>
      </c>
      <c r="DO1758" s="46">
        <v>190529737.20000002</v>
      </c>
      <c r="DP1758" s="46">
        <v>190529737.20000002</v>
      </c>
      <c r="DQ1758" s="46">
        <v>191051736.48000002</v>
      </c>
      <c r="DR1758" s="46">
        <v>190529737.20000002</v>
      </c>
      <c r="DS1758" s="46">
        <v>190529737.20000002</v>
      </c>
      <c r="DT1758" s="46">
        <v>190529737.20000002</v>
      </c>
      <c r="DU1758" s="46">
        <v>191051736.48000002</v>
      </c>
      <c r="DV1758" s="46">
        <v>190529737.20000002</v>
      </c>
      <c r="DW1758" s="46">
        <v>190529737.20000002</v>
      </c>
      <c r="DX1758" s="46">
        <v>190529737.20000002</v>
      </c>
      <c r="DY1758" s="46">
        <v>191051736.48000002</v>
      </c>
      <c r="DZ1758" s="46">
        <v>190529737.20000002</v>
      </c>
      <c r="EA1758" s="46">
        <v>190529737.20000002</v>
      </c>
      <c r="EB1758" s="46">
        <v>190529737.20000002</v>
      </c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>
        <v>0</v>
      </c>
      <c r="FA1758" s="59" t="s">
        <v>1726</v>
      </c>
      <c r="FB1758" s="59">
        <v>2016</v>
      </c>
      <c r="FC1758" s="59"/>
    </row>
    <row r="1759" spans="1:159" s="49" customFormat="1" ht="25.5" customHeight="1" x14ac:dyDescent="0.25">
      <c r="A1759" s="59" t="s">
        <v>1900</v>
      </c>
      <c r="B1759" s="59" t="s">
        <v>55</v>
      </c>
      <c r="C1759" s="59" t="s">
        <v>1799</v>
      </c>
      <c r="D1759" s="59" t="s">
        <v>1800</v>
      </c>
      <c r="E1759" s="59" t="s">
        <v>1800</v>
      </c>
      <c r="F1759" s="59"/>
      <c r="G1759" s="59" t="s">
        <v>1942</v>
      </c>
      <c r="H1759" s="59" t="s">
        <v>1405</v>
      </c>
      <c r="I1759" s="59">
        <v>20</v>
      </c>
      <c r="J1759" s="59" t="s">
        <v>1981</v>
      </c>
      <c r="K1759" s="59" t="s">
        <v>1986</v>
      </c>
      <c r="L1759" s="59"/>
      <c r="M1759" s="59" t="s">
        <v>1983</v>
      </c>
      <c r="N1759" s="59"/>
      <c r="O1759" s="46">
        <f t="shared" si="1309"/>
        <v>0</v>
      </c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87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>
        <v>0</v>
      </c>
      <c r="DF1759" s="46"/>
      <c r="DG1759" s="46"/>
      <c r="DH1759" s="46"/>
      <c r="DI1759" s="46"/>
      <c r="DJ1759" s="46"/>
      <c r="DK1759" s="46"/>
      <c r="DL1759" s="46"/>
      <c r="DM1759" s="46">
        <v>136241812.08000001</v>
      </c>
      <c r="DN1759" s="46">
        <v>190529737.20000002</v>
      </c>
      <c r="DO1759" s="46">
        <v>190529737.20000002</v>
      </c>
      <c r="DP1759" s="46">
        <v>190529737.20000002</v>
      </c>
      <c r="DQ1759" s="46">
        <v>191051736.48000002</v>
      </c>
      <c r="DR1759" s="46">
        <v>190529737.20000002</v>
      </c>
      <c r="DS1759" s="46">
        <v>190529737.20000002</v>
      </c>
      <c r="DT1759" s="46">
        <v>190529737.20000002</v>
      </c>
      <c r="DU1759" s="46">
        <v>191051736.48000002</v>
      </c>
      <c r="DV1759" s="46">
        <v>190529737.20000002</v>
      </c>
      <c r="DW1759" s="46">
        <v>190529737.20000002</v>
      </c>
      <c r="DX1759" s="46">
        <v>190529737.20000002</v>
      </c>
      <c r="DY1759" s="46">
        <v>191051736.48000002</v>
      </c>
      <c r="DZ1759" s="46">
        <v>190529737.20000002</v>
      </c>
      <c r="EA1759" s="46">
        <v>190529737.20000002</v>
      </c>
      <c r="EB1759" s="46">
        <v>190529737.20000002</v>
      </c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>
        <v>0</v>
      </c>
      <c r="FA1759" s="59"/>
      <c r="FB1759" s="59">
        <v>2016</v>
      </c>
      <c r="FC1759" s="59">
        <v>18</v>
      </c>
    </row>
    <row r="1760" spans="1:159" s="49" customFormat="1" ht="25.5" customHeight="1" x14ac:dyDescent="0.25">
      <c r="A1760" s="59" t="s">
        <v>1901</v>
      </c>
      <c r="B1760" s="59" t="s">
        <v>55</v>
      </c>
      <c r="C1760" s="59" t="s">
        <v>1799</v>
      </c>
      <c r="D1760" s="59" t="s">
        <v>1800</v>
      </c>
      <c r="E1760" s="59" t="s">
        <v>1800</v>
      </c>
      <c r="F1760" s="59"/>
      <c r="G1760" s="59" t="s">
        <v>1942</v>
      </c>
      <c r="H1760" s="59" t="s">
        <v>1405</v>
      </c>
      <c r="I1760" s="59">
        <v>20</v>
      </c>
      <c r="J1760" s="59" t="s">
        <v>1981</v>
      </c>
      <c r="K1760" s="59" t="s">
        <v>1986</v>
      </c>
      <c r="L1760" s="59"/>
      <c r="M1760" s="59" t="s">
        <v>1983</v>
      </c>
      <c r="N1760" s="59"/>
      <c r="O1760" s="46">
        <f t="shared" si="1309"/>
        <v>0</v>
      </c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87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>
        <v>0</v>
      </c>
      <c r="DF1760" s="46"/>
      <c r="DG1760" s="46"/>
      <c r="DH1760" s="46"/>
      <c r="DI1760" s="46"/>
      <c r="DJ1760" s="46"/>
      <c r="DK1760" s="46"/>
      <c r="DL1760" s="46"/>
      <c r="DM1760" s="46">
        <v>136241812.08000001</v>
      </c>
      <c r="DN1760" s="46">
        <v>190529737.20000002</v>
      </c>
      <c r="DO1760" s="46">
        <v>190529737.20000002</v>
      </c>
      <c r="DP1760" s="46">
        <v>190529737.20000002</v>
      </c>
      <c r="DQ1760" s="46">
        <v>191051736.48000002</v>
      </c>
      <c r="DR1760" s="46">
        <v>190529737.20000002</v>
      </c>
      <c r="DS1760" s="46">
        <v>190529737.20000002</v>
      </c>
      <c r="DT1760" s="46">
        <v>190529737.20000002</v>
      </c>
      <c r="DU1760" s="46">
        <v>191051736.48000002</v>
      </c>
      <c r="DV1760" s="46">
        <v>190529737.20000002</v>
      </c>
      <c r="DW1760" s="46">
        <v>190529737.20000002</v>
      </c>
      <c r="DX1760" s="46">
        <v>190529737.20000002</v>
      </c>
      <c r="DY1760" s="46">
        <v>191051736.48000002</v>
      </c>
      <c r="DZ1760" s="46">
        <v>190529737.20000002</v>
      </c>
      <c r="EA1760" s="46">
        <v>190529737.20000002</v>
      </c>
      <c r="EB1760" s="46">
        <v>190529737.20000002</v>
      </c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>
        <v>0</v>
      </c>
      <c r="FA1760" s="59"/>
      <c r="FB1760" s="59">
        <v>2016</v>
      </c>
      <c r="FC1760" s="59" t="s">
        <v>1719</v>
      </c>
    </row>
    <row r="1761" spans="1:159" s="49" customFormat="1" ht="25.5" customHeight="1" x14ac:dyDescent="0.25">
      <c r="A1761" s="59" t="s">
        <v>1902</v>
      </c>
      <c r="B1761" s="59" t="s">
        <v>55</v>
      </c>
      <c r="C1761" s="59" t="s">
        <v>1799</v>
      </c>
      <c r="D1761" s="59" t="s">
        <v>1800</v>
      </c>
      <c r="E1761" s="59" t="s">
        <v>1800</v>
      </c>
      <c r="F1761" s="59"/>
      <c r="G1761" s="59" t="s">
        <v>1942</v>
      </c>
      <c r="H1761" s="59" t="s">
        <v>1405</v>
      </c>
      <c r="I1761" s="59">
        <v>20</v>
      </c>
      <c r="J1761" s="59" t="s">
        <v>1981</v>
      </c>
      <c r="K1761" s="59" t="s">
        <v>1987</v>
      </c>
      <c r="L1761" s="59"/>
      <c r="M1761" s="59" t="s">
        <v>1983</v>
      </c>
      <c r="N1761" s="59"/>
      <c r="O1761" s="46">
        <f t="shared" si="1309"/>
        <v>0</v>
      </c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87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>
        <v>0</v>
      </c>
      <c r="DF1761" s="46"/>
      <c r="DG1761" s="46"/>
      <c r="DH1761" s="46"/>
      <c r="DI1761" s="46"/>
      <c r="DJ1761" s="46"/>
      <c r="DK1761" s="46"/>
      <c r="DL1761" s="46"/>
      <c r="DM1761" s="46">
        <v>86699334.960000008</v>
      </c>
      <c r="DN1761" s="46">
        <v>121246196.40000002</v>
      </c>
      <c r="DO1761" s="46">
        <v>121246196.40000002</v>
      </c>
      <c r="DP1761" s="46">
        <v>121246196.40000002</v>
      </c>
      <c r="DQ1761" s="46">
        <v>121578377.76000002</v>
      </c>
      <c r="DR1761" s="46">
        <v>121246196.40000002</v>
      </c>
      <c r="DS1761" s="46">
        <v>121246196.40000002</v>
      </c>
      <c r="DT1761" s="46">
        <v>121246196.40000002</v>
      </c>
      <c r="DU1761" s="46">
        <v>121578377.76000002</v>
      </c>
      <c r="DV1761" s="46">
        <v>121246196.40000002</v>
      </c>
      <c r="DW1761" s="46">
        <v>121246196.40000002</v>
      </c>
      <c r="DX1761" s="46">
        <v>121246196.40000002</v>
      </c>
      <c r="DY1761" s="46">
        <v>121578377.76000002</v>
      </c>
      <c r="DZ1761" s="46">
        <v>121246196.40000002</v>
      </c>
      <c r="EA1761" s="46">
        <v>121246196.40000002</v>
      </c>
      <c r="EB1761" s="46">
        <v>121246196.40000002</v>
      </c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>
        <v>0</v>
      </c>
      <c r="FA1761" s="59" t="s">
        <v>1726</v>
      </c>
      <c r="FB1761" s="59">
        <v>2016</v>
      </c>
      <c r="FC1761" s="59"/>
    </row>
    <row r="1762" spans="1:159" s="49" customFormat="1" ht="25.5" customHeight="1" x14ac:dyDescent="0.25">
      <c r="A1762" s="59" t="s">
        <v>1903</v>
      </c>
      <c r="B1762" s="59" t="s">
        <v>55</v>
      </c>
      <c r="C1762" s="59" t="s">
        <v>1799</v>
      </c>
      <c r="D1762" s="59" t="s">
        <v>1800</v>
      </c>
      <c r="E1762" s="59" t="s">
        <v>1800</v>
      </c>
      <c r="F1762" s="59"/>
      <c r="G1762" s="59" t="s">
        <v>1942</v>
      </c>
      <c r="H1762" s="59" t="s">
        <v>1405</v>
      </c>
      <c r="I1762" s="59">
        <v>20</v>
      </c>
      <c r="J1762" s="59" t="s">
        <v>1981</v>
      </c>
      <c r="K1762" s="59" t="s">
        <v>1987</v>
      </c>
      <c r="L1762" s="59"/>
      <c r="M1762" s="59" t="s">
        <v>1983</v>
      </c>
      <c r="N1762" s="59"/>
      <c r="O1762" s="46">
        <f t="shared" si="1309"/>
        <v>0</v>
      </c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87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>
        <v>0</v>
      </c>
      <c r="DF1762" s="46"/>
      <c r="DG1762" s="46"/>
      <c r="DH1762" s="46"/>
      <c r="DI1762" s="46"/>
      <c r="DJ1762" s="46"/>
      <c r="DK1762" s="46"/>
      <c r="DL1762" s="46"/>
      <c r="DM1762" s="46">
        <v>86699334.960000008</v>
      </c>
      <c r="DN1762" s="46">
        <v>121246196.40000002</v>
      </c>
      <c r="DO1762" s="46">
        <v>121246196.40000002</v>
      </c>
      <c r="DP1762" s="46">
        <v>121246196.40000002</v>
      </c>
      <c r="DQ1762" s="46">
        <v>121578377.76000002</v>
      </c>
      <c r="DR1762" s="46">
        <v>121246196.40000002</v>
      </c>
      <c r="DS1762" s="46">
        <v>121246196.40000002</v>
      </c>
      <c r="DT1762" s="46">
        <v>121246196.40000002</v>
      </c>
      <c r="DU1762" s="46">
        <v>121578377.76000002</v>
      </c>
      <c r="DV1762" s="46">
        <v>121246196.40000002</v>
      </c>
      <c r="DW1762" s="46">
        <v>121246196.40000002</v>
      </c>
      <c r="DX1762" s="46">
        <v>121246196.40000002</v>
      </c>
      <c r="DY1762" s="46">
        <v>121578377.76000002</v>
      </c>
      <c r="DZ1762" s="46">
        <v>121246196.40000002</v>
      </c>
      <c r="EA1762" s="46">
        <v>121246196.40000002</v>
      </c>
      <c r="EB1762" s="46">
        <v>121246196.40000002</v>
      </c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>
        <v>0</v>
      </c>
      <c r="FA1762" s="59"/>
      <c r="FB1762" s="59">
        <v>2016</v>
      </c>
      <c r="FC1762" s="59">
        <v>18</v>
      </c>
    </row>
    <row r="1763" spans="1:159" s="49" customFormat="1" ht="25.5" customHeight="1" x14ac:dyDescent="0.25">
      <c r="A1763" s="59" t="s">
        <v>1904</v>
      </c>
      <c r="B1763" s="59" t="s">
        <v>55</v>
      </c>
      <c r="C1763" s="59" t="s">
        <v>1799</v>
      </c>
      <c r="D1763" s="59" t="s">
        <v>1800</v>
      </c>
      <c r="E1763" s="59" t="s">
        <v>1800</v>
      </c>
      <c r="F1763" s="59"/>
      <c r="G1763" s="59" t="s">
        <v>1942</v>
      </c>
      <c r="H1763" s="59" t="s">
        <v>1405</v>
      </c>
      <c r="I1763" s="59">
        <v>20</v>
      </c>
      <c r="J1763" s="59" t="s">
        <v>1981</v>
      </c>
      <c r="K1763" s="59" t="s">
        <v>1987</v>
      </c>
      <c r="L1763" s="59"/>
      <c r="M1763" s="59" t="s">
        <v>1983</v>
      </c>
      <c r="N1763" s="59"/>
      <c r="O1763" s="46">
        <f t="shared" si="1309"/>
        <v>0</v>
      </c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87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>
        <v>0</v>
      </c>
      <c r="DF1763" s="46"/>
      <c r="DG1763" s="46"/>
      <c r="DH1763" s="46"/>
      <c r="DI1763" s="46"/>
      <c r="DJ1763" s="46"/>
      <c r="DK1763" s="46"/>
      <c r="DL1763" s="46"/>
      <c r="DM1763" s="46">
        <v>86699334.960000008</v>
      </c>
      <c r="DN1763" s="46">
        <v>121246196.40000002</v>
      </c>
      <c r="DO1763" s="46">
        <v>121246196.40000002</v>
      </c>
      <c r="DP1763" s="46">
        <v>121246196.40000002</v>
      </c>
      <c r="DQ1763" s="46">
        <v>121578377.76000002</v>
      </c>
      <c r="DR1763" s="46">
        <v>121246196.40000002</v>
      </c>
      <c r="DS1763" s="46">
        <v>121246196.40000002</v>
      </c>
      <c r="DT1763" s="46">
        <v>121246196.40000002</v>
      </c>
      <c r="DU1763" s="46">
        <v>121578377.76000002</v>
      </c>
      <c r="DV1763" s="46">
        <v>121246196.40000002</v>
      </c>
      <c r="DW1763" s="46">
        <v>121246196.40000002</v>
      </c>
      <c r="DX1763" s="46">
        <v>121246196.40000002</v>
      </c>
      <c r="DY1763" s="46">
        <v>121578377.76000002</v>
      </c>
      <c r="DZ1763" s="46">
        <v>121246196.40000002</v>
      </c>
      <c r="EA1763" s="46">
        <v>121246196.40000002</v>
      </c>
      <c r="EB1763" s="46">
        <v>121246196.40000002</v>
      </c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>
        <v>0</v>
      </c>
      <c r="FA1763" s="59"/>
      <c r="FB1763" s="59">
        <v>2016</v>
      </c>
      <c r="FC1763" s="59" t="s">
        <v>1719</v>
      </c>
    </row>
    <row r="1764" spans="1:159" s="49" customFormat="1" ht="25.5" customHeight="1" x14ac:dyDescent="0.25">
      <c r="A1764" s="59" t="s">
        <v>1905</v>
      </c>
      <c r="B1764" s="59" t="s">
        <v>55</v>
      </c>
      <c r="C1764" s="59" t="s">
        <v>1799</v>
      </c>
      <c r="D1764" s="59" t="s">
        <v>1800</v>
      </c>
      <c r="E1764" s="59" t="s">
        <v>1800</v>
      </c>
      <c r="F1764" s="59"/>
      <c r="G1764" s="59" t="s">
        <v>1942</v>
      </c>
      <c r="H1764" s="59" t="s">
        <v>1405</v>
      </c>
      <c r="I1764" s="59">
        <v>20</v>
      </c>
      <c r="J1764" s="59" t="s">
        <v>1981</v>
      </c>
      <c r="K1764" s="59" t="s">
        <v>1988</v>
      </c>
      <c r="L1764" s="59"/>
      <c r="M1764" s="59" t="s">
        <v>1983</v>
      </c>
      <c r="N1764" s="59"/>
      <c r="O1764" s="46">
        <f t="shared" si="1309"/>
        <v>0</v>
      </c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87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>
        <v>0</v>
      </c>
      <c r="DF1764" s="46"/>
      <c r="DG1764" s="46"/>
      <c r="DH1764" s="46"/>
      <c r="DI1764" s="46"/>
      <c r="DJ1764" s="46"/>
      <c r="DK1764" s="46"/>
      <c r="DL1764" s="46"/>
      <c r="DM1764" s="46">
        <v>24771238.560000002</v>
      </c>
      <c r="DN1764" s="46">
        <v>34641770.400000006</v>
      </c>
      <c r="DO1764" s="46">
        <v>34641770.400000006</v>
      </c>
      <c r="DP1764" s="46">
        <v>34641770.400000006</v>
      </c>
      <c r="DQ1764" s="46">
        <v>34736679.359999999</v>
      </c>
      <c r="DR1764" s="46">
        <v>34641770.400000006</v>
      </c>
      <c r="DS1764" s="46">
        <v>34641770.400000006</v>
      </c>
      <c r="DT1764" s="46">
        <v>34641770.400000006</v>
      </c>
      <c r="DU1764" s="46">
        <v>34736679.359999999</v>
      </c>
      <c r="DV1764" s="46">
        <v>34641770.400000006</v>
      </c>
      <c r="DW1764" s="46">
        <v>34641770.400000006</v>
      </c>
      <c r="DX1764" s="46">
        <v>34641770.400000006</v>
      </c>
      <c r="DY1764" s="46">
        <v>34736679.359999999</v>
      </c>
      <c r="DZ1764" s="46">
        <v>34641770.400000006</v>
      </c>
      <c r="EA1764" s="46">
        <v>34641770.400000006</v>
      </c>
      <c r="EB1764" s="46">
        <v>34641770.400000006</v>
      </c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>
        <v>0</v>
      </c>
      <c r="FA1764" s="59" t="s">
        <v>1726</v>
      </c>
      <c r="FB1764" s="59">
        <v>2016</v>
      </c>
      <c r="FC1764" s="59"/>
    </row>
    <row r="1765" spans="1:159" s="49" customFormat="1" ht="25.5" customHeight="1" x14ac:dyDescent="0.25">
      <c r="A1765" s="59" t="s">
        <v>1906</v>
      </c>
      <c r="B1765" s="59" t="s">
        <v>55</v>
      </c>
      <c r="C1765" s="59" t="s">
        <v>1799</v>
      </c>
      <c r="D1765" s="59" t="s">
        <v>1800</v>
      </c>
      <c r="E1765" s="59" t="s">
        <v>1800</v>
      </c>
      <c r="F1765" s="59"/>
      <c r="G1765" s="59" t="s">
        <v>1942</v>
      </c>
      <c r="H1765" s="59" t="s">
        <v>1405</v>
      </c>
      <c r="I1765" s="59">
        <v>20</v>
      </c>
      <c r="J1765" s="59" t="s">
        <v>1981</v>
      </c>
      <c r="K1765" s="59" t="s">
        <v>1988</v>
      </c>
      <c r="L1765" s="59"/>
      <c r="M1765" s="59" t="s">
        <v>1983</v>
      </c>
      <c r="N1765" s="59"/>
      <c r="O1765" s="46">
        <f t="shared" si="1309"/>
        <v>0</v>
      </c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87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>
        <v>0</v>
      </c>
      <c r="DF1765" s="46"/>
      <c r="DG1765" s="46"/>
      <c r="DH1765" s="46"/>
      <c r="DI1765" s="46"/>
      <c r="DJ1765" s="46"/>
      <c r="DK1765" s="46"/>
      <c r="DL1765" s="46"/>
      <c r="DM1765" s="46">
        <v>24771238.560000002</v>
      </c>
      <c r="DN1765" s="46">
        <v>34641770.400000006</v>
      </c>
      <c r="DO1765" s="46">
        <v>34641770.400000006</v>
      </c>
      <c r="DP1765" s="46">
        <v>34641770.400000006</v>
      </c>
      <c r="DQ1765" s="46">
        <v>34736679.359999999</v>
      </c>
      <c r="DR1765" s="46">
        <v>34641770.400000006</v>
      </c>
      <c r="DS1765" s="46">
        <v>34641770.400000006</v>
      </c>
      <c r="DT1765" s="46">
        <v>34641770.400000006</v>
      </c>
      <c r="DU1765" s="46">
        <v>34736679.359999999</v>
      </c>
      <c r="DV1765" s="46">
        <v>34641770.400000006</v>
      </c>
      <c r="DW1765" s="46">
        <v>34641770.400000006</v>
      </c>
      <c r="DX1765" s="46">
        <v>34641770.400000006</v>
      </c>
      <c r="DY1765" s="46">
        <v>34736679.359999999</v>
      </c>
      <c r="DZ1765" s="46">
        <v>34641770.400000006</v>
      </c>
      <c r="EA1765" s="46">
        <v>34641770.400000006</v>
      </c>
      <c r="EB1765" s="46">
        <v>34641770.400000006</v>
      </c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>
        <v>0</v>
      </c>
      <c r="FA1765" s="59"/>
      <c r="FB1765" s="59">
        <v>2016</v>
      </c>
      <c r="FC1765" s="59">
        <v>18</v>
      </c>
    </row>
    <row r="1766" spans="1:159" s="49" customFormat="1" ht="25.5" customHeight="1" x14ac:dyDescent="0.25">
      <c r="A1766" s="59" t="s">
        <v>1907</v>
      </c>
      <c r="B1766" s="59" t="s">
        <v>55</v>
      </c>
      <c r="C1766" s="59" t="s">
        <v>1799</v>
      </c>
      <c r="D1766" s="59" t="s">
        <v>1800</v>
      </c>
      <c r="E1766" s="59" t="s">
        <v>1800</v>
      </c>
      <c r="F1766" s="59"/>
      <c r="G1766" s="59" t="s">
        <v>1942</v>
      </c>
      <c r="H1766" s="59" t="s">
        <v>1405</v>
      </c>
      <c r="I1766" s="59">
        <v>20</v>
      </c>
      <c r="J1766" s="59" t="s">
        <v>1981</v>
      </c>
      <c r="K1766" s="59" t="s">
        <v>1988</v>
      </c>
      <c r="L1766" s="59"/>
      <c r="M1766" s="59" t="s">
        <v>1983</v>
      </c>
      <c r="N1766" s="59"/>
      <c r="O1766" s="46">
        <f t="shared" si="1309"/>
        <v>0</v>
      </c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87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>
        <v>0</v>
      </c>
      <c r="DF1766" s="46"/>
      <c r="DG1766" s="46"/>
      <c r="DH1766" s="46"/>
      <c r="DI1766" s="46"/>
      <c r="DJ1766" s="46"/>
      <c r="DK1766" s="46"/>
      <c r="DL1766" s="46"/>
      <c r="DM1766" s="46">
        <v>24771238.560000002</v>
      </c>
      <c r="DN1766" s="46">
        <v>34641770.400000006</v>
      </c>
      <c r="DO1766" s="46">
        <v>34641770.400000006</v>
      </c>
      <c r="DP1766" s="46">
        <v>34641770.400000006</v>
      </c>
      <c r="DQ1766" s="46">
        <v>34736679.359999999</v>
      </c>
      <c r="DR1766" s="46">
        <v>34641770.400000006</v>
      </c>
      <c r="DS1766" s="46">
        <v>34641770.400000006</v>
      </c>
      <c r="DT1766" s="46">
        <v>34641770.400000006</v>
      </c>
      <c r="DU1766" s="46">
        <v>34736679.359999999</v>
      </c>
      <c r="DV1766" s="46">
        <v>34641770.400000006</v>
      </c>
      <c r="DW1766" s="46">
        <v>34641770.400000006</v>
      </c>
      <c r="DX1766" s="46">
        <v>34641770.400000006</v>
      </c>
      <c r="DY1766" s="46">
        <v>34736679.359999999</v>
      </c>
      <c r="DZ1766" s="46">
        <v>34641770.400000006</v>
      </c>
      <c r="EA1766" s="46">
        <v>34641770.400000006</v>
      </c>
      <c r="EB1766" s="46">
        <v>34641770.400000006</v>
      </c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>
        <v>0</v>
      </c>
      <c r="FA1766" s="59"/>
      <c r="FB1766" s="59">
        <v>2016</v>
      </c>
      <c r="FC1766" s="59" t="s">
        <v>1719</v>
      </c>
    </row>
    <row r="1767" spans="1:159" s="49" customFormat="1" ht="25.5" customHeight="1" x14ac:dyDescent="0.25">
      <c r="A1767" s="59" t="s">
        <v>1908</v>
      </c>
      <c r="B1767" s="59" t="s">
        <v>55</v>
      </c>
      <c r="C1767" s="59" t="s">
        <v>1799</v>
      </c>
      <c r="D1767" s="59" t="s">
        <v>1800</v>
      </c>
      <c r="E1767" s="59" t="s">
        <v>1800</v>
      </c>
      <c r="F1767" s="59"/>
      <c r="G1767" s="59" t="s">
        <v>1942</v>
      </c>
      <c r="H1767" s="59" t="s">
        <v>1405</v>
      </c>
      <c r="I1767" s="59">
        <v>20</v>
      </c>
      <c r="J1767" s="59" t="s">
        <v>1981</v>
      </c>
      <c r="K1767" s="59" t="s">
        <v>1968</v>
      </c>
      <c r="L1767" s="59"/>
      <c r="M1767" s="59" t="s">
        <v>1983</v>
      </c>
      <c r="N1767" s="59"/>
      <c r="O1767" s="46">
        <f t="shared" si="1309"/>
        <v>0</v>
      </c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87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>
        <v>0</v>
      </c>
      <c r="DF1767" s="46"/>
      <c r="DG1767" s="46"/>
      <c r="DH1767" s="46"/>
      <c r="DI1767" s="46"/>
      <c r="DJ1767" s="46"/>
      <c r="DK1767" s="46"/>
      <c r="DL1767" s="46"/>
      <c r="DM1767" s="46">
        <v>24771238.560000002</v>
      </c>
      <c r="DN1767" s="46">
        <v>34641770.400000006</v>
      </c>
      <c r="DO1767" s="46">
        <v>34641770.400000006</v>
      </c>
      <c r="DP1767" s="46">
        <v>34641770.400000006</v>
      </c>
      <c r="DQ1767" s="46">
        <v>34736679.359999999</v>
      </c>
      <c r="DR1767" s="46">
        <v>34641770.400000006</v>
      </c>
      <c r="DS1767" s="46">
        <v>34641770.400000006</v>
      </c>
      <c r="DT1767" s="46">
        <v>34641770.400000006</v>
      </c>
      <c r="DU1767" s="46">
        <v>34736679.359999999</v>
      </c>
      <c r="DV1767" s="46">
        <v>34641770.400000006</v>
      </c>
      <c r="DW1767" s="46">
        <v>34641770.400000006</v>
      </c>
      <c r="DX1767" s="46">
        <v>34641770.400000006</v>
      </c>
      <c r="DY1767" s="46">
        <v>34736679.359999999</v>
      </c>
      <c r="DZ1767" s="46">
        <v>34641770.400000006</v>
      </c>
      <c r="EA1767" s="46">
        <v>34641770.400000006</v>
      </c>
      <c r="EB1767" s="46">
        <v>34641770.400000006</v>
      </c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>
        <v>0</v>
      </c>
      <c r="FA1767" s="59" t="s">
        <v>1726</v>
      </c>
      <c r="FB1767" s="59">
        <v>2016</v>
      </c>
      <c r="FC1767" s="59"/>
    </row>
    <row r="1768" spans="1:159" s="49" customFormat="1" ht="25.5" customHeight="1" x14ac:dyDescent="0.25">
      <c r="A1768" s="59" t="s">
        <v>1909</v>
      </c>
      <c r="B1768" s="59" t="s">
        <v>55</v>
      </c>
      <c r="C1768" s="59" t="s">
        <v>1799</v>
      </c>
      <c r="D1768" s="59" t="s">
        <v>1800</v>
      </c>
      <c r="E1768" s="59" t="s">
        <v>1800</v>
      </c>
      <c r="F1768" s="59"/>
      <c r="G1768" s="59" t="s">
        <v>1942</v>
      </c>
      <c r="H1768" s="59" t="s">
        <v>1405</v>
      </c>
      <c r="I1768" s="59">
        <v>20</v>
      </c>
      <c r="J1768" s="59" t="s">
        <v>1981</v>
      </c>
      <c r="K1768" s="59" t="s">
        <v>1968</v>
      </c>
      <c r="L1768" s="59"/>
      <c r="M1768" s="59" t="s">
        <v>1983</v>
      </c>
      <c r="N1768" s="59"/>
      <c r="O1768" s="46">
        <f t="shared" si="1309"/>
        <v>0</v>
      </c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87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>
        <v>0</v>
      </c>
      <c r="DF1768" s="46"/>
      <c r="DG1768" s="46"/>
      <c r="DH1768" s="46"/>
      <c r="DI1768" s="46"/>
      <c r="DJ1768" s="46"/>
      <c r="DK1768" s="46"/>
      <c r="DL1768" s="46"/>
      <c r="DM1768" s="46">
        <v>24771238.560000002</v>
      </c>
      <c r="DN1768" s="46">
        <v>34641770.400000006</v>
      </c>
      <c r="DO1768" s="46">
        <v>34641770.400000006</v>
      </c>
      <c r="DP1768" s="46">
        <v>34641770.400000006</v>
      </c>
      <c r="DQ1768" s="46">
        <v>34736679.359999999</v>
      </c>
      <c r="DR1768" s="46">
        <v>34641770.400000006</v>
      </c>
      <c r="DS1768" s="46">
        <v>34641770.400000006</v>
      </c>
      <c r="DT1768" s="46">
        <v>34641770.400000006</v>
      </c>
      <c r="DU1768" s="46">
        <v>34736679.359999999</v>
      </c>
      <c r="DV1768" s="46">
        <v>34641770.400000006</v>
      </c>
      <c r="DW1768" s="46">
        <v>34641770.400000006</v>
      </c>
      <c r="DX1768" s="46">
        <v>34641770.400000006</v>
      </c>
      <c r="DY1768" s="46">
        <v>34736679.359999999</v>
      </c>
      <c r="DZ1768" s="46">
        <v>34641770.400000006</v>
      </c>
      <c r="EA1768" s="46">
        <v>34641770.400000006</v>
      </c>
      <c r="EB1768" s="46">
        <v>34641770.400000006</v>
      </c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>
        <v>0</v>
      </c>
      <c r="FA1768" s="59"/>
      <c r="FB1768" s="59">
        <v>2016</v>
      </c>
      <c r="FC1768" s="59">
        <v>18</v>
      </c>
    </row>
    <row r="1769" spans="1:159" s="49" customFormat="1" ht="25.5" customHeight="1" x14ac:dyDescent="0.25">
      <c r="A1769" s="59" t="s">
        <v>1910</v>
      </c>
      <c r="B1769" s="59" t="s">
        <v>55</v>
      </c>
      <c r="C1769" s="59" t="s">
        <v>1799</v>
      </c>
      <c r="D1769" s="59" t="s">
        <v>1800</v>
      </c>
      <c r="E1769" s="59" t="s">
        <v>1800</v>
      </c>
      <c r="F1769" s="59"/>
      <c r="G1769" s="59" t="s">
        <v>1942</v>
      </c>
      <c r="H1769" s="59" t="s">
        <v>1405</v>
      </c>
      <c r="I1769" s="59">
        <v>20</v>
      </c>
      <c r="J1769" s="59" t="s">
        <v>1981</v>
      </c>
      <c r="K1769" s="59" t="s">
        <v>1968</v>
      </c>
      <c r="L1769" s="59"/>
      <c r="M1769" s="59" t="s">
        <v>1983</v>
      </c>
      <c r="N1769" s="59"/>
      <c r="O1769" s="46">
        <f t="shared" si="1309"/>
        <v>0</v>
      </c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87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>
        <v>0</v>
      </c>
      <c r="DF1769" s="46"/>
      <c r="DG1769" s="46"/>
      <c r="DH1769" s="46"/>
      <c r="DI1769" s="46"/>
      <c r="DJ1769" s="46"/>
      <c r="DK1769" s="46"/>
      <c r="DL1769" s="46"/>
      <c r="DM1769" s="46">
        <v>24771238.560000002</v>
      </c>
      <c r="DN1769" s="46">
        <v>34641770.400000006</v>
      </c>
      <c r="DO1769" s="46">
        <v>34641770.400000006</v>
      </c>
      <c r="DP1769" s="46">
        <v>34641770.400000006</v>
      </c>
      <c r="DQ1769" s="46">
        <v>34736679.359999999</v>
      </c>
      <c r="DR1769" s="46">
        <v>34641770.400000006</v>
      </c>
      <c r="DS1769" s="46">
        <v>34641770.400000006</v>
      </c>
      <c r="DT1769" s="46">
        <v>34641770.400000006</v>
      </c>
      <c r="DU1769" s="46">
        <v>34736679.359999999</v>
      </c>
      <c r="DV1769" s="46">
        <v>34641770.400000006</v>
      </c>
      <c r="DW1769" s="46">
        <v>34641770.400000006</v>
      </c>
      <c r="DX1769" s="46">
        <v>34641770.400000006</v>
      </c>
      <c r="DY1769" s="46">
        <v>34736679.359999999</v>
      </c>
      <c r="DZ1769" s="46">
        <v>34641770.400000006</v>
      </c>
      <c r="EA1769" s="46">
        <v>34641770.400000006</v>
      </c>
      <c r="EB1769" s="46">
        <v>34641770.400000006</v>
      </c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>
        <v>0</v>
      </c>
      <c r="FA1769" s="59"/>
      <c r="FB1769" s="59">
        <v>2016</v>
      </c>
      <c r="FC1769" s="59" t="s">
        <v>1719</v>
      </c>
    </row>
    <row r="1770" spans="1:159" s="49" customFormat="1" ht="25.5" customHeight="1" x14ac:dyDescent="0.25">
      <c r="A1770" s="59" t="s">
        <v>1911</v>
      </c>
      <c r="B1770" s="59" t="s">
        <v>55</v>
      </c>
      <c r="C1770" s="59" t="s">
        <v>1799</v>
      </c>
      <c r="D1770" s="59" t="s">
        <v>1800</v>
      </c>
      <c r="E1770" s="59" t="s">
        <v>1800</v>
      </c>
      <c r="F1770" s="59"/>
      <c r="G1770" s="59" t="s">
        <v>1942</v>
      </c>
      <c r="H1770" s="59" t="s">
        <v>1405</v>
      </c>
      <c r="I1770" s="59">
        <v>20</v>
      </c>
      <c r="J1770" s="59" t="s">
        <v>1981</v>
      </c>
      <c r="K1770" s="59" t="s">
        <v>1989</v>
      </c>
      <c r="L1770" s="59"/>
      <c r="M1770" s="59" t="s">
        <v>1983</v>
      </c>
      <c r="N1770" s="59"/>
      <c r="O1770" s="46">
        <f t="shared" si="1309"/>
        <v>0</v>
      </c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87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>
        <v>0</v>
      </c>
      <c r="DF1770" s="46"/>
      <c r="DG1770" s="46"/>
      <c r="DH1770" s="46"/>
      <c r="DI1770" s="46"/>
      <c r="DJ1770" s="46"/>
      <c r="DK1770" s="46"/>
      <c r="DL1770" s="46"/>
      <c r="DM1770" s="46">
        <v>24771238.560000002</v>
      </c>
      <c r="DN1770" s="46">
        <v>34641770.400000006</v>
      </c>
      <c r="DO1770" s="46">
        <v>34641770.400000006</v>
      </c>
      <c r="DP1770" s="46">
        <v>34641770.400000006</v>
      </c>
      <c r="DQ1770" s="46">
        <v>34736679.359999999</v>
      </c>
      <c r="DR1770" s="46">
        <v>34641770.400000006</v>
      </c>
      <c r="DS1770" s="46">
        <v>34641770.400000006</v>
      </c>
      <c r="DT1770" s="46">
        <v>34641770.400000006</v>
      </c>
      <c r="DU1770" s="46">
        <v>34736679.359999999</v>
      </c>
      <c r="DV1770" s="46">
        <v>34641770.400000006</v>
      </c>
      <c r="DW1770" s="46">
        <v>34641770.400000006</v>
      </c>
      <c r="DX1770" s="46">
        <v>34641770.400000006</v>
      </c>
      <c r="DY1770" s="46">
        <v>34736679.359999999</v>
      </c>
      <c r="DZ1770" s="46">
        <v>34641770.400000006</v>
      </c>
      <c r="EA1770" s="46">
        <v>34641770.400000006</v>
      </c>
      <c r="EB1770" s="46">
        <v>34641770.400000006</v>
      </c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>
        <v>0</v>
      </c>
      <c r="FA1770" s="59" t="s">
        <v>1726</v>
      </c>
      <c r="FB1770" s="59">
        <v>2016</v>
      </c>
      <c r="FC1770" s="59"/>
    </row>
    <row r="1771" spans="1:159" s="49" customFormat="1" ht="25.5" customHeight="1" x14ac:dyDescent="0.25">
      <c r="A1771" s="59" t="s">
        <v>1912</v>
      </c>
      <c r="B1771" s="59" t="s">
        <v>55</v>
      </c>
      <c r="C1771" s="59" t="s">
        <v>1799</v>
      </c>
      <c r="D1771" s="59" t="s">
        <v>1800</v>
      </c>
      <c r="E1771" s="59" t="s">
        <v>1800</v>
      </c>
      <c r="F1771" s="59"/>
      <c r="G1771" s="59" t="s">
        <v>1942</v>
      </c>
      <c r="H1771" s="59" t="s">
        <v>1405</v>
      </c>
      <c r="I1771" s="59">
        <v>20</v>
      </c>
      <c r="J1771" s="59" t="s">
        <v>1981</v>
      </c>
      <c r="K1771" s="59" t="s">
        <v>1989</v>
      </c>
      <c r="L1771" s="59"/>
      <c r="M1771" s="59" t="s">
        <v>1983</v>
      </c>
      <c r="N1771" s="59"/>
      <c r="O1771" s="46">
        <f t="shared" si="1309"/>
        <v>0</v>
      </c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87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>
        <v>0</v>
      </c>
      <c r="DF1771" s="46"/>
      <c r="DG1771" s="46"/>
      <c r="DH1771" s="46"/>
      <c r="DI1771" s="46"/>
      <c r="DJ1771" s="46"/>
      <c r="DK1771" s="46"/>
      <c r="DL1771" s="46"/>
      <c r="DM1771" s="46">
        <v>24771238.560000002</v>
      </c>
      <c r="DN1771" s="46">
        <v>34641770.400000006</v>
      </c>
      <c r="DO1771" s="46">
        <v>34641770.400000006</v>
      </c>
      <c r="DP1771" s="46">
        <v>34641770.400000006</v>
      </c>
      <c r="DQ1771" s="46">
        <v>34736679.359999999</v>
      </c>
      <c r="DR1771" s="46">
        <v>34641770.400000006</v>
      </c>
      <c r="DS1771" s="46">
        <v>34641770.400000006</v>
      </c>
      <c r="DT1771" s="46">
        <v>34641770.400000006</v>
      </c>
      <c r="DU1771" s="46">
        <v>34736679.359999999</v>
      </c>
      <c r="DV1771" s="46">
        <v>34641770.400000006</v>
      </c>
      <c r="DW1771" s="46">
        <v>34641770.400000006</v>
      </c>
      <c r="DX1771" s="46">
        <v>34641770.400000006</v>
      </c>
      <c r="DY1771" s="46">
        <v>34736679.359999999</v>
      </c>
      <c r="DZ1771" s="46">
        <v>34641770.400000006</v>
      </c>
      <c r="EA1771" s="46">
        <v>34641770.400000006</v>
      </c>
      <c r="EB1771" s="46">
        <v>34641770.400000006</v>
      </c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>
        <v>0</v>
      </c>
      <c r="FA1771" s="59"/>
      <c r="FB1771" s="59">
        <v>2016</v>
      </c>
      <c r="FC1771" s="59">
        <v>18</v>
      </c>
    </row>
    <row r="1772" spans="1:159" s="49" customFormat="1" ht="25.5" customHeight="1" x14ac:dyDescent="0.25">
      <c r="A1772" s="59" t="s">
        <v>1913</v>
      </c>
      <c r="B1772" s="59" t="s">
        <v>55</v>
      </c>
      <c r="C1772" s="59" t="s">
        <v>1799</v>
      </c>
      <c r="D1772" s="59" t="s">
        <v>1800</v>
      </c>
      <c r="E1772" s="59" t="s">
        <v>1800</v>
      </c>
      <c r="F1772" s="59"/>
      <c r="G1772" s="59" t="s">
        <v>1942</v>
      </c>
      <c r="H1772" s="59" t="s">
        <v>1405</v>
      </c>
      <c r="I1772" s="59">
        <v>20</v>
      </c>
      <c r="J1772" s="59" t="s">
        <v>1981</v>
      </c>
      <c r="K1772" s="59" t="s">
        <v>1989</v>
      </c>
      <c r="L1772" s="59"/>
      <c r="M1772" s="59" t="s">
        <v>1983</v>
      </c>
      <c r="N1772" s="59"/>
      <c r="O1772" s="46">
        <f t="shared" si="1309"/>
        <v>0</v>
      </c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87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>
        <v>0</v>
      </c>
      <c r="DF1772" s="46"/>
      <c r="DG1772" s="46"/>
      <c r="DH1772" s="46"/>
      <c r="DI1772" s="46"/>
      <c r="DJ1772" s="46"/>
      <c r="DK1772" s="46"/>
      <c r="DL1772" s="46"/>
      <c r="DM1772" s="46">
        <v>24771238.560000002</v>
      </c>
      <c r="DN1772" s="46">
        <v>34641770.400000006</v>
      </c>
      <c r="DO1772" s="46">
        <v>34641770.400000006</v>
      </c>
      <c r="DP1772" s="46">
        <v>34641770.400000006</v>
      </c>
      <c r="DQ1772" s="46">
        <v>34736679.359999999</v>
      </c>
      <c r="DR1772" s="46">
        <v>34641770.400000006</v>
      </c>
      <c r="DS1772" s="46">
        <v>34641770.400000006</v>
      </c>
      <c r="DT1772" s="46">
        <v>34641770.400000006</v>
      </c>
      <c r="DU1772" s="46">
        <v>34736679.359999999</v>
      </c>
      <c r="DV1772" s="46">
        <v>34641770.400000006</v>
      </c>
      <c r="DW1772" s="46">
        <v>34641770.400000006</v>
      </c>
      <c r="DX1772" s="46">
        <v>34641770.400000006</v>
      </c>
      <c r="DY1772" s="46">
        <v>34736679.359999999</v>
      </c>
      <c r="DZ1772" s="46">
        <v>34641770.400000006</v>
      </c>
      <c r="EA1772" s="46">
        <v>34641770.400000006</v>
      </c>
      <c r="EB1772" s="46">
        <v>34641770.400000006</v>
      </c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>
        <v>0</v>
      </c>
      <c r="FA1772" s="59"/>
      <c r="FB1772" s="59">
        <v>2016</v>
      </c>
      <c r="FC1772" s="59" t="s">
        <v>1719</v>
      </c>
    </row>
    <row r="1773" spans="1:159" s="49" customFormat="1" ht="25.5" customHeight="1" x14ac:dyDescent="0.25">
      <c r="A1773" s="59" t="s">
        <v>1914</v>
      </c>
      <c r="B1773" s="59" t="s">
        <v>55</v>
      </c>
      <c r="C1773" s="59" t="s">
        <v>1915</v>
      </c>
      <c r="D1773" s="59" t="s">
        <v>1916</v>
      </c>
      <c r="E1773" s="59" t="s">
        <v>1916</v>
      </c>
      <c r="F1773" s="59"/>
      <c r="G1773" s="59" t="s">
        <v>1990</v>
      </c>
      <c r="H1773" s="59" t="s">
        <v>1327</v>
      </c>
      <c r="I1773" s="59">
        <v>100</v>
      </c>
      <c r="J1773" s="59" t="s">
        <v>1991</v>
      </c>
      <c r="K1773" s="59" t="s">
        <v>1992</v>
      </c>
      <c r="L1773" s="59"/>
      <c r="M1773" s="59" t="s">
        <v>1993</v>
      </c>
      <c r="N1773" s="59" t="s">
        <v>1335</v>
      </c>
      <c r="O1773" s="46">
        <f t="shared" si="1309"/>
        <v>227</v>
      </c>
      <c r="P1773" s="46"/>
      <c r="Q1773" s="46"/>
      <c r="R1773" s="46"/>
      <c r="S1773" s="46"/>
      <c r="T1773" s="46"/>
      <c r="U1773" s="46"/>
      <c r="V1773" s="46">
        <v>114</v>
      </c>
      <c r="W1773" s="46">
        <v>113</v>
      </c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87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>
        <v>52632.52</v>
      </c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>
        <v>0</v>
      </c>
      <c r="DF1773" s="46"/>
      <c r="DG1773" s="46"/>
      <c r="DH1773" s="46"/>
      <c r="DI1773" s="46"/>
      <c r="DJ1773" s="46"/>
      <c r="DK1773" s="46"/>
      <c r="DL1773" s="46">
        <v>6000107.2799999993</v>
      </c>
      <c r="DM1773" s="46">
        <v>5947474.7599999998</v>
      </c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>
        <v>0</v>
      </c>
      <c r="FA1773" s="59" t="s">
        <v>1696</v>
      </c>
      <c r="FB1773" s="59" t="s">
        <v>1736</v>
      </c>
      <c r="FC1773" s="59" t="s">
        <v>2035</v>
      </c>
    </row>
    <row r="1774" spans="1:159" s="49" customFormat="1" ht="25.5" customHeight="1" x14ac:dyDescent="0.25">
      <c r="A1774" s="59" t="s">
        <v>3066</v>
      </c>
      <c r="B1774" s="59" t="s">
        <v>55</v>
      </c>
      <c r="C1774" s="59" t="s">
        <v>1915</v>
      </c>
      <c r="D1774" s="59" t="s">
        <v>1916</v>
      </c>
      <c r="E1774" s="59" t="s">
        <v>1916</v>
      </c>
      <c r="F1774" s="59"/>
      <c r="G1774" s="59" t="s">
        <v>1990</v>
      </c>
      <c r="H1774" s="59" t="s">
        <v>1327</v>
      </c>
      <c r="I1774" s="59">
        <v>100</v>
      </c>
      <c r="J1774" s="59" t="s">
        <v>1991</v>
      </c>
      <c r="K1774" s="59" t="s">
        <v>1992</v>
      </c>
      <c r="L1774" s="59"/>
      <c r="M1774" s="59" t="s">
        <v>1993</v>
      </c>
      <c r="N1774" s="59" t="s">
        <v>1335</v>
      </c>
      <c r="O1774" s="46">
        <f t="shared" si="1309"/>
        <v>191</v>
      </c>
      <c r="P1774" s="46"/>
      <c r="Q1774" s="46"/>
      <c r="R1774" s="46"/>
      <c r="S1774" s="46"/>
      <c r="T1774" s="46"/>
      <c r="U1774" s="46"/>
      <c r="V1774" s="46">
        <v>114</v>
      </c>
      <c r="W1774" s="46">
        <v>77</v>
      </c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87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>
        <v>52632.52</v>
      </c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>
        <f>DL1774+DM1774</f>
        <v>10052811.319999998</v>
      </c>
      <c r="DF1774" s="46"/>
      <c r="DG1774" s="46"/>
      <c r="DH1774" s="46"/>
      <c r="DI1774" s="46"/>
      <c r="DJ1774" s="46"/>
      <c r="DK1774" s="46"/>
      <c r="DL1774" s="46">
        <v>6000107.2799999993</v>
      </c>
      <c r="DM1774" s="46">
        <f>W1774*BJ1774</f>
        <v>4052704.0399999996</v>
      </c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>
        <f>DE1774*1.12</f>
        <v>11259148.678399999</v>
      </c>
      <c r="FA1774" s="59" t="s">
        <v>1696</v>
      </c>
      <c r="FB1774" s="59" t="s">
        <v>1736</v>
      </c>
      <c r="FC1774" s="59" t="s">
        <v>1757</v>
      </c>
    </row>
    <row r="1775" spans="1:159" s="49" customFormat="1" ht="25.5" customHeight="1" x14ac:dyDescent="0.25">
      <c r="A1775" s="59" t="s">
        <v>1917</v>
      </c>
      <c r="B1775" s="59" t="s">
        <v>55</v>
      </c>
      <c r="C1775" s="59" t="s">
        <v>1918</v>
      </c>
      <c r="D1775" s="59" t="s">
        <v>1919</v>
      </c>
      <c r="E1775" s="59" t="s">
        <v>1919</v>
      </c>
      <c r="F1775" s="59"/>
      <c r="G1775" s="59" t="s">
        <v>1990</v>
      </c>
      <c r="H1775" s="59" t="s">
        <v>1327</v>
      </c>
      <c r="I1775" s="59">
        <v>100</v>
      </c>
      <c r="J1775" s="59" t="s">
        <v>1994</v>
      </c>
      <c r="K1775" s="59" t="s">
        <v>1992</v>
      </c>
      <c r="L1775" s="59"/>
      <c r="M1775" s="59" t="s">
        <v>1993</v>
      </c>
      <c r="N1775" s="59" t="s">
        <v>1335</v>
      </c>
      <c r="O1775" s="46">
        <f t="shared" si="1309"/>
        <v>12</v>
      </c>
      <c r="P1775" s="46"/>
      <c r="Q1775" s="46"/>
      <c r="R1775" s="46"/>
      <c r="S1775" s="46"/>
      <c r="T1775" s="46"/>
      <c r="U1775" s="46"/>
      <c r="V1775" s="46">
        <v>6</v>
      </c>
      <c r="W1775" s="46">
        <v>6</v>
      </c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87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>
        <v>10865.48</v>
      </c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>
        <v>130385.76</v>
      </c>
      <c r="DF1775" s="46"/>
      <c r="DG1775" s="46"/>
      <c r="DH1775" s="46"/>
      <c r="DI1775" s="46"/>
      <c r="DJ1775" s="46"/>
      <c r="DK1775" s="46"/>
      <c r="DL1775" s="46">
        <v>65192.88</v>
      </c>
      <c r="DM1775" s="46">
        <v>65192.88</v>
      </c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>
        <v>146032.05120000002</v>
      </c>
      <c r="FA1775" s="59" t="s">
        <v>1696</v>
      </c>
      <c r="FB1775" s="59" t="s">
        <v>1736</v>
      </c>
      <c r="FC1775" s="59" t="s">
        <v>2035</v>
      </c>
    </row>
    <row r="1776" spans="1:159" s="49" customFormat="1" ht="25.5" customHeight="1" x14ac:dyDescent="0.25">
      <c r="A1776" s="59" t="s">
        <v>1920</v>
      </c>
      <c r="B1776" s="59" t="s">
        <v>55</v>
      </c>
      <c r="C1776" s="59" t="s">
        <v>1915</v>
      </c>
      <c r="D1776" s="59" t="s">
        <v>1916</v>
      </c>
      <c r="E1776" s="59" t="s">
        <v>1916</v>
      </c>
      <c r="F1776" s="59"/>
      <c r="G1776" s="59" t="s">
        <v>1995</v>
      </c>
      <c r="H1776" s="59" t="s">
        <v>1327</v>
      </c>
      <c r="I1776" s="59">
        <v>100</v>
      </c>
      <c r="J1776" s="59" t="s">
        <v>1991</v>
      </c>
      <c r="K1776" s="59" t="s">
        <v>1992</v>
      </c>
      <c r="L1776" s="59"/>
      <c r="M1776" s="59" t="s">
        <v>1993</v>
      </c>
      <c r="N1776" s="59" t="s">
        <v>1335</v>
      </c>
      <c r="O1776" s="46">
        <f t="shared" si="1309"/>
        <v>262</v>
      </c>
      <c r="P1776" s="46"/>
      <c r="Q1776" s="46"/>
      <c r="R1776" s="46"/>
      <c r="S1776" s="46"/>
      <c r="T1776" s="46"/>
      <c r="U1776" s="46"/>
      <c r="V1776" s="46">
        <v>126</v>
      </c>
      <c r="W1776" s="46">
        <v>136</v>
      </c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87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>
        <v>52632.52</v>
      </c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>
        <v>0</v>
      </c>
      <c r="DF1776" s="46"/>
      <c r="DG1776" s="46"/>
      <c r="DH1776" s="46"/>
      <c r="DI1776" s="46"/>
      <c r="DJ1776" s="46"/>
      <c r="DK1776" s="46"/>
      <c r="DL1776" s="46">
        <v>6631697.5199999996</v>
      </c>
      <c r="DM1776" s="46">
        <v>7158022.7199999997</v>
      </c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>
        <v>0</v>
      </c>
      <c r="FA1776" s="59" t="s">
        <v>1696</v>
      </c>
      <c r="FB1776" s="59" t="s">
        <v>1736</v>
      </c>
      <c r="FC1776" s="59" t="s">
        <v>2035</v>
      </c>
    </row>
    <row r="1777" spans="1:159" s="49" customFormat="1" ht="25.5" customHeight="1" x14ac:dyDescent="0.25">
      <c r="A1777" s="59" t="s">
        <v>3067</v>
      </c>
      <c r="B1777" s="59" t="s">
        <v>55</v>
      </c>
      <c r="C1777" s="59" t="s">
        <v>1915</v>
      </c>
      <c r="D1777" s="59" t="s">
        <v>1916</v>
      </c>
      <c r="E1777" s="59" t="s">
        <v>1916</v>
      </c>
      <c r="F1777" s="59"/>
      <c r="G1777" s="59" t="s">
        <v>1995</v>
      </c>
      <c r="H1777" s="59" t="s">
        <v>1327</v>
      </c>
      <c r="I1777" s="59">
        <v>100</v>
      </c>
      <c r="J1777" s="59" t="s">
        <v>1991</v>
      </c>
      <c r="K1777" s="59" t="s">
        <v>1992</v>
      </c>
      <c r="L1777" s="59"/>
      <c r="M1777" s="59" t="s">
        <v>1993</v>
      </c>
      <c r="N1777" s="59" t="s">
        <v>1335</v>
      </c>
      <c r="O1777" s="46">
        <f t="shared" si="1309"/>
        <v>226</v>
      </c>
      <c r="P1777" s="46"/>
      <c r="Q1777" s="46"/>
      <c r="R1777" s="46"/>
      <c r="S1777" s="46"/>
      <c r="T1777" s="46"/>
      <c r="U1777" s="46"/>
      <c r="V1777" s="46">
        <v>126</v>
      </c>
      <c r="W1777" s="46">
        <v>100</v>
      </c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87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>
        <v>52632.52</v>
      </c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>
        <f>DL1777+DM1777</f>
        <v>11894949.52</v>
      </c>
      <c r="DF1777" s="46"/>
      <c r="DG1777" s="46"/>
      <c r="DH1777" s="46"/>
      <c r="DI1777" s="46"/>
      <c r="DJ1777" s="46"/>
      <c r="DK1777" s="46"/>
      <c r="DL1777" s="46">
        <v>6631697.5199999996</v>
      </c>
      <c r="DM1777" s="46">
        <f>W1777*BJ1777</f>
        <v>5263252</v>
      </c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>
        <f>DE1777*1.12</f>
        <v>13322343.462400001</v>
      </c>
      <c r="FA1777" s="59" t="s">
        <v>1696</v>
      </c>
      <c r="FB1777" s="59" t="s">
        <v>1736</v>
      </c>
      <c r="FC1777" s="59" t="s">
        <v>1757</v>
      </c>
    </row>
    <row r="1778" spans="1:159" s="49" customFormat="1" ht="25.5" customHeight="1" x14ac:dyDescent="0.25">
      <c r="A1778" s="59" t="s">
        <v>1921</v>
      </c>
      <c r="B1778" s="59" t="s">
        <v>55</v>
      </c>
      <c r="C1778" s="59" t="s">
        <v>1918</v>
      </c>
      <c r="D1778" s="59" t="s">
        <v>1919</v>
      </c>
      <c r="E1778" s="59" t="s">
        <v>1919</v>
      </c>
      <c r="F1778" s="59"/>
      <c r="G1778" s="59" t="s">
        <v>1995</v>
      </c>
      <c r="H1778" s="59" t="s">
        <v>1327</v>
      </c>
      <c r="I1778" s="59">
        <v>100</v>
      </c>
      <c r="J1778" s="59" t="s">
        <v>1996</v>
      </c>
      <c r="K1778" s="59" t="s">
        <v>1992</v>
      </c>
      <c r="L1778" s="59"/>
      <c r="M1778" s="59" t="s">
        <v>1993</v>
      </c>
      <c r="N1778" s="59" t="s">
        <v>1335</v>
      </c>
      <c r="O1778" s="46">
        <f t="shared" si="1309"/>
        <v>36</v>
      </c>
      <c r="P1778" s="46"/>
      <c r="Q1778" s="46"/>
      <c r="R1778" s="46"/>
      <c r="S1778" s="46"/>
      <c r="T1778" s="46"/>
      <c r="U1778" s="46"/>
      <c r="V1778" s="46">
        <v>30</v>
      </c>
      <c r="W1778" s="46">
        <v>6</v>
      </c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87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>
        <v>10865.48</v>
      </c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>
        <v>391157.27999999997</v>
      </c>
      <c r="DF1778" s="46"/>
      <c r="DG1778" s="46"/>
      <c r="DH1778" s="46"/>
      <c r="DI1778" s="46"/>
      <c r="DJ1778" s="46"/>
      <c r="DK1778" s="46"/>
      <c r="DL1778" s="46">
        <v>325964.39999999997</v>
      </c>
      <c r="DM1778" s="46">
        <v>65192.88</v>
      </c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>
        <v>438096.15360000002</v>
      </c>
      <c r="FA1778" s="59" t="s">
        <v>1696</v>
      </c>
      <c r="FB1778" s="59" t="s">
        <v>1736</v>
      </c>
      <c r="FC1778" s="59" t="s">
        <v>2035</v>
      </c>
    </row>
    <row r="1779" spans="1:159" s="49" customFormat="1" ht="25.5" customHeight="1" x14ac:dyDescent="0.25">
      <c r="A1779" s="59" t="s">
        <v>1922</v>
      </c>
      <c r="B1779" s="59" t="s">
        <v>55</v>
      </c>
      <c r="C1779" s="59" t="s">
        <v>1915</v>
      </c>
      <c r="D1779" s="59" t="s">
        <v>1916</v>
      </c>
      <c r="E1779" s="59" t="s">
        <v>1916</v>
      </c>
      <c r="F1779" s="59"/>
      <c r="G1779" s="59" t="s">
        <v>1997</v>
      </c>
      <c r="H1779" s="59" t="s">
        <v>1327</v>
      </c>
      <c r="I1779" s="59">
        <v>100</v>
      </c>
      <c r="J1779" s="59" t="s">
        <v>1998</v>
      </c>
      <c r="K1779" s="59" t="s">
        <v>1992</v>
      </c>
      <c r="L1779" s="59"/>
      <c r="M1779" s="59" t="s">
        <v>1993</v>
      </c>
      <c r="N1779" s="59" t="s">
        <v>1335</v>
      </c>
      <c r="O1779" s="46">
        <f t="shared" si="1309"/>
        <v>3074</v>
      </c>
      <c r="P1779" s="46"/>
      <c r="Q1779" s="46"/>
      <c r="R1779" s="46"/>
      <c r="S1779" s="46"/>
      <c r="T1779" s="46"/>
      <c r="U1779" s="46"/>
      <c r="V1779" s="46">
        <v>1430</v>
      </c>
      <c r="W1779" s="46">
        <v>1644</v>
      </c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87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>
        <v>52632.52</v>
      </c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>
        <v>0</v>
      </c>
      <c r="DF1779" s="46"/>
      <c r="DG1779" s="46"/>
      <c r="DH1779" s="46"/>
      <c r="DI1779" s="46"/>
      <c r="DJ1779" s="46"/>
      <c r="DK1779" s="46"/>
      <c r="DL1779" s="46">
        <v>75264503.599999994</v>
      </c>
      <c r="DM1779" s="46">
        <v>86527862.879999995</v>
      </c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>
        <v>0</v>
      </c>
      <c r="FA1779" s="59" t="s">
        <v>1696</v>
      </c>
      <c r="FB1779" s="59" t="s">
        <v>1736</v>
      </c>
      <c r="FC1779" s="59" t="s">
        <v>2035</v>
      </c>
    </row>
    <row r="1780" spans="1:159" s="49" customFormat="1" ht="25.5" customHeight="1" x14ac:dyDescent="0.25">
      <c r="A1780" s="59" t="s">
        <v>3068</v>
      </c>
      <c r="B1780" s="59" t="s">
        <v>55</v>
      </c>
      <c r="C1780" s="59" t="s">
        <v>1915</v>
      </c>
      <c r="D1780" s="59" t="s">
        <v>1916</v>
      </c>
      <c r="E1780" s="59" t="s">
        <v>1916</v>
      </c>
      <c r="F1780" s="59"/>
      <c r="G1780" s="59" t="s">
        <v>1997</v>
      </c>
      <c r="H1780" s="59" t="s">
        <v>1327</v>
      </c>
      <c r="I1780" s="59">
        <v>100</v>
      </c>
      <c r="J1780" s="59" t="s">
        <v>1998</v>
      </c>
      <c r="K1780" s="59" t="s">
        <v>1992</v>
      </c>
      <c r="L1780" s="59"/>
      <c r="M1780" s="59" t="s">
        <v>1993</v>
      </c>
      <c r="N1780" s="59" t="s">
        <v>1335</v>
      </c>
      <c r="O1780" s="46">
        <f t="shared" si="1309"/>
        <v>2930</v>
      </c>
      <c r="P1780" s="46"/>
      <c r="Q1780" s="46"/>
      <c r="R1780" s="46"/>
      <c r="S1780" s="46"/>
      <c r="T1780" s="46"/>
      <c r="U1780" s="46"/>
      <c r="V1780" s="46">
        <v>1430</v>
      </c>
      <c r="W1780" s="46">
        <v>1500</v>
      </c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87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>
        <v>52632.52</v>
      </c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>
        <f>DL1780+DM1780</f>
        <v>154213283.59999999</v>
      </c>
      <c r="DF1780" s="46"/>
      <c r="DG1780" s="46"/>
      <c r="DH1780" s="46"/>
      <c r="DI1780" s="46"/>
      <c r="DJ1780" s="46"/>
      <c r="DK1780" s="46"/>
      <c r="DL1780" s="46">
        <v>75264503.599999994</v>
      </c>
      <c r="DM1780" s="46">
        <f>W1780*BJ1780</f>
        <v>78948780</v>
      </c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>
        <f>DE1780*1.12</f>
        <v>172718877.632</v>
      </c>
      <c r="FA1780" s="59" t="s">
        <v>1696</v>
      </c>
      <c r="FB1780" s="59" t="s">
        <v>1736</v>
      </c>
      <c r="FC1780" s="59" t="s">
        <v>1757</v>
      </c>
    </row>
    <row r="1781" spans="1:159" s="49" customFormat="1" ht="25.5" customHeight="1" x14ac:dyDescent="0.25">
      <c r="A1781" s="59" t="s">
        <v>1923</v>
      </c>
      <c r="B1781" s="59" t="s">
        <v>55</v>
      </c>
      <c r="C1781" s="59" t="s">
        <v>1915</v>
      </c>
      <c r="D1781" s="59" t="s">
        <v>1916</v>
      </c>
      <c r="E1781" s="59" t="s">
        <v>1916</v>
      </c>
      <c r="F1781" s="59"/>
      <c r="G1781" s="59" t="s">
        <v>1999</v>
      </c>
      <c r="H1781" s="59" t="s">
        <v>1327</v>
      </c>
      <c r="I1781" s="59">
        <v>100</v>
      </c>
      <c r="J1781" s="59" t="s">
        <v>1991</v>
      </c>
      <c r="K1781" s="59" t="s">
        <v>1992</v>
      </c>
      <c r="L1781" s="59"/>
      <c r="M1781" s="59" t="s">
        <v>1993</v>
      </c>
      <c r="N1781" s="59" t="s">
        <v>1335</v>
      </c>
      <c r="O1781" s="46">
        <f t="shared" ref="O1781:O1812" si="1310">P1781+Q1781+R1781+S1781+T1781+U1781+V1781+W1781+X1781+Y1781+Z1781+AA1781+AB1781+AC1781+AD1781+AE1781+AF1781+AG1781+AH1781+AI1781+AJ1781+AK1781+AL1781+AM1781+AN1781+AO1781+AP1781+AQ1781+AR1781+AS1781+AT1781+AU1781+AV1781+AW1781+AX1781+AY1781+AZ1781</f>
        <v>1216</v>
      </c>
      <c r="P1781" s="46"/>
      <c r="Q1781" s="46"/>
      <c r="R1781" s="46"/>
      <c r="S1781" s="46"/>
      <c r="T1781" s="46"/>
      <c r="U1781" s="46"/>
      <c r="V1781" s="46">
        <v>500</v>
      </c>
      <c r="W1781" s="46">
        <v>716</v>
      </c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87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>
        <v>52632.52</v>
      </c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>
        <v>0</v>
      </c>
      <c r="DF1781" s="46"/>
      <c r="DG1781" s="46"/>
      <c r="DH1781" s="46"/>
      <c r="DI1781" s="46"/>
      <c r="DJ1781" s="46"/>
      <c r="DK1781" s="46"/>
      <c r="DL1781" s="46">
        <v>26316260</v>
      </c>
      <c r="DM1781" s="46">
        <v>37684884.32</v>
      </c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>
        <v>0</v>
      </c>
      <c r="FA1781" s="59" t="s">
        <v>1696</v>
      </c>
      <c r="FB1781" s="59" t="s">
        <v>1736</v>
      </c>
      <c r="FC1781" s="59" t="s">
        <v>2035</v>
      </c>
    </row>
    <row r="1782" spans="1:159" s="49" customFormat="1" ht="25.5" customHeight="1" x14ac:dyDescent="0.25">
      <c r="A1782" s="59" t="s">
        <v>3069</v>
      </c>
      <c r="B1782" s="59" t="s">
        <v>55</v>
      </c>
      <c r="C1782" s="59" t="s">
        <v>1915</v>
      </c>
      <c r="D1782" s="59" t="s">
        <v>1916</v>
      </c>
      <c r="E1782" s="59" t="s">
        <v>1916</v>
      </c>
      <c r="F1782" s="59"/>
      <c r="G1782" s="59" t="s">
        <v>1999</v>
      </c>
      <c r="H1782" s="59" t="s">
        <v>1327</v>
      </c>
      <c r="I1782" s="59">
        <v>100</v>
      </c>
      <c r="J1782" s="59" t="s">
        <v>1991</v>
      </c>
      <c r="K1782" s="59" t="s">
        <v>1992</v>
      </c>
      <c r="L1782" s="59"/>
      <c r="M1782" s="59" t="s">
        <v>1993</v>
      </c>
      <c r="N1782" s="59" t="s">
        <v>1335</v>
      </c>
      <c r="O1782" s="46">
        <f t="shared" si="1310"/>
        <v>1000</v>
      </c>
      <c r="P1782" s="46"/>
      <c r="Q1782" s="46"/>
      <c r="R1782" s="46"/>
      <c r="S1782" s="46"/>
      <c r="T1782" s="46"/>
      <c r="U1782" s="46"/>
      <c r="V1782" s="46">
        <v>500</v>
      </c>
      <c r="W1782" s="46">
        <v>500</v>
      </c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87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>
        <v>52632.52</v>
      </c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>
        <f>DL1782+DM1782</f>
        <v>52632520</v>
      </c>
      <c r="DF1782" s="46"/>
      <c r="DG1782" s="46"/>
      <c r="DH1782" s="46"/>
      <c r="DI1782" s="46"/>
      <c r="DJ1782" s="46"/>
      <c r="DK1782" s="46"/>
      <c r="DL1782" s="46">
        <v>26316260</v>
      </c>
      <c r="DM1782" s="46">
        <f>W1782*BJ1782</f>
        <v>26316260</v>
      </c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>
        <f>DE1782*1.12</f>
        <v>58948422.400000006</v>
      </c>
      <c r="FA1782" s="59" t="s">
        <v>1696</v>
      </c>
      <c r="FB1782" s="59" t="s">
        <v>1736</v>
      </c>
      <c r="FC1782" s="59" t="s">
        <v>1757</v>
      </c>
    </row>
    <row r="1783" spans="1:159" s="49" customFormat="1" ht="25.5" customHeight="1" x14ac:dyDescent="0.25">
      <c r="A1783" s="59" t="s">
        <v>1924</v>
      </c>
      <c r="B1783" s="59" t="s">
        <v>55</v>
      </c>
      <c r="C1783" s="59" t="s">
        <v>1915</v>
      </c>
      <c r="D1783" s="59" t="s">
        <v>1916</v>
      </c>
      <c r="E1783" s="59" t="s">
        <v>1916</v>
      </c>
      <c r="F1783" s="59"/>
      <c r="G1783" s="59" t="s">
        <v>2000</v>
      </c>
      <c r="H1783" s="59" t="s">
        <v>1327</v>
      </c>
      <c r="I1783" s="59">
        <v>100</v>
      </c>
      <c r="J1783" s="59" t="s">
        <v>2001</v>
      </c>
      <c r="K1783" s="59" t="s">
        <v>1992</v>
      </c>
      <c r="L1783" s="59"/>
      <c r="M1783" s="59" t="s">
        <v>1993</v>
      </c>
      <c r="N1783" s="59" t="s">
        <v>1335</v>
      </c>
      <c r="O1783" s="46">
        <f t="shared" si="1310"/>
        <v>126</v>
      </c>
      <c r="P1783" s="46"/>
      <c r="Q1783" s="46"/>
      <c r="R1783" s="46"/>
      <c r="S1783" s="46"/>
      <c r="T1783" s="46"/>
      <c r="U1783" s="46"/>
      <c r="V1783" s="46">
        <v>75</v>
      </c>
      <c r="W1783" s="46">
        <v>51</v>
      </c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87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>
        <v>52632.52</v>
      </c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>
        <v>6631697.5199999996</v>
      </c>
      <c r="DF1783" s="46"/>
      <c r="DG1783" s="46"/>
      <c r="DH1783" s="46"/>
      <c r="DI1783" s="46"/>
      <c r="DJ1783" s="46"/>
      <c r="DK1783" s="46"/>
      <c r="DL1783" s="46">
        <v>3947438.9999999995</v>
      </c>
      <c r="DM1783" s="46">
        <v>2684258.52</v>
      </c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>
        <v>7427501.2224000003</v>
      </c>
      <c r="FA1783" s="59" t="s">
        <v>1696</v>
      </c>
      <c r="FB1783" s="59" t="s">
        <v>1736</v>
      </c>
      <c r="FC1783" s="59" t="s">
        <v>2035</v>
      </c>
    </row>
    <row r="1784" spans="1:159" s="49" customFormat="1" ht="25.5" customHeight="1" x14ac:dyDescent="0.25">
      <c r="A1784" s="59" t="s">
        <v>1925</v>
      </c>
      <c r="B1784" s="59" t="s">
        <v>55</v>
      </c>
      <c r="C1784" s="59" t="s">
        <v>1918</v>
      </c>
      <c r="D1784" s="59" t="s">
        <v>1919</v>
      </c>
      <c r="E1784" s="59" t="s">
        <v>1919</v>
      </c>
      <c r="F1784" s="59"/>
      <c r="G1784" s="59" t="s">
        <v>2000</v>
      </c>
      <c r="H1784" s="59" t="s">
        <v>1327</v>
      </c>
      <c r="I1784" s="59">
        <v>100</v>
      </c>
      <c r="J1784" s="59" t="s">
        <v>2001</v>
      </c>
      <c r="K1784" s="59" t="s">
        <v>1992</v>
      </c>
      <c r="L1784" s="59"/>
      <c r="M1784" s="59" t="s">
        <v>1993</v>
      </c>
      <c r="N1784" s="59" t="s">
        <v>1335</v>
      </c>
      <c r="O1784" s="46">
        <f t="shared" si="1310"/>
        <v>24</v>
      </c>
      <c r="P1784" s="46"/>
      <c r="Q1784" s="46"/>
      <c r="R1784" s="46"/>
      <c r="S1784" s="46"/>
      <c r="T1784" s="46"/>
      <c r="U1784" s="46"/>
      <c r="V1784" s="46">
        <v>14</v>
      </c>
      <c r="W1784" s="46">
        <v>10</v>
      </c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87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>
        <v>10865.48</v>
      </c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>
        <v>260771.52</v>
      </c>
      <c r="DF1784" s="46"/>
      <c r="DG1784" s="46"/>
      <c r="DH1784" s="46"/>
      <c r="DI1784" s="46"/>
      <c r="DJ1784" s="46"/>
      <c r="DK1784" s="46"/>
      <c r="DL1784" s="46">
        <v>152116.72</v>
      </c>
      <c r="DM1784" s="46">
        <v>108654.79999999999</v>
      </c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>
        <v>292064.10240000003</v>
      </c>
      <c r="FA1784" s="59" t="s">
        <v>1696</v>
      </c>
      <c r="FB1784" s="59" t="s">
        <v>1736</v>
      </c>
      <c r="FC1784" s="59" t="s">
        <v>2035</v>
      </c>
    </row>
    <row r="1785" spans="1:159" s="49" customFormat="1" ht="25.5" customHeight="1" x14ac:dyDescent="0.25">
      <c r="A1785" s="59" t="s">
        <v>1926</v>
      </c>
      <c r="B1785" s="59" t="s">
        <v>55</v>
      </c>
      <c r="C1785" s="59" t="s">
        <v>1915</v>
      </c>
      <c r="D1785" s="59" t="s">
        <v>1916</v>
      </c>
      <c r="E1785" s="59" t="s">
        <v>1916</v>
      </c>
      <c r="F1785" s="59"/>
      <c r="G1785" s="59" t="s">
        <v>2002</v>
      </c>
      <c r="H1785" s="59" t="s">
        <v>1327</v>
      </c>
      <c r="I1785" s="59">
        <v>100</v>
      </c>
      <c r="J1785" s="59" t="s">
        <v>2003</v>
      </c>
      <c r="K1785" s="59" t="s">
        <v>1992</v>
      </c>
      <c r="L1785" s="59"/>
      <c r="M1785" s="59" t="s">
        <v>1993</v>
      </c>
      <c r="N1785" s="59" t="s">
        <v>1335</v>
      </c>
      <c r="O1785" s="46">
        <f t="shared" si="1310"/>
        <v>896</v>
      </c>
      <c r="P1785" s="46"/>
      <c r="Q1785" s="46"/>
      <c r="R1785" s="46"/>
      <c r="S1785" s="46"/>
      <c r="T1785" s="46"/>
      <c r="U1785" s="46"/>
      <c r="V1785" s="46">
        <v>488</v>
      </c>
      <c r="W1785" s="46">
        <v>408</v>
      </c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87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>
        <v>52632.52</v>
      </c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>
        <v>0</v>
      </c>
      <c r="DF1785" s="46"/>
      <c r="DG1785" s="46"/>
      <c r="DH1785" s="46"/>
      <c r="DI1785" s="46"/>
      <c r="DJ1785" s="46"/>
      <c r="DK1785" s="46"/>
      <c r="DL1785" s="46">
        <v>25684669.759999998</v>
      </c>
      <c r="DM1785" s="46">
        <v>21474068.16</v>
      </c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>
        <v>0</v>
      </c>
      <c r="FA1785" s="59" t="s">
        <v>1696</v>
      </c>
      <c r="FB1785" s="59" t="s">
        <v>1736</v>
      </c>
      <c r="FC1785" s="59" t="s">
        <v>2035</v>
      </c>
    </row>
    <row r="1786" spans="1:159" s="49" customFormat="1" ht="25.5" customHeight="1" x14ac:dyDescent="0.25">
      <c r="A1786" s="59" t="s">
        <v>3070</v>
      </c>
      <c r="B1786" s="59" t="s">
        <v>55</v>
      </c>
      <c r="C1786" s="59" t="s">
        <v>1915</v>
      </c>
      <c r="D1786" s="59" t="s">
        <v>1916</v>
      </c>
      <c r="E1786" s="59" t="s">
        <v>1916</v>
      </c>
      <c r="F1786" s="59"/>
      <c r="G1786" s="59" t="s">
        <v>2002</v>
      </c>
      <c r="H1786" s="59" t="s">
        <v>1327</v>
      </c>
      <c r="I1786" s="59">
        <v>100</v>
      </c>
      <c r="J1786" s="59" t="s">
        <v>2003</v>
      </c>
      <c r="K1786" s="59" t="s">
        <v>1992</v>
      </c>
      <c r="L1786" s="59"/>
      <c r="M1786" s="59" t="s">
        <v>1993</v>
      </c>
      <c r="N1786" s="59" t="s">
        <v>1335</v>
      </c>
      <c r="O1786" s="46">
        <f t="shared" si="1310"/>
        <v>788</v>
      </c>
      <c r="P1786" s="46"/>
      <c r="Q1786" s="46"/>
      <c r="R1786" s="46"/>
      <c r="S1786" s="46"/>
      <c r="T1786" s="46"/>
      <c r="U1786" s="46"/>
      <c r="V1786" s="46">
        <v>488</v>
      </c>
      <c r="W1786" s="46">
        <v>300</v>
      </c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87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>
        <v>52632.52</v>
      </c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>
        <f>DL1786+DM1786</f>
        <v>41474425.759999998</v>
      </c>
      <c r="DF1786" s="46"/>
      <c r="DG1786" s="46"/>
      <c r="DH1786" s="46"/>
      <c r="DI1786" s="46"/>
      <c r="DJ1786" s="46"/>
      <c r="DK1786" s="46"/>
      <c r="DL1786" s="46">
        <v>25684669.759999998</v>
      </c>
      <c r="DM1786" s="46">
        <f>W1786*BJ1786</f>
        <v>15789755.999999998</v>
      </c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>
        <f>DE1786*1.12</f>
        <v>46451356.851199999</v>
      </c>
      <c r="FA1786" s="59" t="s">
        <v>1696</v>
      </c>
      <c r="FB1786" s="59" t="s">
        <v>1736</v>
      </c>
      <c r="FC1786" s="59" t="s">
        <v>1757</v>
      </c>
    </row>
    <row r="1787" spans="1:159" s="49" customFormat="1" ht="25.5" customHeight="1" x14ac:dyDescent="0.25">
      <c r="A1787" s="59" t="s">
        <v>1927</v>
      </c>
      <c r="B1787" s="59" t="s">
        <v>55</v>
      </c>
      <c r="C1787" s="59" t="s">
        <v>1918</v>
      </c>
      <c r="D1787" s="59" t="s">
        <v>1919</v>
      </c>
      <c r="E1787" s="59" t="s">
        <v>1919</v>
      </c>
      <c r="F1787" s="59"/>
      <c r="G1787" s="59" t="s">
        <v>2002</v>
      </c>
      <c r="H1787" s="59" t="s">
        <v>1327</v>
      </c>
      <c r="I1787" s="59">
        <v>100</v>
      </c>
      <c r="J1787" s="59" t="s">
        <v>2004</v>
      </c>
      <c r="K1787" s="59" t="s">
        <v>1992</v>
      </c>
      <c r="L1787" s="59"/>
      <c r="M1787" s="59" t="s">
        <v>1993</v>
      </c>
      <c r="N1787" s="59" t="s">
        <v>1335</v>
      </c>
      <c r="O1787" s="46">
        <f t="shared" si="1310"/>
        <v>60</v>
      </c>
      <c r="P1787" s="46"/>
      <c r="Q1787" s="46"/>
      <c r="R1787" s="46"/>
      <c r="S1787" s="46"/>
      <c r="T1787" s="46"/>
      <c r="U1787" s="46"/>
      <c r="V1787" s="46">
        <v>40</v>
      </c>
      <c r="W1787" s="46">
        <v>20</v>
      </c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87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>
        <v>10865.48</v>
      </c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>
        <v>651928.79999999993</v>
      </c>
      <c r="DF1787" s="46"/>
      <c r="DG1787" s="46"/>
      <c r="DH1787" s="46"/>
      <c r="DI1787" s="46"/>
      <c r="DJ1787" s="46"/>
      <c r="DK1787" s="46"/>
      <c r="DL1787" s="46">
        <v>434619.19999999995</v>
      </c>
      <c r="DM1787" s="46">
        <v>217309.59999999998</v>
      </c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>
        <v>730160.25599999994</v>
      </c>
      <c r="FA1787" s="59" t="s">
        <v>1696</v>
      </c>
      <c r="FB1787" s="59" t="s">
        <v>1736</v>
      </c>
      <c r="FC1787" s="59" t="s">
        <v>2035</v>
      </c>
    </row>
    <row r="1788" spans="1:159" s="49" customFormat="1" ht="25.5" customHeight="1" x14ac:dyDescent="0.25">
      <c r="A1788" s="59" t="s">
        <v>1928</v>
      </c>
      <c r="B1788" s="59" t="s">
        <v>55</v>
      </c>
      <c r="C1788" s="59" t="s">
        <v>1915</v>
      </c>
      <c r="D1788" s="59" t="s">
        <v>1916</v>
      </c>
      <c r="E1788" s="59" t="s">
        <v>1916</v>
      </c>
      <c r="F1788" s="59"/>
      <c r="G1788" s="59" t="s">
        <v>2005</v>
      </c>
      <c r="H1788" s="59" t="s">
        <v>1327</v>
      </c>
      <c r="I1788" s="59">
        <v>100</v>
      </c>
      <c r="J1788" s="59" t="s">
        <v>1996</v>
      </c>
      <c r="K1788" s="59" t="s">
        <v>1992</v>
      </c>
      <c r="L1788" s="59"/>
      <c r="M1788" s="59" t="s">
        <v>1993</v>
      </c>
      <c r="N1788" s="59" t="s">
        <v>1335</v>
      </c>
      <c r="O1788" s="46">
        <f t="shared" si="1310"/>
        <v>550</v>
      </c>
      <c r="P1788" s="46"/>
      <c r="Q1788" s="46"/>
      <c r="R1788" s="46"/>
      <c r="S1788" s="46"/>
      <c r="T1788" s="46"/>
      <c r="U1788" s="46"/>
      <c r="V1788" s="46">
        <v>300</v>
      </c>
      <c r="W1788" s="46">
        <v>250</v>
      </c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87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>
        <v>109971.16</v>
      </c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>
        <v>60484138</v>
      </c>
      <c r="DF1788" s="46"/>
      <c r="DG1788" s="46"/>
      <c r="DH1788" s="46"/>
      <c r="DI1788" s="46"/>
      <c r="DJ1788" s="46"/>
      <c r="DK1788" s="46"/>
      <c r="DL1788" s="46">
        <v>32991348</v>
      </c>
      <c r="DM1788" s="46">
        <v>27492790</v>
      </c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>
        <v>67742234.560000002</v>
      </c>
      <c r="FA1788" s="59" t="s">
        <v>1696</v>
      </c>
      <c r="FB1788" s="59" t="s">
        <v>1736</v>
      </c>
      <c r="FC1788" s="59" t="s">
        <v>2035</v>
      </c>
    </row>
    <row r="1789" spans="1:159" s="49" customFormat="1" ht="25.5" customHeight="1" x14ac:dyDescent="0.25">
      <c r="A1789" s="59" t="s">
        <v>1929</v>
      </c>
      <c r="B1789" s="59" t="s">
        <v>55</v>
      </c>
      <c r="C1789" s="59" t="s">
        <v>1915</v>
      </c>
      <c r="D1789" s="59" t="s">
        <v>1916</v>
      </c>
      <c r="E1789" s="59" t="s">
        <v>1916</v>
      </c>
      <c r="F1789" s="59"/>
      <c r="G1789" s="59" t="s">
        <v>2006</v>
      </c>
      <c r="H1789" s="59" t="s">
        <v>1327</v>
      </c>
      <c r="I1789" s="59">
        <v>100</v>
      </c>
      <c r="J1789" s="59" t="s">
        <v>1996</v>
      </c>
      <c r="K1789" s="59" t="s">
        <v>1992</v>
      </c>
      <c r="L1789" s="59"/>
      <c r="M1789" s="59" t="s">
        <v>1993</v>
      </c>
      <c r="N1789" s="59" t="s">
        <v>1335</v>
      </c>
      <c r="O1789" s="46">
        <f t="shared" si="1310"/>
        <v>90</v>
      </c>
      <c r="P1789" s="46"/>
      <c r="Q1789" s="46"/>
      <c r="R1789" s="46"/>
      <c r="S1789" s="46"/>
      <c r="T1789" s="46"/>
      <c r="U1789" s="46"/>
      <c r="V1789" s="46">
        <v>60</v>
      </c>
      <c r="W1789" s="46">
        <v>30</v>
      </c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87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>
        <v>109971.16</v>
      </c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>
        <v>9897404.4000000004</v>
      </c>
      <c r="DF1789" s="46"/>
      <c r="DG1789" s="46"/>
      <c r="DH1789" s="46"/>
      <c r="DI1789" s="46"/>
      <c r="DJ1789" s="46"/>
      <c r="DK1789" s="46"/>
      <c r="DL1789" s="46">
        <v>6598269.6000000006</v>
      </c>
      <c r="DM1789" s="46">
        <v>3299134.8000000003</v>
      </c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>
        <v>11085092.928000001</v>
      </c>
      <c r="FA1789" s="59" t="s">
        <v>1696</v>
      </c>
      <c r="FB1789" s="59" t="s">
        <v>1736</v>
      </c>
      <c r="FC1789" s="59" t="s">
        <v>2035</v>
      </c>
    </row>
    <row r="1790" spans="1:159" s="49" customFormat="1" ht="25.5" customHeight="1" x14ac:dyDescent="0.25">
      <c r="A1790" s="59" t="s">
        <v>1930</v>
      </c>
      <c r="B1790" s="59" t="s">
        <v>55</v>
      </c>
      <c r="C1790" s="59" t="s">
        <v>1915</v>
      </c>
      <c r="D1790" s="59" t="s">
        <v>1916</v>
      </c>
      <c r="E1790" s="59" t="s">
        <v>1916</v>
      </c>
      <c r="F1790" s="59"/>
      <c r="G1790" s="59" t="s">
        <v>2007</v>
      </c>
      <c r="H1790" s="59" t="s">
        <v>1327</v>
      </c>
      <c r="I1790" s="59">
        <v>100</v>
      </c>
      <c r="J1790" s="59" t="s">
        <v>1996</v>
      </c>
      <c r="K1790" s="59" t="s">
        <v>1992</v>
      </c>
      <c r="L1790" s="59"/>
      <c r="M1790" s="59" t="s">
        <v>1993</v>
      </c>
      <c r="N1790" s="59" t="s">
        <v>1335</v>
      </c>
      <c r="O1790" s="46">
        <f t="shared" si="1310"/>
        <v>350</v>
      </c>
      <c r="P1790" s="46"/>
      <c r="Q1790" s="46"/>
      <c r="R1790" s="46"/>
      <c r="S1790" s="46"/>
      <c r="T1790" s="46"/>
      <c r="U1790" s="46"/>
      <c r="V1790" s="46">
        <v>250</v>
      </c>
      <c r="W1790" s="46">
        <v>100</v>
      </c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87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>
        <v>109971.16</v>
      </c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>
        <v>38489906</v>
      </c>
      <c r="DF1790" s="46"/>
      <c r="DG1790" s="46"/>
      <c r="DH1790" s="46"/>
      <c r="DI1790" s="46"/>
      <c r="DJ1790" s="46"/>
      <c r="DK1790" s="46"/>
      <c r="DL1790" s="46">
        <v>27492790</v>
      </c>
      <c r="DM1790" s="46">
        <v>10997116</v>
      </c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>
        <v>43108694.720000006</v>
      </c>
      <c r="FA1790" s="59" t="s">
        <v>1696</v>
      </c>
      <c r="FB1790" s="59" t="s">
        <v>1736</v>
      </c>
      <c r="FC1790" s="59" t="s">
        <v>2035</v>
      </c>
    </row>
    <row r="1791" spans="1:159" s="49" customFormat="1" ht="25.5" customHeight="1" x14ac:dyDescent="0.25">
      <c r="A1791" s="59" t="s">
        <v>1931</v>
      </c>
      <c r="B1791" s="59" t="s">
        <v>55</v>
      </c>
      <c r="C1791" s="59" t="s">
        <v>1915</v>
      </c>
      <c r="D1791" s="59" t="s">
        <v>1916</v>
      </c>
      <c r="E1791" s="59" t="s">
        <v>1916</v>
      </c>
      <c r="F1791" s="59"/>
      <c r="G1791" s="59" t="s">
        <v>2008</v>
      </c>
      <c r="H1791" s="59" t="s">
        <v>1327</v>
      </c>
      <c r="I1791" s="59">
        <v>100</v>
      </c>
      <c r="J1791" s="59" t="s">
        <v>1996</v>
      </c>
      <c r="K1791" s="59" t="s">
        <v>1992</v>
      </c>
      <c r="L1791" s="59"/>
      <c r="M1791" s="59" t="s">
        <v>1993</v>
      </c>
      <c r="N1791" s="59" t="s">
        <v>1335</v>
      </c>
      <c r="O1791" s="46">
        <f t="shared" si="1310"/>
        <v>52</v>
      </c>
      <c r="P1791" s="46"/>
      <c r="Q1791" s="46"/>
      <c r="R1791" s="46"/>
      <c r="S1791" s="46"/>
      <c r="T1791" s="46"/>
      <c r="U1791" s="46"/>
      <c r="V1791" s="46">
        <v>20</v>
      </c>
      <c r="W1791" s="46">
        <v>32</v>
      </c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87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>
        <v>109971.16</v>
      </c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>
        <v>5718500.3200000003</v>
      </c>
      <c r="DF1791" s="46"/>
      <c r="DG1791" s="46"/>
      <c r="DH1791" s="46"/>
      <c r="DI1791" s="46"/>
      <c r="DJ1791" s="46"/>
      <c r="DK1791" s="46"/>
      <c r="DL1791" s="46">
        <v>2199423.2000000002</v>
      </c>
      <c r="DM1791" s="46">
        <v>3519077.12</v>
      </c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>
        <v>6404720.3584000012</v>
      </c>
      <c r="FA1791" s="59" t="s">
        <v>1696</v>
      </c>
      <c r="FB1791" s="59" t="s">
        <v>1736</v>
      </c>
      <c r="FC1791" s="59" t="s">
        <v>2035</v>
      </c>
    </row>
    <row r="1792" spans="1:159" s="49" customFormat="1" ht="25.5" customHeight="1" x14ac:dyDescent="0.25">
      <c r="A1792" s="59" t="s">
        <v>2711</v>
      </c>
      <c r="B1792" s="59" t="s">
        <v>55</v>
      </c>
      <c r="C1792" s="59" t="s">
        <v>2706</v>
      </c>
      <c r="D1792" s="59" t="s">
        <v>2707</v>
      </c>
      <c r="E1792" s="59" t="s">
        <v>2707</v>
      </c>
      <c r="F1792" s="59" t="s">
        <v>2464</v>
      </c>
      <c r="G1792" s="59" t="s">
        <v>2465</v>
      </c>
      <c r="H1792" s="59" t="s">
        <v>1327</v>
      </c>
      <c r="I1792" s="59">
        <v>100</v>
      </c>
      <c r="J1792" s="59" t="s">
        <v>2709</v>
      </c>
      <c r="K1792" s="59" t="s">
        <v>1992</v>
      </c>
      <c r="L1792" s="59"/>
      <c r="M1792" s="59" t="s">
        <v>1993</v>
      </c>
      <c r="N1792" s="59" t="s">
        <v>1335</v>
      </c>
      <c r="O1792" s="46">
        <f t="shared" si="1310"/>
        <v>370</v>
      </c>
      <c r="P1792" s="46"/>
      <c r="Q1792" s="46"/>
      <c r="R1792" s="46"/>
      <c r="S1792" s="46"/>
      <c r="T1792" s="46"/>
      <c r="U1792" s="46"/>
      <c r="V1792" s="46">
        <v>250</v>
      </c>
      <c r="W1792" s="46">
        <v>120</v>
      </c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87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>
        <v>128649.96</v>
      </c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>
        <f t="shared" ref="DE1792:DE1823" si="1311">DL1792+DM1792</f>
        <v>47600485.200000003</v>
      </c>
      <c r="DF1792" s="46"/>
      <c r="DG1792" s="46"/>
      <c r="DH1792" s="46"/>
      <c r="DI1792" s="46"/>
      <c r="DJ1792" s="46"/>
      <c r="DK1792" s="46"/>
      <c r="DL1792" s="46">
        <f t="shared" ref="DL1792:DL1823" si="1312">V1792*BJ1792</f>
        <v>32162490</v>
      </c>
      <c r="DM1792" s="46">
        <f t="shared" ref="DM1792:DM1823" si="1313">BJ1792*W1792</f>
        <v>15437995.200000001</v>
      </c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>
        <f t="shared" ref="EZ1792:EZ1823" si="1314">DE1792*1.12</f>
        <v>53312543.42400001</v>
      </c>
      <c r="FA1792" s="59" t="s">
        <v>1696</v>
      </c>
      <c r="FB1792" s="59" t="s">
        <v>1736</v>
      </c>
      <c r="FC1792" s="59" t="s">
        <v>2035</v>
      </c>
    </row>
    <row r="1793" spans="1:159" s="49" customFormat="1" ht="25.5" customHeight="1" x14ac:dyDescent="0.25">
      <c r="A1793" s="59" t="s">
        <v>2712</v>
      </c>
      <c r="B1793" s="59" t="s">
        <v>55</v>
      </c>
      <c r="C1793" s="59" t="s">
        <v>2706</v>
      </c>
      <c r="D1793" s="59" t="s">
        <v>2707</v>
      </c>
      <c r="E1793" s="59" t="s">
        <v>2707</v>
      </c>
      <c r="F1793" s="59" t="s">
        <v>2473</v>
      </c>
      <c r="G1793" s="59" t="s">
        <v>2474</v>
      </c>
      <c r="H1793" s="59" t="s">
        <v>1327</v>
      </c>
      <c r="I1793" s="59">
        <v>100</v>
      </c>
      <c r="J1793" s="59" t="s">
        <v>2710</v>
      </c>
      <c r="K1793" s="59" t="s">
        <v>1992</v>
      </c>
      <c r="L1793" s="59"/>
      <c r="M1793" s="59" t="s">
        <v>1993</v>
      </c>
      <c r="N1793" s="59" t="s">
        <v>1335</v>
      </c>
      <c r="O1793" s="46">
        <f t="shared" si="1310"/>
        <v>40</v>
      </c>
      <c r="P1793" s="46"/>
      <c r="Q1793" s="46"/>
      <c r="R1793" s="46"/>
      <c r="S1793" s="46"/>
      <c r="T1793" s="46"/>
      <c r="U1793" s="46"/>
      <c r="V1793" s="46">
        <v>20</v>
      </c>
      <c r="W1793" s="46">
        <v>20</v>
      </c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87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3857.73</v>
      </c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>
        <f t="shared" si="1311"/>
        <v>154309.20000000001</v>
      </c>
      <c r="DF1793" s="46"/>
      <c r="DG1793" s="46"/>
      <c r="DH1793" s="46"/>
      <c r="DI1793" s="46"/>
      <c r="DJ1793" s="46"/>
      <c r="DK1793" s="46"/>
      <c r="DL1793" s="46">
        <f t="shared" si="1312"/>
        <v>77154.600000000006</v>
      </c>
      <c r="DM1793" s="46">
        <f t="shared" si="1313"/>
        <v>77154.600000000006</v>
      </c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>
        <f t="shared" si="1314"/>
        <v>172826.30400000003</v>
      </c>
      <c r="FA1793" s="59" t="s">
        <v>1696</v>
      </c>
      <c r="FB1793" s="59" t="s">
        <v>1736</v>
      </c>
      <c r="FC1793" s="59" t="s">
        <v>2035</v>
      </c>
    </row>
    <row r="1794" spans="1:159" s="49" customFormat="1" ht="25.5" customHeight="1" x14ac:dyDescent="0.25">
      <c r="A1794" s="59" t="s">
        <v>2713</v>
      </c>
      <c r="B1794" s="59" t="s">
        <v>55</v>
      </c>
      <c r="C1794" s="59" t="s">
        <v>2706</v>
      </c>
      <c r="D1794" s="59" t="s">
        <v>2707</v>
      </c>
      <c r="E1794" s="59" t="s">
        <v>2707</v>
      </c>
      <c r="F1794" s="59" t="s">
        <v>2477</v>
      </c>
      <c r="G1794" s="59" t="s">
        <v>2478</v>
      </c>
      <c r="H1794" s="59" t="s">
        <v>1327</v>
      </c>
      <c r="I1794" s="59">
        <v>100</v>
      </c>
      <c r="J1794" s="59" t="s">
        <v>2710</v>
      </c>
      <c r="K1794" s="59" t="s">
        <v>1992</v>
      </c>
      <c r="L1794" s="59"/>
      <c r="M1794" s="59" t="s">
        <v>1993</v>
      </c>
      <c r="N1794" s="59" t="s">
        <v>1335</v>
      </c>
      <c r="O1794" s="46">
        <f t="shared" si="1310"/>
        <v>20</v>
      </c>
      <c r="P1794" s="46"/>
      <c r="Q1794" s="46"/>
      <c r="R1794" s="46"/>
      <c r="S1794" s="46"/>
      <c r="T1794" s="46"/>
      <c r="U1794" s="46"/>
      <c r="V1794" s="46">
        <v>10</v>
      </c>
      <c r="W1794" s="46">
        <v>10</v>
      </c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87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>
        <v>1051.8599999999999</v>
      </c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>
        <f t="shared" si="1311"/>
        <v>21037.199999999997</v>
      </c>
      <c r="DF1794" s="46"/>
      <c r="DG1794" s="46"/>
      <c r="DH1794" s="46"/>
      <c r="DI1794" s="46"/>
      <c r="DJ1794" s="46"/>
      <c r="DK1794" s="46"/>
      <c r="DL1794" s="46">
        <f t="shared" si="1312"/>
        <v>10518.599999999999</v>
      </c>
      <c r="DM1794" s="46">
        <f t="shared" si="1313"/>
        <v>10518.599999999999</v>
      </c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>
        <f t="shared" si="1314"/>
        <v>23561.664000000001</v>
      </c>
      <c r="FA1794" s="59" t="s">
        <v>1696</v>
      </c>
      <c r="FB1794" s="59" t="s">
        <v>1736</v>
      </c>
      <c r="FC1794" s="59" t="s">
        <v>2035</v>
      </c>
    </row>
    <row r="1795" spans="1:159" s="49" customFormat="1" ht="25.5" customHeight="1" x14ac:dyDescent="0.25">
      <c r="A1795" s="59" t="s">
        <v>2714</v>
      </c>
      <c r="B1795" s="59" t="s">
        <v>55</v>
      </c>
      <c r="C1795" s="59" t="s">
        <v>2706</v>
      </c>
      <c r="D1795" s="59" t="s">
        <v>2707</v>
      </c>
      <c r="E1795" s="59" t="s">
        <v>2707</v>
      </c>
      <c r="F1795" s="59" t="s">
        <v>2480</v>
      </c>
      <c r="G1795" s="59" t="s">
        <v>2478</v>
      </c>
      <c r="H1795" s="59" t="s">
        <v>1327</v>
      </c>
      <c r="I1795" s="59">
        <v>100</v>
      </c>
      <c r="J1795" s="59" t="s">
        <v>2710</v>
      </c>
      <c r="K1795" s="59" t="s">
        <v>1992</v>
      </c>
      <c r="L1795" s="59"/>
      <c r="M1795" s="59" t="s">
        <v>1993</v>
      </c>
      <c r="N1795" s="59" t="s">
        <v>1335</v>
      </c>
      <c r="O1795" s="46">
        <f t="shared" si="1310"/>
        <v>8</v>
      </c>
      <c r="P1795" s="46"/>
      <c r="Q1795" s="46"/>
      <c r="R1795" s="46"/>
      <c r="S1795" s="46"/>
      <c r="T1795" s="46"/>
      <c r="U1795" s="46"/>
      <c r="V1795" s="46">
        <v>4</v>
      </c>
      <c r="W1795" s="46">
        <v>4</v>
      </c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87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>
        <v>1954.67</v>
      </c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>
        <f t="shared" si="1311"/>
        <v>15637.36</v>
      </c>
      <c r="DF1795" s="46"/>
      <c r="DG1795" s="46"/>
      <c r="DH1795" s="46"/>
      <c r="DI1795" s="46"/>
      <c r="DJ1795" s="46"/>
      <c r="DK1795" s="46"/>
      <c r="DL1795" s="46">
        <f t="shared" si="1312"/>
        <v>7818.68</v>
      </c>
      <c r="DM1795" s="46">
        <f t="shared" si="1313"/>
        <v>7818.68</v>
      </c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>
        <f t="shared" si="1314"/>
        <v>17513.843200000003</v>
      </c>
      <c r="FA1795" s="59" t="s">
        <v>1696</v>
      </c>
      <c r="FB1795" s="59" t="s">
        <v>1736</v>
      </c>
      <c r="FC1795" s="59" t="s">
        <v>2035</v>
      </c>
    </row>
    <row r="1796" spans="1:159" s="49" customFormat="1" ht="25.5" customHeight="1" x14ac:dyDescent="0.25">
      <c r="A1796" s="59" t="s">
        <v>2715</v>
      </c>
      <c r="B1796" s="59" t="s">
        <v>55</v>
      </c>
      <c r="C1796" s="59" t="s">
        <v>2706</v>
      </c>
      <c r="D1796" s="59" t="s">
        <v>2707</v>
      </c>
      <c r="E1796" s="59" t="s">
        <v>2707</v>
      </c>
      <c r="F1796" s="59" t="s">
        <v>2482</v>
      </c>
      <c r="G1796" s="59" t="s">
        <v>2478</v>
      </c>
      <c r="H1796" s="59" t="s">
        <v>1327</v>
      </c>
      <c r="I1796" s="59">
        <v>100</v>
      </c>
      <c r="J1796" s="59" t="s">
        <v>2710</v>
      </c>
      <c r="K1796" s="59" t="s">
        <v>1992</v>
      </c>
      <c r="L1796" s="59"/>
      <c r="M1796" s="59" t="s">
        <v>1993</v>
      </c>
      <c r="N1796" s="59" t="s">
        <v>1335</v>
      </c>
      <c r="O1796" s="46">
        <f t="shared" si="1310"/>
        <v>8</v>
      </c>
      <c r="P1796" s="46"/>
      <c r="Q1796" s="46"/>
      <c r="R1796" s="46"/>
      <c r="S1796" s="46"/>
      <c r="T1796" s="46"/>
      <c r="U1796" s="46"/>
      <c r="V1796" s="46">
        <v>4</v>
      </c>
      <c r="W1796" s="46">
        <v>4</v>
      </c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87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>
        <v>1986.19</v>
      </c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>
        <f t="shared" si="1311"/>
        <v>15889.52</v>
      </c>
      <c r="DF1796" s="46"/>
      <c r="DG1796" s="46"/>
      <c r="DH1796" s="46"/>
      <c r="DI1796" s="46"/>
      <c r="DJ1796" s="46"/>
      <c r="DK1796" s="46"/>
      <c r="DL1796" s="46">
        <f t="shared" si="1312"/>
        <v>7944.76</v>
      </c>
      <c r="DM1796" s="46">
        <f t="shared" si="1313"/>
        <v>7944.76</v>
      </c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>
        <f t="shared" si="1314"/>
        <v>17796.262400000003</v>
      </c>
      <c r="FA1796" s="59" t="s">
        <v>1696</v>
      </c>
      <c r="FB1796" s="59" t="s">
        <v>1736</v>
      </c>
      <c r="FC1796" s="59" t="s">
        <v>2035</v>
      </c>
    </row>
    <row r="1797" spans="1:159" s="49" customFormat="1" ht="25.5" customHeight="1" x14ac:dyDescent="0.25">
      <c r="A1797" s="59" t="s">
        <v>2716</v>
      </c>
      <c r="B1797" s="59" t="s">
        <v>55</v>
      </c>
      <c r="C1797" s="59" t="s">
        <v>2706</v>
      </c>
      <c r="D1797" s="59" t="s">
        <v>2707</v>
      </c>
      <c r="E1797" s="59" t="s">
        <v>2707</v>
      </c>
      <c r="F1797" s="59" t="s">
        <v>2484</v>
      </c>
      <c r="G1797" s="59" t="s">
        <v>2478</v>
      </c>
      <c r="H1797" s="59" t="s">
        <v>1327</v>
      </c>
      <c r="I1797" s="59">
        <v>100</v>
      </c>
      <c r="J1797" s="59" t="s">
        <v>2710</v>
      </c>
      <c r="K1797" s="59" t="s">
        <v>1992</v>
      </c>
      <c r="L1797" s="59"/>
      <c r="M1797" s="59" t="s">
        <v>1993</v>
      </c>
      <c r="N1797" s="59" t="s">
        <v>1335</v>
      </c>
      <c r="O1797" s="46">
        <f t="shared" si="1310"/>
        <v>20</v>
      </c>
      <c r="P1797" s="46"/>
      <c r="Q1797" s="46"/>
      <c r="R1797" s="46"/>
      <c r="S1797" s="46"/>
      <c r="T1797" s="46"/>
      <c r="U1797" s="46"/>
      <c r="V1797" s="46">
        <v>10</v>
      </c>
      <c r="W1797" s="46">
        <v>10</v>
      </c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87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>
        <v>338.2</v>
      </c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>
        <f t="shared" si="1311"/>
        <v>6764</v>
      </c>
      <c r="DF1797" s="46"/>
      <c r="DG1797" s="46"/>
      <c r="DH1797" s="46"/>
      <c r="DI1797" s="46"/>
      <c r="DJ1797" s="46"/>
      <c r="DK1797" s="46"/>
      <c r="DL1797" s="46">
        <f t="shared" si="1312"/>
        <v>3382</v>
      </c>
      <c r="DM1797" s="46">
        <f t="shared" si="1313"/>
        <v>3382</v>
      </c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>
        <f t="shared" si="1314"/>
        <v>7575.68</v>
      </c>
      <c r="FA1797" s="59" t="s">
        <v>1696</v>
      </c>
      <c r="FB1797" s="59" t="s">
        <v>1736</v>
      </c>
      <c r="FC1797" s="59" t="s">
        <v>2035</v>
      </c>
    </row>
    <row r="1798" spans="1:159" s="49" customFormat="1" ht="25.5" customHeight="1" x14ac:dyDescent="0.25">
      <c r="A1798" s="59" t="s">
        <v>2717</v>
      </c>
      <c r="B1798" s="59" t="s">
        <v>55</v>
      </c>
      <c r="C1798" s="59" t="s">
        <v>2706</v>
      </c>
      <c r="D1798" s="59" t="s">
        <v>2707</v>
      </c>
      <c r="E1798" s="59" t="s">
        <v>2707</v>
      </c>
      <c r="F1798" s="59" t="s">
        <v>2486</v>
      </c>
      <c r="G1798" s="59" t="s">
        <v>2478</v>
      </c>
      <c r="H1798" s="59" t="s">
        <v>1327</v>
      </c>
      <c r="I1798" s="59">
        <v>100</v>
      </c>
      <c r="J1798" s="59" t="s">
        <v>2710</v>
      </c>
      <c r="K1798" s="59" t="s">
        <v>1992</v>
      </c>
      <c r="L1798" s="59"/>
      <c r="M1798" s="59" t="s">
        <v>1993</v>
      </c>
      <c r="N1798" s="59" t="s">
        <v>1335</v>
      </c>
      <c r="O1798" s="46">
        <f t="shared" si="1310"/>
        <v>2</v>
      </c>
      <c r="P1798" s="46"/>
      <c r="Q1798" s="46"/>
      <c r="R1798" s="46"/>
      <c r="S1798" s="46"/>
      <c r="T1798" s="46"/>
      <c r="U1798" s="46"/>
      <c r="V1798" s="46">
        <v>1</v>
      </c>
      <c r="W1798" s="46">
        <v>1</v>
      </c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87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>
        <v>902.81999999999994</v>
      </c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>
        <f t="shared" si="1311"/>
        <v>1805.6399999999999</v>
      </c>
      <c r="DF1798" s="46"/>
      <c r="DG1798" s="46"/>
      <c r="DH1798" s="46"/>
      <c r="DI1798" s="46"/>
      <c r="DJ1798" s="46"/>
      <c r="DK1798" s="46"/>
      <c r="DL1798" s="46">
        <f t="shared" si="1312"/>
        <v>902.81999999999994</v>
      </c>
      <c r="DM1798" s="46">
        <f t="shared" si="1313"/>
        <v>902.81999999999994</v>
      </c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>
        <f t="shared" si="1314"/>
        <v>2022.3168000000001</v>
      </c>
      <c r="FA1798" s="59" t="s">
        <v>1696</v>
      </c>
      <c r="FB1798" s="59" t="s">
        <v>1736</v>
      </c>
      <c r="FC1798" s="59" t="s">
        <v>2035</v>
      </c>
    </row>
    <row r="1799" spans="1:159" s="49" customFormat="1" ht="25.5" customHeight="1" x14ac:dyDescent="0.25">
      <c r="A1799" s="59" t="s">
        <v>2718</v>
      </c>
      <c r="B1799" s="59" t="s">
        <v>55</v>
      </c>
      <c r="C1799" s="59" t="s">
        <v>2706</v>
      </c>
      <c r="D1799" s="59" t="s">
        <v>2707</v>
      </c>
      <c r="E1799" s="59" t="s">
        <v>2707</v>
      </c>
      <c r="F1799" s="59" t="s">
        <v>2488</v>
      </c>
      <c r="G1799" s="59" t="s">
        <v>2489</v>
      </c>
      <c r="H1799" s="59" t="s">
        <v>1327</v>
      </c>
      <c r="I1799" s="59">
        <v>100</v>
      </c>
      <c r="J1799" s="59" t="s">
        <v>2710</v>
      </c>
      <c r="K1799" s="59" t="s">
        <v>1992</v>
      </c>
      <c r="L1799" s="59"/>
      <c r="M1799" s="59" t="s">
        <v>1993</v>
      </c>
      <c r="N1799" s="59" t="s">
        <v>1335</v>
      </c>
      <c r="O1799" s="46">
        <f t="shared" si="1310"/>
        <v>20</v>
      </c>
      <c r="P1799" s="46"/>
      <c r="Q1799" s="46"/>
      <c r="R1799" s="46"/>
      <c r="S1799" s="46"/>
      <c r="T1799" s="46"/>
      <c r="U1799" s="46"/>
      <c r="V1799" s="46">
        <v>10</v>
      </c>
      <c r="W1799" s="46">
        <v>10</v>
      </c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87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>
        <v>486.28999999999996</v>
      </c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>
        <f t="shared" si="1311"/>
        <v>9725.7999999999993</v>
      </c>
      <c r="DF1799" s="46"/>
      <c r="DG1799" s="46"/>
      <c r="DH1799" s="46"/>
      <c r="DI1799" s="46"/>
      <c r="DJ1799" s="46"/>
      <c r="DK1799" s="46"/>
      <c r="DL1799" s="46">
        <f t="shared" si="1312"/>
        <v>4862.8999999999996</v>
      </c>
      <c r="DM1799" s="46">
        <f t="shared" si="1313"/>
        <v>4862.8999999999996</v>
      </c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>
        <f t="shared" si="1314"/>
        <v>10892.896000000001</v>
      </c>
      <c r="FA1799" s="59" t="s">
        <v>1696</v>
      </c>
      <c r="FB1799" s="59" t="s">
        <v>1736</v>
      </c>
      <c r="FC1799" s="59" t="s">
        <v>2035</v>
      </c>
    </row>
    <row r="1800" spans="1:159" s="49" customFormat="1" ht="25.5" customHeight="1" x14ac:dyDescent="0.25">
      <c r="A1800" s="59" t="s">
        <v>2719</v>
      </c>
      <c r="B1800" s="59" t="s">
        <v>55</v>
      </c>
      <c r="C1800" s="59" t="s">
        <v>2706</v>
      </c>
      <c r="D1800" s="59" t="s">
        <v>2707</v>
      </c>
      <c r="E1800" s="59" t="s">
        <v>2707</v>
      </c>
      <c r="F1800" s="59" t="s">
        <v>2491</v>
      </c>
      <c r="G1800" s="59" t="s">
        <v>2478</v>
      </c>
      <c r="H1800" s="59" t="s">
        <v>1327</v>
      </c>
      <c r="I1800" s="59">
        <v>100</v>
      </c>
      <c r="J1800" s="59" t="s">
        <v>2710</v>
      </c>
      <c r="K1800" s="59" t="s">
        <v>1992</v>
      </c>
      <c r="L1800" s="59"/>
      <c r="M1800" s="59" t="s">
        <v>1993</v>
      </c>
      <c r="N1800" s="59" t="s">
        <v>1335</v>
      </c>
      <c r="O1800" s="46">
        <f t="shared" si="1310"/>
        <v>60</v>
      </c>
      <c r="P1800" s="46"/>
      <c r="Q1800" s="46"/>
      <c r="R1800" s="46"/>
      <c r="S1800" s="46"/>
      <c r="T1800" s="46"/>
      <c r="U1800" s="46"/>
      <c r="V1800" s="46">
        <v>30</v>
      </c>
      <c r="W1800" s="46">
        <v>30</v>
      </c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87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>
        <v>970.65</v>
      </c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>
        <f t="shared" si="1311"/>
        <v>58239</v>
      </c>
      <c r="DF1800" s="46"/>
      <c r="DG1800" s="46"/>
      <c r="DH1800" s="46"/>
      <c r="DI1800" s="46"/>
      <c r="DJ1800" s="46"/>
      <c r="DK1800" s="46"/>
      <c r="DL1800" s="46">
        <f t="shared" si="1312"/>
        <v>29119.5</v>
      </c>
      <c r="DM1800" s="46">
        <f t="shared" si="1313"/>
        <v>29119.5</v>
      </c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>
        <f t="shared" si="1314"/>
        <v>65227.680000000008</v>
      </c>
      <c r="FA1800" s="59" t="s">
        <v>1696</v>
      </c>
      <c r="FB1800" s="59" t="s">
        <v>1736</v>
      </c>
      <c r="FC1800" s="59" t="s">
        <v>2035</v>
      </c>
    </row>
    <row r="1801" spans="1:159" s="49" customFormat="1" ht="25.5" customHeight="1" x14ac:dyDescent="0.25">
      <c r="A1801" s="59" t="s">
        <v>2720</v>
      </c>
      <c r="B1801" s="59" t="s">
        <v>55</v>
      </c>
      <c r="C1801" s="59" t="s">
        <v>2706</v>
      </c>
      <c r="D1801" s="59" t="s">
        <v>2707</v>
      </c>
      <c r="E1801" s="59" t="s">
        <v>2707</v>
      </c>
      <c r="F1801" s="59" t="s">
        <v>2493</v>
      </c>
      <c r="G1801" s="59" t="s">
        <v>2494</v>
      </c>
      <c r="H1801" s="59" t="s">
        <v>1327</v>
      </c>
      <c r="I1801" s="59">
        <v>100</v>
      </c>
      <c r="J1801" s="59" t="s">
        <v>2710</v>
      </c>
      <c r="K1801" s="59" t="s">
        <v>1992</v>
      </c>
      <c r="L1801" s="59"/>
      <c r="M1801" s="59" t="s">
        <v>1993</v>
      </c>
      <c r="N1801" s="59" t="s">
        <v>1335</v>
      </c>
      <c r="O1801" s="46">
        <f t="shared" si="1310"/>
        <v>30</v>
      </c>
      <c r="P1801" s="46"/>
      <c r="Q1801" s="46"/>
      <c r="R1801" s="46"/>
      <c r="S1801" s="46"/>
      <c r="T1801" s="46"/>
      <c r="U1801" s="46"/>
      <c r="V1801" s="46">
        <v>15</v>
      </c>
      <c r="W1801" s="46">
        <v>15</v>
      </c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87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>
        <v>2832.6400000000003</v>
      </c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>
        <f t="shared" si="1311"/>
        <v>84979.200000000012</v>
      </c>
      <c r="DF1801" s="46"/>
      <c r="DG1801" s="46"/>
      <c r="DH1801" s="46"/>
      <c r="DI1801" s="46"/>
      <c r="DJ1801" s="46"/>
      <c r="DK1801" s="46"/>
      <c r="DL1801" s="46">
        <f t="shared" si="1312"/>
        <v>42489.600000000006</v>
      </c>
      <c r="DM1801" s="46">
        <f t="shared" si="1313"/>
        <v>42489.600000000006</v>
      </c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>
        <f t="shared" si="1314"/>
        <v>95176.704000000027</v>
      </c>
      <c r="FA1801" s="59" t="s">
        <v>1696</v>
      </c>
      <c r="FB1801" s="59" t="s">
        <v>1736</v>
      </c>
      <c r="FC1801" s="59" t="s">
        <v>2035</v>
      </c>
    </row>
    <row r="1802" spans="1:159" s="49" customFormat="1" ht="25.5" customHeight="1" x14ac:dyDescent="0.25">
      <c r="A1802" s="59" t="s">
        <v>2721</v>
      </c>
      <c r="B1802" s="59" t="s">
        <v>55</v>
      </c>
      <c r="C1802" s="59" t="s">
        <v>2706</v>
      </c>
      <c r="D1802" s="59" t="s">
        <v>2707</v>
      </c>
      <c r="E1802" s="59" t="s">
        <v>2707</v>
      </c>
      <c r="F1802" s="59" t="s">
        <v>2496</v>
      </c>
      <c r="G1802" s="59" t="s">
        <v>2497</v>
      </c>
      <c r="H1802" s="59" t="s">
        <v>1327</v>
      </c>
      <c r="I1802" s="59">
        <v>100</v>
      </c>
      <c r="J1802" s="59" t="s">
        <v>2710</v>
      </c>
      <c r="K1802" s="59" t="s">
        <v>1992</v>
      </c>
      <c r="L1802" s="59"/>
      <c r="M1802" s="59" t="s">
        <v>1993</v>
      </c>
      <c r="N1802" s="59" t="s">
        <v>1335</v>
      </c>
      <c r="O1802" s="46">
        <f t="shared" si="1310"/>
        <v>30</v>
      </c>
      <c r="P1802" s="46"/>
      <c r="Q1802" s="46"/>
      <c r="R1802" s="46"/>
      <c r="S1802" s="46"/>
      <c r="T1802" s="46"/>
      <c r="U1802" s="46"/>
      <c r="V1802" s="46">
        <v>15</v>
      </c>
      <c r="W1802" s="46">
        <v>15</v>
      </c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87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>
        <v>549.33000000000004</v>
      </c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>
        <f t="shared" si="1311"/>
        <v>16479.900000000001</v>
      </c>
      <c r="DF1802" s="46"/>
      <c r="DG1802" s="46"/>
      <c r="DH1802" s="46"/>
      <c r="DI1802" s="46"/>
      <c r="DJ1802" s="46"/>
      <c r="DK1802" s="46"/>
      <c r="DL1802" s="46">
        <f t="shared" si="1312"/>
        <v>8239.9500000000007</v>
      </c>
      <c r="DM1802" s="46">
        <f t="shared" si="1313"/>
        <v>8239.9500000000007</v>
      </c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>
        <f t="shared" si="1314"/>
        <v>18457.488000000005</v>
      </c>
      <c r="FA1802" s="59" t="s">
        <v>1696</v>
      </c>
      <c r="FB1802" s="59" t="s">
        <v>1736</v>
      </c>
      <c r="FC1802" s="59" t="s">
        <v>2035</v>
      </c>
    </row>
    <row r="1803" spans="1:159" s="49" customFormat="1" ht="25.5" customHeight="1" x14ac:dyDescent="0.25">
      <c r="A1803" s="59" t="s">
        <v>2722</v>
      </c>
      <c r="B1803" s="59" t="s">
        <v>55</v>
      </c>
      <c r="C1803" s="59" t="s">
        <v>2706</v>
      </c>
      <c r="D1803" s="59" t="s">
        <v>2707</v>
      </c>
      <c r="E1803" s="59" t="s">
        <v>2707</v>
      </c>
      <c r="F1803" s="59" t="s">
        <v>2499</v>
      </c>
      <c r="G1803" s="59" t="s">
        <v>2497</v>
      </c>
      <c r="H1803" s="59" t="s">
        <v>1327</v>
      </c>
      <c r="I1803" s="59">
        <v>100</v>
      </c>
      <c r="J1803" s="59" t="s">
        <v>2710</v>
      </c>
      <c r="K1803" s="59" t="s">
        <v>1992</v>
      </c>
      <c r="L1803" s="59"/>
      <c r="M1803" s="59" t="s">
        <v>1993</v>
      </c>
      <c r="N1803" s="59" t="s">
        <v>1335</v>
      </c>
      <c r="O1803" s="46">
        <f t="shared" si="1310"/>
        <v>28</v>
      </c>
      <c r="P1803" s="46"/>
      <c r="Q1803" s="46"/>
      <c r="R1803" s="46"/>
      <c r="S1803" s="46"/>
      <c r="T1803" s="46"/>
      <c r="U1803" s="46"/>
      <c r="V1803" s="46">
        <v>14</v>
      </c>
      <c r="W1803" s="46">
        <v>14</v>
      </c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87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>
        <v>262.71999999999997</v>
      </c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>
        <f t="shared" si="1311"/>
        <v>7356.1599999999989</v>
      </c>
      <c r="DF1803" s="46"/>
      <c r="DG1803" s="46"/>
      <c r="DH1803" s="46"/>
      <c r="DI1803" s="46"/>
      <c r="DJ1803" s="46"/>
      <c r="DK1803" s="46"/>
      <c r="DL1803" s="46">
        <f t="shared" si="1312"/>
        <v>3678.0799999999995</v>
      </c>
      <c r="DM1803" s="46">
        <f t="shared" si="1313"/>
        <v>3678.0799999999995</v>
      </c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>
        <f t="shared" si="1314"/>
        <v>8238.8991999999998</v>
      </c>
      <c r="FA1803" s="59" t="s">
        <v>1696</v>
      </c>
      <c r="FB1803" s="59" t="s">
        <v>1736</v>
      </c>
      <c r="FC1803" s="59" t="s">
        <v>2035</v>
      </c>
    </row>
    <row r="1804" spans="1:159" s="49" customFormat="1" ht="25.5" customHeight="1" x14ac:dyDescent="0.25">
      <c r="A1804" s="59" t="s">
        <v>2723</v>
      </c>
      <c r="B1804" s="59" t="s">
        <v>55</v>
      </c>
      <c r="C1804" s="59" t="s">
        <v>2706</v>
      </c>
      <c r="D1804" s="59" t="s">
        <v>2707</v>
      </c>
      <c r="E1804" s="59" t="s">
        <v>2707</v>
      </c>
      <c r="F1804" s="59" t="s">
        <v>2501</v>
      </c>
      <c r="G1804" s="59" t="s">
        <v>2497</v>
      </c>
      <c r="H1804" s="59" t="s">
        <v>1327</v>
      </c>
      <c r="I1804" s="59">
        <v>100</v>
      </c>
      <c r="J1804" s="59" t="s">
        <v>2710</v>
      </c>
      <c r="K1804" s="59" t="s">
        <v>1992</v>
      </c>
      <c r="L1804" s="59"/>
      <c r="M1804" s="59" t="s">
        <v>1993</v>
      </c>
      <c r="N1804" s="59" t="s">
        <v>1335</v>
      </c>
      <c r="O1804" s="46">
        <f t="shared" si="1310"/>
        <v>20</v>
      </c>
      <c r="P1804" s="46"/>
      <c r="Q1804" s="46"/>
      <c r="R1804" s="46"/>
      <c r="S1804" s="46"/>
      <c r="T1804" s="46"/>
      <c r="U1804" s="46"/>
      <c r="V1804" s="46">
        <v>10</v>
      </c>
      <c r="W1804" s="46">
        <v>10</v>
      </c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87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>
        <v>122.29</v>
      </c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>
        <f t="shared" si="1311"/>
        <v>2445.8000000000002</v>
      </c>
      <c r="DF1804" s="46"/>
      <c r="DG1804" s="46"/>
      <c r="DH1804" s="46"/>
      <c r="DI1804" s="46"/>
      <c r="DJ1804" s="46"/>
      <c r="DK1804" s="46"/>
      <c r="DL1804" s="46">
        <f t="shared" si="1312"/>
        <v>1222.9000000000001</v>
      </c>
      <c r="DM1804" s="46">
        <f t="shared" si="1313"/>
        <v>1222.9000000000001</v>
      </c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>
        <f t="shared" si="1314"/>
        <v>2739.2960000000003</v>
      </c>
      <c r="FA1804" s="59" t="s">
        <v>1696</v>
      </c>
      <c r="FB1804" s="59" t="s">
        <v>1736</v>
      </c>
      <c r="FC1804" s="59" t="s">
        <v>2035</v>
      </c>
    </row>
    <row r="1805" spans="1:159" s="49" customFormat="1" ht="25.5" customHeight="1" x14ac:dyDescent="0.25">
      <c r="A1805" s="59" t="s">
        <v>2724</v>
      </c>
      <c r="B1805" s="59" t="s">
        <v>55</v>
      </c>
      <c r="C1805" s="59" t="s">
        <v>2706</v>
      </c>
      <c r="D1805" s="59" t="s">
        <v>2707</v>
      </c>
      <c r="E1805" s="59" t="s">
        <v>2707</v>
      </c>
      <c r="F1805" s="59" t="s">
        <v>2504</v>
      </c>
      <c r="G1805" s="59" t="s">
        <v>2494</v>
      </c>
      <c r="H1805" s="59" t="s">
        <v>1327</v>
      </c>
      <c r="I1805" s="59">
        <v>100</v>
      </c>
      <c r="J1805" s="59" t="s">
        <v>2710</v>
      </c>
      <c r="K1805" s="59" t="s">
        <v>1992</v>
      </c>
      <c r="L1805" s="59"/>
      <c r="M1805" s="59" t="s">
        <v>1993</v>
      </c>
      <c r="N1805" s="59" t="s">
        <v>1335</v>
      </c>
      <c r="O1805" s="46">
        <f t="shared" si="1310"/>
        <v>28</v>
      </c>
      <c r="P1805" s="46"/>
      <c r="Q1805" s="46"/>
      <c r="R1805" s="46"/>
      <c r="S1805" s="46"/>
      <c r="T1805" s="46"/>
      <c r="U1805" s="46"/>
      <c r="V1805" s="46">
        <v>14</v>
      </c>
      <c r="W1805" s="46">
        <v>14</v>
      </c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87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>
        <v>354.44</v>
      </c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>
        <f t="shared" si="1311"/>
        <v>9924.32</v>
      </c>
      <c r="DF1805" s="46"/>
      <c r="DG1805" s="46"/>
      <c r="DH1805" s="46"/>
      <c r="DI1805" s="46"/>
      <c r="DJ1805" s="46"/>
      <c r="DK1805" s="46"/>
      <c r="DL1805" s="46">
        <f t="shared" si="1312"/>
        <v>4962.16</v>
      </c>
      <c r="DM1805" s="46">
        <f t="shared" si="1313"/>
        <v>4962.16</v>
      </c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>
        <f t="shared" si="1314"/>
        <v>11115.2384</v>
      </c>
      <c r="FA1805" s="59" t="s">
        <v>1696</v>
      </c>
      <c r="FB1805" s="59" t="s">
        <v>1736</v>
      </c>
      <c r="FC1805" s="59" t="s">
        <v>2035</v>
      </c>
    </row>
    <row r="1806" spans="1:159" s="49" customFormat="1" ht="25.5" customHeight="1" x14ac:dyDescent="0.25">
      <c r="A1806" s="59" t="s">
        <v>2725</v>
      </c>
      <c r="B1806" s="59" t="s">
        <v>55</v>
      </c>
      <c r="C1806" s="59" t="s">
        <v>2706</v>
      </c>
      <c r="D1806" s="59" t="s">
        <v>2707</v>
      </c>
      <c r="E1806" s="59" t="s">
        <v>2707</v>
      </c>
      <c r="F1806" s="59" t="s">
        <v>2506</v>
      </c>
      <c r="G1806" s="59" t="s">
        <v>2497</v>
      </c>
      <c r="H1806" s="59" t="s">
        <v>1327</v>
      </c>
      <c r="I1806" s="59">
        <v>100</v>
      </c>
      <c r="J1806" s="59" t="s">
        <v>2710</v>
      </c>
      <c r="K1806" s="59" t="s">
        <v>1992</v>
      </c>
      <c r="L1806" s="59"/>
      <c r="M1806" s="59" t="s">
        <v>1993</v>
      </c>
      <c r="N1806" s="59" t="s">
        <v>1335</v>
      </c>
      <c r="O1806" s="46">
        <f t="shared" si="1310"/>
        <v>20</v>
      </c>
      <c r="P1806" s="46"/>
      <c r="Q1806" s="46"/>
      <c r="R1806" s="46"/>
      <c r="S1806" s="46"/>
      <c r="T1806" s="46"/>
      <c r="U1806" s="46"/>
      <c r="V1806" s="46">
        <v>10</v>
      </c>
      <c r="W1806" s="46">
        <v>10</v>
      </c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87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>
        <v>151.89999999999998</v>
      </c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>
        <f t="shared" si="1311"/>
        <v>3037.9999999999995</v>
      </c>
      <c r="DF1806" s="46"/>
      <c r="DG1806" s="46"/>
      <c r="DH1806" s="46"/>
      <c r="DI1806" s="46"/>
      <c r="DJ1806" s="46"/>
      <c r="DK1806" s="46"/>
      <c r="DL1806" s="46">
        <f t="shared" si="1312"/>
        <v>1518.9999999999998</v>
      </c>
      <c r="DM1806" s="46">
        <f t="shared" si="1313"/>
        <v>1518.9999999999998</v>
      </c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>
        <f t="shared" si="1314"/>
        <v>3402.56</v>
      </c>
      <c r="FA1806" s="59" t="s">
        <v>1696</v>
      </c>
      <c r="FB1806" s="59" t="s">
        <v>1736</v>
      </c>
      <c r="FC1806" s="59" t="s">
        <v>2035</v>
      </c>
    </row>
    <row r="1807" spans="1:159" s="49" customFormat="1" ht="25.5" customHeight="1" x14ac:dyDescent="0.25">
      <c r="A1807" s="59" t="s">
        <v>2726</v>
      </c>
      <c r="B1807" s="59" t="s">
        <v>55</v>
      </c>
      <c r="C1807" s="59" t="s">
        <v>2706</v>
      </c>
      <c r="D1807" s="59" t="s">
        <v>2707</v>
      </c>
      <c r="E1807" s="59" t="s">
        <v>2707</v>
      </c>
      <c r="F1807" s="59" t="s">
        <v>2508</v>
      </c>
      <c r="G1807" s="59" t="s">
        <v>2497</v>
      </c>
      <c r="H1807" s="59" t="s">
        <v>1327</v>
      </c>
      <c r="I1807" s="59">
        <v>100</v>
      </c>
      <c r="J1807" s="59" t="s">
        <v>2710</v>
      </c>
      <c r="K1807" s="59" t="s">
        <v>1992</v>
      </c>
      <c r="L1807" s="59"/>
      <c r="M1807" s="59" t="s">
        <v>1993</v>
      </c>
      <c r="N1807" s="59" t="s">
        <v>1335</v>
      </c>
      <c r="O1807" s="46">
        <f t="shared" si="1310"/>
        <v>28</v>
      </c>
      <c r="P1807" s="46"/>
      <c r="Q1807" s="46"/>
      <c r="R1807" s="46"/>
      <c r="S1807" s="46"/>
      <c r="T1807" s="46"/>
      <c r="U1807" s="46"/>
      <c r="V1807" s="46">
        <v>14</v>
      </c>
      <c r="W1807" s="46">
        <v>14</v>
      </c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87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>
        <v>486.28999999999996</v>
      </c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>
        <f t="shared" si="1311"/>
        <v>13616.119999999999</v>
      </c>
      <c r="DF1807" s="46"/>
      <c r="DG1807" s="46"/>
      <c r="DH1807" s="46"/>
      <c r="DI1807" s="46"/>
      <c r="DJ1807" s="46"/>
      <c r="DK1807" s="46"/>
      <c r="DL1807" s="46">
        <f t="shared" si="1312"/>
        <v>6808.0599999999995</v>
      </c>
      <c r="DM1807" s="46">
        <f t="shared" si="1313"/>
        <v>6808.0599999999995</v>
      </c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>
        <f t="shared" si="1314"/>
        <v>15250.054400000001</v>
      </c>
      <c r="FA1807" s="59" t="s">
        <v>1696</v>
      </c>
      <c r="FB1807" s="59" t="s">
        <v>1736</v>
      </c>
      <c r="FC1807" s="59" t="s">
        <v>2035</v>
      </c>
    </row>
    <row r="1808" spans="1:159" s="49" customFormat="1" ht="25.5" customHeight="1" x14ac:dyDescent="0.25">
      <c r="A1808" s="59" t="s">
        <v>2727</v>
      </c>
      <c r="B1808" s="59" t="s">
        <v>55</v>
      </c>
      <c r="C1808" s="59" t="s">
        <v>2706</v>
      </c>
      <c r="D1808" s="59" t="s">
        <v>2707</v>
      </c>
      <c r="E1808" s="59" t="s">
        <v>2707</v>
      </c>
      <c r="F1808" s="59" t="s">
        <v>2510</v>
      </c>
      <c r="G1808" s="59" t="s">
        <v>2497</v>
      </c>
      <c r="H1808" s="59" t="s">
        <v>1327</v>
      </c>
      <c r="I1808" s="59">
        <v>100</v>
      </c>
      <c r="J1808" s="59" t="s">
        <v>2710</v>
      </c>
      <c r="K1808" s="59" t="s">
        <v>1992</v>
      </c>
      <c r="L1808" s="59"/>
      <c r="M1808" s="59" t="s">
        <v>1993</v>
      </c>
      <c r="N1808" s="59" t="s">
        <v>1335</v>
      </c>
      <c r="O1808" s="46">
        <f t="shared" si="1310"/>
        <v>30</v>
      </c>
      <c r="P1808" s="46"/>
      <c r="Q1808" s="46"/>
      <c r="R1808" s="46"/>
      <c r="S1808" s="46"/>
      <c r="T1808" s="46"/>
      <c r="U1808" s="46"/>
      <c r="V1808" s="46">
        <v>15</v>
      </c>
      <c r="W1808" s="46">
        <v>15</v>
      </c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87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>
        <v>603.79</v>
      </c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>
        <f t="shared" si="1311"/>
        <v>18113.699999999997</v>
      </c>
      <c r="DF1808" s="46"/>
      <c r="DG1808" s="46"/>
      <c r="DH1808" s="46"/>
      <c r="DI1808" s="46"/>
      <c r="DJ1808" s="46"/>
      <c r="DK1808" s="46"/>
      <c r="DL1808" s="46">
        <f t="shared" si="1312"/>
        <v>9056.8499999999985</v>
      </c>
      <c r="DM1808" s="46">
        <f t="shared" si="1313"/>
        <v>9056.8499999999985</v>
      </c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>
        <f t="shared" si="1314"/>
        <v>20287.343999999997</v>
      </c>
      <c r="FA1808" s="59" t="s">
        <v>1696</v>
      </c>
      <c r="FB1808" s="59" t="s">
        <v>1736</v>
      </c>
      <c r="FC1808" s="59" t="s">
        <v>2035</v>
      </c>
    </row>
    <row r="1809" spans="1:159" s="49" customFormat="1" ht="25.5" customHeight="1" x14ac:dyDescent="0.25">
      <c r="A1809" s="59" t="s">
        <v>2728</v>
      </c>
      <c r="B1809" s="59" t="s">
        <v>55</v>
      </c>
      <c r="C1809" s="59" t="s">
        <v>2706</v>
      </c>
      <c r="D1809" s="59" t="s">
        <v>2707</v>
      </c>
      <c r="E1809" s="59" t="s">
        <v>2707</v>
      </c>
      <c r="F1809" s="59" t="s">
        <v>2512</v>
      </c>
      <c r="G1809" s="59" t="s">
        <v>2497</v>
      </c>
      <c r="H1809" s="59" t="s">
        <v>1327</v>
      </c>
      <c r="I1809" s="59">
        <v>100</v>
      </c>
      <c r="J1809" s="59" t="s">
        <v>2710</v>
      </c>
      <c r="K1809" s="59" t="s">
        <v>1992</v>
      </c>
      <c r="L1809" s="59"/>
      <c r="M1809" s="59" t="s">
        <v>1993</v>
      </c>
      <c r="N1809" s="59" t="s">
        <v>1335</v>
      </c>
      <c r="O1809" s="46">
        <f t="shared" si="1310"/>
        <v>14</v>
      </c>
      <c r="P1809" s="46"/>
      <c r="Q1809" s="46"/>
      <c r="R1809" s="46"/>
      <c r="S1809" s="46"/>
      <c r="T1809" s="46"/>
      <c r="U1809" s="46"/>
      <c r="V1809" s="46">
        <v>7</v>
      </c>
      <c r="W1809" s="46">
        <v>7</v>
      </c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87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>
        <v>1265.8599999999999</v>
      </c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>
        <f t="shared" si="1311"/>
        <v>17722.039999999997</v>
      </c>
      <c r="DF1809" s="46"/>
      <c r="DG1809" s="46"/>
      <c r="DH1809" s="46"/>
      <c r="DI1809" s="46"/>
      <c r="DJ1809" s="46"/>
      <c r="DK1809" s="46"/>
      <c r="DL1809" s="46">
        <f t="shared" si="1312"/>
        <v>8861.0199999999986</v>
      </c>
      <c r="DM1809" s="46">
        <f t="shared" si="1313"/>
        <v>8861.0199999999986</v>
      </c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>
        <f t="shared" si="1314"/>
        <v>19848.684799999999</v>
      </c>
      <c r="FA1809" s="59" t="s">
        <v>1696</v>
      </c>
      <c r="FB1809" s="59" t="s">
        <v>1736</v>
      </c>
      <c r="FC1809" s="59" t="s">
        <v>2035</v>
      </c>
    </row>
    <row r="1810" spans="1:159" s="49" customFormat="1" ht="25.5" customHeight="1" x14ac:dyDescent="0.25">
      <c r="A1810" s="59" t="s">
        <v>2729</v>
      </c>
      <c r="B1810" s="59" t="s">
        <v>55</v>
      </c>
      <c r="C1810" s="59" t="s">
        <v>2706</v>
      </c>
      <c r="D1810" s="59" t="s">
        <v>2707</v>
      </c>
      <c r="E1810" s="59" t="s">
        <v>2707</v>
      </c>
      <c r="F1810" s="59" t="s">
        <v>2514</v>
      </c>
      <c r="G1810" s="59" t="s">
        <v>2497</v>
      </c>
      <c r="H1810" s="59" t="s">
        <v>1327</v>
      </c>
      <c r="I1810" s="59">
        <v>100</v>
      </c>
      <c r="J1810" s="59" t="s">
        <v>2710</v>
      </c>
      <c r="K1810" s="59" t="s">
        <v>1992</v>
      </c>
      <c r="L1810" s="59"/>
      <c r="M1810" s="59" t="s">
        <v>1993</v>
      </c>
      <c r="N1810" s="59" t="s">
        <v>1335</v>
      </c>
      <c r="O1810" s="46">
        <f t="shared" si="1310"/>
        <v>30</v>
      </c>
      <c r="P1810" s="46"/>
      <c r="Q1810" s="46"/>
      <c r="R1810" s="46"/>
      <c r="S1810" s="46"/>
      <c r="T1810" s="46"/>
      <c r="U1810" s="46"/>
      <c r="V1810" s="46">
        <v>15</v>
      </c>
      <c r="W1810" s="46">
        <v>15</v>
      </c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87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>
        <v>1388.14</v>
      </c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>
        <f t="shared" si="1311"/>
        <v>41644.200000000004</v>
      </c>
      <c r="DF1810" s="46"/>
      <c r="DG1810" s="46"/>
      <c r="DH1810" s="46"/>
      <c r="DI1810" s="46"/>
      <c r="DJ1810" s="46"/>
      <c r="DK1810" s="46"/>
      <c r="DL1810" s="46">
        <f t="shared" si="1312"/>
        <v>20822.100000000002</v>
      </c>
      <c r="DM1810" s="46">
        <f t="shared" si="1313"/>
        <v>20822.100000000002</v>
      </c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>
        <f t="shared" si="1314"/>
        <v>46641.504000000008</v>
      </c>
      <c r="FA1810" s="59" t="s">
        <v>1696</v>
      </c>
      <c r="FB1810" s="59" t="s">
        <v>1736</v>
      </c>
      <c r="FC1810" s="59" t="s">
        <v>2035</v>
      </c>
    </row>
    <row r="1811" spans="1:159" s="49" customFormat="1" ht="25.5" customHeight="1" x14ac:dyDescent="0.25">
      <c r="A1811" s="59" t="s">
        <v>2730</v>
      </c>
      <c r="B1811" s="59" t="s">
        <v>55</v>
      </c>
      <c r="C1811" s="59" t="s">
        <v>2706</v>
      </c>
      <c r="D1811" s="59" t="s">
        <v>2707</v>
      </c>
      <c r="E1811" s="59" t="s">
        <v>2707</v>
      </c>
      <c r="F1811" s="59" t="s">
        <v>2516</v>
      </c>
      <c r="G1811" s="59" t="s">
        <v>2494</v>
      </c>
      <c r="H1811" s="59" t="s">
        <v>1327</v>
      </c>
      <c r="I1811" s="59">
        <v>100</v>
      </c>
      <c r="J1811" s="59" t="s">
        <v>2710</v>
      </c>
      <c r="K1811" s="59" t="s">
        <v>1992</v>
      </c>
      <c r="L1811" s="59"/>
      <c r="M1811" s="59" t="s">
        <v>1993</v>
      </c>
      <c r="N1811" s="59" t="s">
        <v>1335</v>
      </c>
      <c r="O1811" s="46">
        <f t="shared" si="1310"/>
        <v>30</v>
      </c>
      <c r="P1811" s="46"/>
      <c r="Q1811" s="46"/>
      <c r="R1811" s="46"/>
      <c r="S1811" s="46"/>
      <c r="T1811" s="46"/>
      <c r="U1811" s="46"/>
      <c r="V1811" s="46">
        <v>15</v>
      </c>
      <c r="W1811" s="46">
        <v>15</v>
      </c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87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>
        <v>182.48</v>
      </c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>
        <f t="shared" si="1311"/>
        <v>5474.4</v>
      </c>
      <c r="DF1811" s="46"/>
      <c r="DG1811" s="46"/>
      <c r="DH1811" s="46"/>
      <c r="DI1811" s="46"/>
      <c r="DJ1811" s="46"/>
      <c r="DK1811" s="46"/>
      <c r="DL1811" s="46">
        <f t="shared" si="1312"/>
        <v>2737.2</v>
      </c>
      <c r="DM1811" s="46">
        <f t="shared" si="1313"/>
        <v>2737.2</v>
      </c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>
        <f t="shared" si="1314"/>
        <v>6131.3280000000004</v>
      </c>
      <c r="FA1811" s="59" t="s">
        <v>1696</v>
      </c>
      <c r="FB1811" s="59" t="s">
        <v>1736</v>
      </c>
      <c r="FC1811" s="59" t="s">
        <v>2035</v>
      </c>
    </row>
    <row r="1812" spans="1:159" s="49" customFormat="1" ht="25.5" customHeight="1" x14ac:dyDescent="0.25">
      <c r="A1812" s="59" t="s">
        <v>2731</v>
      </c>
      <c r="B1812" s="59" t="s">
        <v>55</v>
      </c>
      <c r="C1812" s="59" t="s">
        <v>2706</v>
      </c>
      <c r="D1812" s="59" t="s">
        <v>2707</v>
      </c>
      <c r="E1812" s="59" t="s">
        <v>2707</v>
      </c>
      <c r="F1812" s="59" t="s">
        <v>2519</v>
      </c>
      <c r="G1812" s="59" t="s">
        <v>2474</v>
      </c>
      <c r="H1812" s="59" t="s">
        <v>1327</v>
      </c>
      <c r="I1812" s="59">
        <v>100</v>
      </c>
      <c r="J1812" s="59" t="s">
        <v>2710</v>
      </c>
      <c r="K1812" s="59" t="s">
        <v>1992</v>
      </c>
      <c r="L1812" s="59"/>
      <c r="M1812" s="59" t="s">
        <v>1993</v>
      </c>
      <c r="N1812" s="59" t="s">
        <v>1335</v>
      </c>
      <c r="O1812" s="46">
        <f t="shared" si="1310"/>
        <v>4</v>
      </c>
      <c r="P1812" s="46"/>
      <c r="Q1812" s="46"/>
      <c r="R1812" s="46"/>
      <c r="S1812" s="46"/>
      <c r="T1812" s="46"/>
      <c r="U1812" s="46"/>
      <c r="V1812" s="46">
        <v>2</v>
      </c>
      <c r="W1812" s="46">
        <v>2</v>
      </c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87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>
        <v>15844.6</v>
      </c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>
        <f t="shared" si="1311"/>
        <v>63378.400000000001</v>
      </c>
      <c r="DF1812" s="46"/>
      <c r="DG1812" s="46"/>
      <c r="DH1812" s="46"/>
      <c r="DI1812" s="46"/>
      <c r="DJ1812" s="46"/>
      <c r="DK1812" s="46"/>
      <c r="DL1812" s="46">
        <f t="shared" si="1312"/>
        <v>31689.200000000001</v>
      </c>
      <c r="DM1812" s="46">
        <f t="shared" si="1313"/>
        <v>31689.200000000001</v>
      </c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>
        <f t="shared" si="1314"/>
        <v>70983.808000000005</v>
      </c>
      <c r="FA1812" s="59" t="s">
        <v>1696</v>
      </c>
      <c r="FB1812" s="59" t="s">
        <v>1736</v>
      </c>
      <c r="FC1812" s="59" t="s">
        <v>2035</v>
      </c>
    </row>
    <row r="1813" spans="1:159" s="49" customFormat="1" ht="25.5" customHeight="1" x14ac:dyDescent="0.25">
      <c r="A1813" s="59" t="s">
        <v>2732</v>
      </c>
      <c r="B1813" s="59" t="s">
        <v>55</v>
      </c>
      <c r="C1813" s="59" t="s">
        <v>2706</v>
      </c>
      <c r="D1813" s="59" t="s">
        <v>2707</v>
      </c>
      <c r="E1813" s="59" t="s">
        <v>2707</v>
      </c>
      <c r="F1813" s="59" t="s">
        <v>2521</v>
      </c>
      <c r="G1813" s="59" t="s">
        <v>2522</v>
      </c>
      <c r="H1813" s="59" t="s">
        <v>1327</v>
      </c>
      <c r="I1813" s="59">
        <v>100</v>
      </c>
      <c r="J1813" s="59" t="s">
        <v>2710</v>
      </c>
      <c r="K1813" s="59" t="s">
        <v>1992</v>
      </c>
      <c r="L1813" s="59"/>
      <c r="M1813" s="59" t="s">
        <v>1993</v>
      </c>
      <c r="N1813" s="59" t="s">
        <v>1335</v>
      </c>
      <c r="O1813" s="46">
        <f t="shared" ref="O1813:O1844" si="1315">P1813+Q1813+R1813+S1813+T1813+U1813+V1813+W1813+X1813+Y1813+Z1813+AA1813+AB1813+AC1813+AD1813+AE1813+AF1813+AG1813+AH1813+AI1813+AJ1813+AK1813+AL1813+AM1813+AN1813+AO1813+AP1813+AQ1813+AR1813+AS1813+AT1813+AU1813+AV1813+AW1813+AX1813+AY1813+AZ1813</f>
        <v>8</v>
      </c>
      <c r="P1813" s="46"/>
      <c r="Q1813" s="46"/>
      <c r="R1813" s="46"/>
      <c r="S1813" s="46"/>
      <c r="T1813" s="46"/>
      <c r="U1813" s="46"/>
      <c r="V1813" s="46">
        <v>4</v>
      </c>
      <c r="W1813" s="46">
        <v>4</v>
      </c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87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>
        <v>2644.4300000000003</v>
      </c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>
        <f t="shared" si="1311"/>
        <v>21155.440000000002</v>
      </c>
      <c r="DF1813" s="46"/>
      <c r="DG1813" s="46"/>
      <c r="DH1813" s="46"/>
      <c r="DI1813" s="46"/>
      <c r="DJ1813" s="46"/>
      <c r="DK1813" s="46"/>
      <c r="DL1813" s="46">
        <f t="shared" si="1312"/>
        <v>10577.720000000001</v>
      </c>
      <c r="DM1813" s="46">
        <f t="shared" si="1313"/>
        <v>10577.720000000001</v>
      </c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>
        <f t="shared" si="1314"/>
        <v>23694.092800000006</v>
      </c>
      <c r="FA1813" s="59" t="s">
        <v>1696</v>
      </c>
      <c r="FB1813" s="59" t="s">
        <v>1736</v>
      </c>
      <c r="FC1813" s="59" t="s">
        <v>2035</v>
      </c>
    </row>
    <row r="1814" spans="1:159" s="49" customFormat="1" ht="25.5" customHeight="1" x14ac:dyDescent="0.25">
      <c r="A1814" s="59" t="s">
        <v>2733</v>
      </c>
      <c r="B1814" s="59" t="s">
        <v>55</v>
      </c>
      <c r="C1814" s="59" t="s">
        <v>2706</v>
      </c>
      <c r="D1814" s="59" t="s">
        <v>2707</v>
      </c>
      <c r="E1814" s="59" t="s">
        <v>2707</v>
      </c>
      <c r="F1814" s="59" t="s">
        <v>2524</v>
      </c>
      <c r="G1814" s="59" t="s">
        <v>2478</v>
      </c>
      <c r="H1814" s="59" t="s">
        <v>1327</v>
      </c>
      <c r="I1814" s="59">
        <v>100</v>
      </c>
      <c r="J1814" s="59" t="s">
        <v>2710</v>
      </c>
      <c r="K1814" s="59" t="s">
        <v>1992</v>
      </c>
      <c r="L1814" s="59"/>
      <c r="M1814" s="59" t="s">
        <v>1993</v>
      </c>
      <c r="N1814" s="59" t="s">
        <v>1335</v>
      </c>
      <c r="O1814" s="46">
        <f t="shared" si="1315"/>
        <v>320</v>
      </c>
      <c r="P1814" s="46"/>
      <c r="Q1814" s="46"/>
      <c r="R1814" s="46"/>
      <c r="S1814" s="46"/>
      <c r="T1814" s="46"/>
      <c r="U1814" s="46"/>
      <c r="V1814" s="46">
        <v>160</v>
      </c>
      <c r="W1814" s="46">
        <v>160</v>
      </c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87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>
        <v>2417.0600000000004</v>
      </c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>
        <f t="shared" si="1311"/>
        <v>773459.20000000019</v>
      </c>
      <c r="DF1814" s="46"/>
      <c r="DG1814" s="46"/>
      <c r="DH1814" s="46"/>
      <c r="DI1814" s="46"/>
      <c r="DJ1814" s="46"/>
      <c r="DK1814" s="46"/>
      <c r="DL1814" s="46">
        <f t="shared" si="1312"/>
        <v>386729.60000000009</v>
      </c>
      <c r="DM1814" s="46">
        <f t="shared" si="1313"/>
        <v>386729.60000000009</v>
      </c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>
        <f t="shared" si="1314"/>
        <v>866274.30400000024</v>
      </c>
      <c r="FA1814" s="59" t="s">
        <v>1696</v>
      </c>
      <c r="FB1814" s="59" t="s">
        <v>1736</v>
      </c>
      <c r="FC1814" s="59" t="s">
        <v>2035</v>
      </c>
    </row>
    <row r="1815" spans="1:159" s="49" customFormat="1" ht="25.5" customHeight="1" x14ac:dyDescent="0.25">
      <c r="A1815" s="59" t="s">
        <v>2734</v>
      </c>
      <c r="B1815" s="59" t="s">
        <v>55</v>
      </c>
      <c r="C1815" s="59" t="s">
        <v>2706</v>
      </c>
      <c r="D1815" s="59" t="s">
        <v>2707</v>
      </c>
      <c r="E1815" s="59" t="s">
        <v>2707</v>
      </c>
      <c r="F1815" s="59" t="s">
        <v>2526</v>
      </c>
      <c r="G1815" s="59" t="s">
        <v>2527</v>
      </c>
      <c r="H1815" s="59" t="s">
        <v>1327</v>
      </c>
      <c r="I1815" s="59">
        <v>100</v>
      </c>
      <c r="J1815" s="59" t="s">
        <v>2710</v>
      </c>
      <c r="K1815" s="59" t="s">
        <v>1992</v>
      </c>
      <c r="L1815" s="59"/>
      <c r="M1815" s="59" t="s">
        <v>1993</v>
      </c>
      <c r="N1815" s="59" t="s">
        <v>1335</v>
      </c>
      <c r="O1815" s="46">
        <f t="shared" si="1315"/>
        <v>320</v>
      </c>
      <c r="P1815" s="46"/>
      <c r="Q1815" s="46"/>
      <c r="R1815" s="46"/>
      <c r="S1815" s="46"/>
      <c r="T1815" s="46"/>
      <c r="U1815" s="46"/>
      <c r="V1815" s="46">
        <v>160</v>
      </c>
      <c r="W1815" s="46">
        <v>160</v>
      </c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87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>
        <v>2655.9</v>
      </c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>
        <f t="shared" si="1311"/>
        <v>849888</v>
      </c>
      <c r="DF1815" s="46"/>
      <c r="DG1815" s="46"/>
      <c r="DH1815" s="46"/>
      <c r="DI1815" s="46"/>
      <c r="DJ1815" s="46"/>
      <c r="DK1815" s="46"/>
      <c r="DL1815" s="46">
        <f t="shared" si="1312"/>
        <v>424944</v>
      </c>
      <c r="DM1815" s="46">
        <f t="shared" si="1313"/>
        <v>424944</v>
      </c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>
        <f t="shared" si="1314"/>
        <v>951874.56000000006</v>
      </c>
      <c r="FA1815" s="59" t="s">
        <v>1696</v>
      </c>
      <c r="FB1815" s="59" t="s">
        <v>1736</v>
      </c>
      <c r="FC1815" s="59" t="s">
        <v>2035</v>
      </c>
    </row>
    <row r="1816" spans="1:159" s="49" customFormat="1" ht="25.5" customHeight="1" x14ac:dyDescent="0.25">
      <c r="A1816" s="59" t="s">
        <v>2735</v>
      </c>
      <c r="B1816" s="59" t="s">
        <v>55</v>
      </c>
      <c r="C1816" s="59" t="s">
        <v>2706</v>
      </c>
      <c r="D1816" s="59" t="s">
        <v>2707</v>
      </c>
      <c r="E1816" s="59" t="s">
        <v>2707</v>
      </c>
      <c r="F1816" s="59" t="s">
        <v>2496</v>
      </c>
      <c r="G1816" s="59" t="s">
        <v>2529</v>
      </c>
      <c r="H1816" s="59" t="s">
        <v>1327</v>
      </c>
      <c r="I1816" s="59">
        <v>100</v>
      </c>
      <c r="J1816" s="59" t="s">
        <v>2710</v>
      </c>
      <c r="K1816" s="59" t="s">
        <v>1992</v>
      </c>
      <c r="L1816" s="59"/>
      <c r="M1816" s="59" t="s">
        <v>1993</v>
      </c>
      <c r="N1816" s="59" t="s">
        <v>1335</v>
      </c>
      <c r="O1816" s="46">
        <f t="shared" si="1315"/>
        <v>40</v>
      </c>
      <c r="P1816" s="46"/>
      <c r="Q1816" s="46"/>
      <c r="R1816" s="46"/>
      <c r="S1816" s="46"/>
      <c r="T1816" s="46"/>
      <c r="U1816" s="46"/>
      <c r="V1816" s="46">
        <v>20</v>
      </c>
      <c r="W1816" s="46">
        <v>20</v>
      </c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87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>
        <v>1276.3599999999999</v>
      </c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>
        <f t="shared" si="1311"/>
        <v>51054.399999999994</v>
      </c>
      <c r="DF1816" s="46"/>
      <c r="DG1816" s="46"/>
      <c r="DH1816" s="46"/>
      <c r="DI1816" s="46"/>
      <c r="DJ1816" s="46"/>
      <c r="DK1816" s="46"/>
      <c r="DL1816" s="46">
        <f t="shared" si="1312"/>
        <v>25527.199999999997</v>
      </c>
      <c r="DM1816" s="46">
        <f t="shared" si="1313"/>
        <v>25527.199999999997</v>
      </c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>
        <f t="shared" si="1314"/>
        <v>57180.928</v>
      </c>
      <c r="FA1816" s="59" t="s">
        <v>1696</v>
      </c>
      <c r="FB1816" s="59" t="s">
        <v>1736</v>
      </c>
      <c r="FC1816" s="59" t="s">
        <v>2035</v>
      </c>
    </row>
    <row r="1817" spans="1:159" s="49" customFormat="1" ht="25.5" customHeight="1" x14ac:dyDescent="0.25">
      <c r="A1817" s="59" t="s">
        <v>2736</v>
      </c>
      <c r="B1817" s="59" t="s">
        <v>55</v>
      </c>
      <c r="C1817" s="59" t="s">
        <v>2706</v>
      </c>
      <c r="D1817" s="59" t="s">
        <v>2707</v>
      </c>
      <c r="E1817" s="59" t="s">
        <v>2707</v>
      </c>
      <c r="F1817" s="59" t="s">
        <v>2499</v>
      </c>
      <c r="G1817" s="59" t="s">
        <v>2529</v>
      </c>
      <c r="H1817" s="59" t="s">
        <v>1327</v>
      </c>
      <c r="I1817" s="59">
        <v>100</v>
      </c>
      <c r="J1817" s="59" t="s">
        <v>2710</v>
      </c>
      <c r="K1817" s="59" t="s">
        <v>1992</v>
      </c>
      <c r="L1817" s="59"/>
      <c r="M1817" s="59" t="s">
        <v>1993</v>
      </c>
      <c r="N1817" s="59" t="s">
        <v>1335</v>
      </c>
      <c r="O1817" s="46">
        <f t="shared" si="1315"/>
        <v>40</v>
      </c>
      <c r="P1817" s="46"/>
      <c r="Q1817" s="46"/>
      <c r="R1817" s="46"/>
      <c r="S1817" s="46"/>
      <c r="T1817" s="46"/>
      <c r="U1817" s="46"/>
      <c r="V1817" s="46">
        <v>20</v>
      </c>
      <c r="W1817" s="46">
        <v>20</v>
      </c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87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>
        <v>456.67</v>
      </c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>
        <f t="shared" si="1311"/>
        <v>18266.8</v>
      </c>
      <c r="DF1817" s="46"/>
      <c r="DG1817" s="46"/>
      <c r="DH1817" s="46"/>
      <c r="DI1817" s="46"/>
      <c r="DJ1817" s="46"/>
      <c r="DK1817" s="46"/>
      <c r="DL1817" s="46">
        <f t="shared" si="1312"/>
        <v>9133.4</v>
      </c>
      <c r="DM1817" s="46">
        <f t="shared" si="1313"/>
        <v>9133.4</v>
      </c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>
        <f t="shared" si="1314"/>
        <v>20458.816000000003</v>
      </c>
      <c r="FA1817" s="59" t="s">
        <v>1696</v>
      </c>
      <c r="FB1817" s="59" t="s">
        <v>1736</v>
      </c>
      <c r="FC1817" s="59" t="s">
        <v>2035</v>
      </c>
    </row>
    <row r="1818" spans="1:159" s="49" customFormat="1" ht="25.5" customHeight="1" x14ac:dyDescent="0.25">
      <c r="A1818" s="59" t="s">
        <v>2737</v>
      </c>
      <c r="B1818" s="59" t="s">
        <v>55</v>
      </c>
      <c r="C1818" s="59" t="s">
        <v>2706</v>
      </c>
      <c r="D1818" s="59" t="s">
        <v>2707</v>
      </c>
      <c r="E1818" s="59" t="s">
        <v>2707</v>
      </c>
      <c r="F1818" s="59" t="s">
        <v>2506</v>
      </c>
      <c r="G1818" s="59" t="s">
        <v>2533</v>
      </c>
      <c r="H1818" s="59" t="s">
        <v>1327</v>
      </c>
      <c r="I1818" s="59">
        <v>100</v>
      </c>
      <c r="J1818" s="59" t="s">
        <v>2710</v>
      </c>
      <c r="K1818" s="59" t="s">
        <v>1992</v>
      </c>
      <c r="L1818" s="59"/>
      <c r="M1818" s="59" t="s">
        <v>1993</v>
      </c>
      <c r="N1818" s="59" t="s">
        <v>1335</v>
      </c>
      <c r="O1818" s="46">
        <f t="shared" si="1315"/>
        <v>40</v>
      </c>
      <c r="P1818" s="46"/>
      <c r="Q1818" s="46"/>
      <c r="R1818" s="46"/>
      <c r="S1818" s="46"/>
      <c r="T1818" s="46"/>
      <c r="U1818" s="46"/>
      <c r="V1818" s="46">
        <v>20</v>
      </c>
      <c r="W1818" s="46">
        <v>20</v>
      </c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87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>
        <v>133.75</v>
      </c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>
        <f t="shared" si="1311"/>
        <v>5350</v>
      </c>
      <c r="DF1818" s="46"/>
      <c r="DG1818" s="46"/>
      <c r="DH1818" s="46"/>
      <c r="DI1818" s="46"/>
      <c r="DJ1818" s="46"/>
      <c r="DK1818" s="46"/>
      <c r="DL1818" s="46">
        <f t="shared" si="1312"/>
        <v>2675</v>
      </c>
      <c r="DM1818" s="46">
        <f t="shared" si="1313"/>
        <v>2675</v>
      </c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>
        <f t="shared" si="1314"/>
        <v>5992.0000000000009</v>
      </c>
      <c r="FA1818" s="59" t="s">
        <v>1696</v>
      </c>
      <c r="FB1818" s="59" t="s">
        <v>1736</v>
      </c>
      <c r="FC1818" s="59" t="s">
        <v>2035</v>
      </c>
    </row>
    <row r="1819" spans="1:159" s="49" customFormat="1" ht="25.5" customHeight="1" x14ac:dyDescent="0.25">
      <c r="A1819" s="59" t="s">
        <v>2738</v>
      </c>
      <c r="B1819" s="59" t="s">
        <v>55</v>
      </c>
      <c r="C1819" s="59" t="s">
        <v>2706</v>
      </c>
      <c r="D1819" s="59" t="s">
        <v>2707</v>
      </c>
      <c r="E1819" s="59" t="s">
        <v>2707</v>
      </c>
      <c r="F1819" s="59" t="s">
        <v>2501</v>
      </c>
      <c r="G1819" s="59" t="s">
        <v>2529</v>
      </c>
      <c r="H1819" s="59" t="s">
        <v>1327</v>
      </c>
      <c r="I1819" s="59">
        <v>100</v>
      </c>
      <c r="J1819" s="59" t="s">
        <v>2710</v>
      </c>
      <c r="K1819" s="59" t="s">
        <v>1992</v>
      </c>
      <c r="L1819" s="59"/>
      <c r="M1819" s="59" t="s">
        <v>1993</v>
      </c>
      <c r="N1819" s="59" t="s">
        <v>1335</v>
      </c>
      <c r="O1819" s="46">
        <f t="shared" si="1315"/>
        <v>40</v>
      </c>
      <c r="P1819" s="46"/>
      <c r="Q1819" s="46"/>
      <c r="R1819" s="46"/>
      <c r="S1819" s="46"/>
      <c r="T1819" s="46"/>
      <c r="U1819" s="46"/>
      <c r="V1819" s="46">
        <v>20</v>
      </c>
      <c r="W1819" s="46">
        <v>20</v>
      </c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87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>
        <v>101.28</v>
      </c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>
        <f t="shared" si="1311"/>
        <v>4051.2</v>
      </c>
      <c r="DF1819" s="46"/>
      <c r="DG1819" s="46"/>
      <c r="DH1819" s="46"/>
      <c r="DI1819" s="46"/>
      <c r="DJ1819" s="46"/>
      <c r="DK1819" s="46"/>
      <c r="DL1819" s="46">
        <f t="shared" si="1312"/>
        <v>2025.6</v>
      </c>
      <c r="DM1819" s="46">
        <f t="shared" si="1313"/>
        <v>2025.6</v>
      </c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>
        <f t="shared" si="1314"/>
        <v>4537.3440000000001</v>
      </c>
      <c r="FA1819" s="59" t="s">
        <v>1696</v>
      </c>
      <c r="FB1819" s="59" t="s">
        <v>1736</v>
      </c>
      <c r="FC1819" s="59" t="s">
        <v>2035</v>
      </c>
    </row>
    <row r="1820" spans="1:159" s="49" customFormat="1" ht="25.5" customHeight="1" x14ac:dyDescent="0.25">
      <c r="A1820" s="59" t="s">
        <v>2739</v>
      </c>
      <c r="B1820" s="59" t="s">
        <v>55</v>
      </c>
      <c r="C1820" s="59" t="s">
        <v>2706</v>
      </c>
      <c r="D1820" s="59" t="s">
        <v>2707</v>
      </c>
      <c r="E1820" s="59" t="s">
        <v>2707</v>
      </c>
      <c r="F1820" s="59" t="s">
        <v>2493</v>
      </c>
      <c r="G1820" s="59" t="s">
        <v>2536</v>
      </c>
      <c r="H1820" s="59" t="s">
        <v>1327</v>
      </c>
      <c r="I1820" s="59">
        <v>100</v>
      </c>
      <c r="J1820" s="59" t="s">
        <v>2710</v>
      </c>
      <c r="K1820" s="59" t="s">
        <v>1992</v>
      </c>
      <c r="L1820" s="59"/>
      <c r="M1820" s="59" t="s">
        <v>1993</v>
      </c>
      <c r="N1820" s="59" t="s">
        <v>1335</v>
      </c>
      <c r="O1820" s="46">
        <f t="shared" si="1315"/>
        <v>12</v>
      </c>
      <c r="P1820" s="46"/>
      <c r="Q1820" s="46"/>
      <c r="R1820" s="46"/>
      <c r="S1820" s="46"/>
      <c r="T1820" s="46"/>
      <c r="U1820" s="46"/>
      <c r="V1820" s="46">
        <v>6</v>
      </c>
      <c r="W1820" s="46">
        <v>6</v>
      </c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87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>
        <v>5132.18</v>
      </c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>
        <f t="shared" si="1311"/>
        <v>61586.16</v>
      </c>
      <c r="DF1820" s="46"/>
      <c r="DG1820" s="46"/>
      <c r="DH1820" s="46"/>
      <c r="DI1820" s="46"/>
      <c r="DJ1820" s="46"/>
      <c r="DK1820" s="46"/>
      <c r="DL1820" s="46">
        <f t="shared" si="1312"/>
        <v>30793.08</v>
      </c>
      <c r="DM1820" s="46">
        <f t="shared" si="1313"/>
        <v>30793.08</v>
      </c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>
        <f t="shared" si="1314"/>
        <v>68976.499200000006</v>
      </c>
      <c r="FA1820" s="59" t="s">
        <v>1696</v>
      </c>
      <c r="FB1820" s="59" t="s">
        <v>1736</v>
      </c>
      <c r="FC1820" s="59" t="s">
        <v>2035</v>
      </c>
    </row>
    <row r="1821" spans="1:159" s="49" customFormat="1" ht="25.5" customHeight="1" x14ac:dyDescent="0.25">
      <c r="A1821" s="59" t="s">
        <v>2740</v>
      </c>
      <c r="B1821" s="59" t="s">
        <v>55</v>
      </c>
      <c r="C1821" s="59" t="s">
        <v>2706</v>
      </c>
      <c r="D1821" s="59" t="s">
        <v>2707</v>
      </c>
      <c r="E1821" s="59" t="s">
        <v>2707</v>
      </c>
      <c r="F1821" s="59" t="s">
        <v>2514</v>
      </c>
      <c r="G1821" s="59" t="s">
        <v>2529</v>
      </c>
      <c r="H1821" s="59" t="s">
        <v>1327</v>
      </c>
      <c r="I1821" s="59">
        <v>100</v>
      </c>
      <c r="J1821" s="59" t="s">
        <v>2710</v>
      </c>
      <c r="K1821" s="59" t="s">
        <v>1992</v>
      </c>
      <c r="L1821" s="59"/>
      <c r="M1821" s="59" t="s">
        <v>1993</v>
      </c>
      <c r="N1821" s="59" t="s">
        <v>1335</v>
      </c>
      <c r="O1821" s="46">
        <f t="shared" si="1315"/>
        <v>20</v>
      </c>
      <c r="P1821" s="46"/>
      <c r="Q1821" s="46"/>
      <c r="R1821" s="46"/>
      <c r="S1821" s="46"/>
      <c r="T1821" s="46"/>
      <c r="U1821" s="46"/>
      <c r="V1821" s="46">
        <v>10</v>
      </c>
      <c r="W1821" s="46">
        <v>10</v>
      </c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87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>
        <v>1318.4</v>
      </c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>
        <f t="shared" si="1311"/>
        <v>26368</v>
      </c>
      <c r="DF1821" s="46"/>
      <c r="DG1821" s="46"/>
      <c r="DH1821" s="46"/>
      <c r="DI1821" s="46"/>
      <c r="DJ1821" s="46"/>
      <c r="DK1821" s="46"/>
      <c r="DL1821" s="46">
        <f t="shared" si="1312"/>
        <v>13184</v>
      </c>
      <c r="DM1821" s="46">
        <f t="shared" si="1313"/>
        <v>13184</v>
      </c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>
        <f t="shared" si="1314"/>
        <v>29532.160000000003</v>
      </c>
      <c r="FA1821" s="59" t="s">
        <v>1696</v>
      </c>
      <c r="FB1821" s="59" t="s">
        <v>1736</v>
      </c>
      <c r="FC1821" s="59" t="s">
        <v>2035</v>
      </c>
    </row>
    <row r="1822" spans="1:159" s="49" customFormat="1" ht="25.5" customHeight="1" x14ac:dyDescent="0.25">
      <c r="A1822" s="59" t="s">
        <v>2741</v>
      </c>
      <c r="B1822" s="59" t="s">
        <v>55</v>
      </c>
      <c r="C1822" s="59" t="s">
        <v>2706</v>
      </c>
      <c r="D1822" s="59" t="s">
        <v>2707</v>
      </c>
      <c r="E1822" s="59" t="s">
        <v>2707</v>
      </c>
      <c r="F1822" s="59" t="s">
        <v>2512</v>
      </c>
      <c r="G1822" s="59" t="s">
        <v>2529</v>
      </c>
      <c r="H1822" s="59" t="s">
        <v>1327</v>
      </c>
      <c r="I1822" s="59">
        <v>100</v>
      </c>
      <c r="J1822" s="59" t="s">
        <v>2710</v>
      </c>
      <c r="K1822" s="59" t="s">
        <v>1992</v>
      </c>
      <c r="L1822" s="59"/>
      <c r="M1822" s="59" t="s">
        <v>1993</v>
      </c>
      <c r="N1822" s="59" t="s">
        <v>1335</v>
      </c>
      <c r="O1822" s="46">
        <f t="shared" si="1315"/>
        <v>12</v>
      </c>
      <c r="P1822" s="46"/>
      <c r="Q1822" s="46"/>
      <c r="R1822" s="46"/>
      <c r="S1822" s="46"/>
      <c r="T1822" s="46"/>
      <c r="U1822" s="46"/>
      <c r="V1822" s="46">
        <v>6</v>
      </c>
      <c r="W1822" s="46">
        <v>6</v>
      </c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87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>
        <v>1029.8799999999999</v>
      </c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>
        <f t="shared" si="1311"/>
        <v>12358.559999999998</v>
      </c>
      <c r="DF1822" s="46"/>
      <c r="DG1822" s="46"/>
      <c r="DH1822" s="46"/>
      <c r="DI1822" s="46"/>
      <c r="DJ1822" s="46"/>
      <c r="DK1822" s="46"/>
      <c r="DL1822" s="46">
        <f t="shared" si="1312"/>
        <v>6179.2799999999988</v>
      </c>
      <c r="DM1822" s="46">
        <f t="shared" si="1313"/>
        <v>6179.2799999999988</v>
      </c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>
        <f t="shared" si="1314"/>
        <v>13841.587199999998</v>
      </c>
      <c r="FA1822" s="59" t="s">
        <v>1696</v>
      </c>
      <c r="FB1822" s="59" t="s">
        <v>1736</v>
      </c>
      <c r="FC1822" s="59" t="s">
        <v>2035</v>
      </c>
    </row>
    <row r="1823" spans="1:159" s="49" customFormat="1" ht="25.5" customHeight="1" x14ac:dyDescent="0.25">
      <c r="A1823" s="59" t="s">
        <v>2742</v>
      </c>
      <c r="B1823" s="59" t="s">
        <v>55</v>
      </c>
      <c r="C1823" s="59" t="s">
        <v>2706</v>
      </c>
      <c r="D1823" s="59" t="s">
        <v>2707</v>
      </c>
      <c r="E1823" s="59" t="s">
        <v>2707</v>
      </c>
      <c r="F1823" s="59" t="s">
        <v>2540</v>
      </c>
      <c r="G1823" s="59" t="s">
        <v>2541</v>
      </c>
      <c r="H1823" s="59" t="s">
        <v>1327</v>
      </c>
      <c r="I1823" s="59">
        <v>100</v>
      </c>
      <c r="J1823" s="59" t="s">
        <v>2710</v>
      </c>
      <c r="K1823" s="59" t="s">
        <v>1992</v>
      </c>
      <c r="L1823" s="59"/>
      <c r="M1823" s="59" t="s">
        <v>1993</v>
      </c>
      <c r="N1823" s="59" t="s">
        <v>1335</v>
      </c>
      <c r="O1823" s="46">
        <f t="shared" si="1315"/>
        <v>12</v>
      </c>
      <c r="P1823" s="46"/>
      <c r="Q1823" s="46"/>
      <c r="R1823" s="46"/>
      <c r="S1823" s="46"/>
      <c r="T1823" s="46"/>
      <c r="U1823" s="46"/>
      <c r="V1823" s="46">
        <v>6</v>
      </c>
      <c r="W1823" s="46">
        <v>6</v>
      </c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87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>
        <v>1947.02</v>
      </c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>
        <f t="shared" si="1311"/>
        <v>23364.239999999998</v>
      </c>
      <c r="DF1823" s="46"/>
      <c r="DG1823" s="46"/>
      <c r="DH1823" s="46"/>
      <c r="DI1823" s="46"/>
      <c r="DJ1823" s="46"/>
      <c r="DK1823" s="46"/>
      <c r="DL1823" s="46">
        <f t="shared" si="1312"/>
        <v>11682.119999999999</v>
      </c>
      <c r="DM1823" s="46">
        <f t="shared" si="1313"/>
        <v>11682.119999999999</v>
      </c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>
        <f t="shared" si="1314"/>
        <v>26167.948800000002</v>
      </c>
      <c r="FA1823" s="59" t="s">
        <v>1696</v>
      </c>
      <c r="FB1823" s="59" t="s">
        <v>1736</v>
      </c>
      <c r="FC1823" s="59" t="s">
        <v>2035</v>
      </c>
    </row>
    <row r="1824" spans="1:159" s="49" customFormat="1" ht="25.5" customHeight="1" x14ac:dyDescent="0.25">
      <c r="A1824" s="59" t="s">
        <v>2743</v>
      </c>
      <c r="B1824" s="59" t="s">
        <v>55</v>
      </c>
      <c r="C1824" s="59" t="s">
        <v>2706</v>
      </c>
      <c r="D1824" s="59" t="s">
        <v>2707</v>
      </c>
      <c r="E1824" s="59" t="s">
        <v>2707</v>
      </c>
      <c r="F1824" s="59" t="s">
        <v>2482</v>
      </c>
      <c r="G1824" s="59" t="s">
        <v>2543</v>
      </c>
      <c r="H1824" s="59" t="s">
        <v>1327</v>
      </c>
      <c r="I1824" s="59">
        <v>100</v>
      </c>
      <c r="J1824" s="59" t="s">
        <v>2710</v>
      </c>
      <c r="K1824" s="59" t="s">
        <v>1992</v>
      </c>
      <c r="L1824" s="59"/>
      <c r="M1824" s="59" t="s">
        <v>1993</v>
      </c>
      <c r="N1824" s="59" t="s">
        <v>1335</v>
      </c>
      <c r="O1824" s="46">
        <f t="shared" si="1315"/>
        <v>20</v>
      </c>
      <c r="P1824" s="46"/>
      <c r="Q1824" s="46"/>
      <c r="R1824" s="46"/>
      <c r="S1824" s="46"/>
      <c r="T1824" s="46"/>
      <c r="U1824" s="46"/>
      <c r="V1824" s="46">
        <v>10</v>
      </c>
      <c r="W1824" s="46">
        <v>10</v>
      </c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87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>
        <v>3247.2700000000004</v>
      </c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>
        <f t="shared" ref="DE1824:DE1855" si="1316">DL1824+DM1824</f>
        <v>64945.400000000009</v>
      </c>
      <c r="DF1824" s="46"/>
      <c r="DG1824" s="46"/>
      <c r="DH1824" s="46"/>
      <c r="DI1824" s="46"/>
      <c r="DJ1824" s="46"/>
      <c r="DK1824" s="46"/>
      <c r="DL1824" s="46">
        <f t="shared" ref="DL1824:DL1855" si="1317">V1824*BJ1824</f>
        <v>32472.700000000004</v>
      </c>
      <c r="DM1824" s="46">
        <f t="shared" ref="DM1824:DM1855" si="1318">BJ1824*W1824</f>
        <v>32472.700000000004</v>
      </c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>
        <f t="shared" ref="EZ1824:EZ1855" si="1319">DE1824*1.12</f>
        <v>72738.848000000013</v>
      </c>
      <c r="FA1824" s="59" t="s">
        <v>1696</v>
      </c>
      <c r="FB1824" s="59" t="s">
        <v>1736</v>
      </c>
      <c r="FC1824" s="59" t="s">
        <v>2035</v>
      </c>
    </row>
    <row r="1825" spans="1:159" s="49" customFormat="1" ht="25.5" customHeight="1" x14ac:dyDescent="0.25">
      <c r="A1825" s="59" t="s">
        <v>2744</v>
      </c>
      <c r="B1825" s="59" t="s">
        <v>55</v>
      </c>
      <c r="C1825" s="59" t="s">
        <v>2706</v>
      </c>
      <c r="D1825" s="59" t="s">
        <v>2707</v>
      </c>
      <c r="E1825" s="59" t="s">
        <v>2707</v>
      </c>
      <c r="F1825" s="59" t="s">
        <v>2526</v>
      </c>
      <c r="G1825" s="59" t="s">
        <v>2545</v>
      </c>
      <c r="H1825" s="59" t="s">
        <v>1327</v>
      </c>
      <c r="I1825" s="59">
        <v>100</v>
      </c>
      <c r="J1825" s="59" t="s">
        <v>2710</v>
      </c>
      <c r="K1825" s="59" t="s">
        <v>1992</v>
      </c>
      <c r="L1825" s="59"/>
      <c r="M1825" s="59" t="s">
        <v>1993</v>
      </c>
      <c r="N1825" s="59" t="s">
        <v>1335</v>
      </c>
      <c r="O1825" s="46">
        <f t="shared" si="1315"/>
        <v>700</v>
      </c>
      <c r="P1825" s="46"/>
      <c r="Q1825" s="46"/>
      <c r="R1825" s="46"/>
      <c r="S1825" s="46"/>
      <c r="T1825" s="46"/>
      <c r="U1825" s="46"/>
      <c r="V1825" s="46">
        <v>350</v>
      </c>
      <c r="W1825" s="46">
        <v>350</v>
      </c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87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>
        <v>2513.5500000000002</v>
      </c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>
        <f t="shared" si="1316"/>
        <v>1759485.0000000002</v>
      </c>
      <c r="DF1825" s="46"/>
      <c r="DG1825" s="46"/>
      <c r="DH1825" s="46"/>
      <c r="DI1825" s="46"/>
      <c r="DJ1825" s="46"/>
      <c r="DK1825" s="46"/>
      <c r="DL1825" s="46">
        <f t="shared" si="1317"/>
        <v>879742.50000000012</v>
      </c>
      <c r="DM1825" s="46">
        <f t="shared" si="1318"/>
        <v>879742.50000000012</v>
      </c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>
        <f t="shared" si="1319"/>
        <v>1970623.2000000004</v>
      </c>
      <c r="FA1825" s="59" t="s">
        <v>1696</v>
      </c>
      <c r="FB1825" s="59" t="s">
        <v>1736</v>
      </c>
      <c r="FC1825" s="59" t="s">
        <v>2035</v>
      </c>
    </row>
    <row r="1826" spans="1:159" s="49" customFormat="1" ht="25.5" customHeight="1" x14ac:dyDescent="0.25">
      <c r="A1826" s="59" t="s">
        <v>2745</v>
      </c>
      <c r="B1826" s="59" t="s">
        <v>55</v>
      </c>
      <c r="C1826" s="59" t="s">
        <v>2706</v>
      </c>
      <c r="D1826" s="59" t="s">
        <v>2707</v>
      </c>
      <c r="E1826" s="59" t="s">
        <v>2707</v>
      </c>
      <c r="F1826" s="59" t="s">
        <v>2524</v>
      </c>
      <c r="G1826" s="59" t="s">
        <v>2543</v>
      </c>
      <c r="H1826" s="59" t="s">
        <v>1327</v>
      </c>
      <c r="I1826" s="59">
        <v>100</v>
      </c>
      <c r="J1826" s="59" t="s">
        <v>2710</v>
      </c>
      <c r="K1826" s="59" t="s">
        <v>1992</v>
      </c>
      <c r="L1826" s="59"/>
      <c r="M1826" s="59" t="s">
        <v>1993</v>
      </c>
      <c r="N1826" s="59" t="s">
        <v>1335</v>
      </c>
      <c r="O1826" s="46">
        <f t="shared" si="1315"/>
        <v>700</v>
      </c>
      <c r="P1826" s="46"/>
      <c r="Q1826" s="46"/>
      <c r="R1826" s="46"/>
      <c r="S1826" s="46"/>
      <c r="T1826" s="46"/>
      <c r="U1826" s="46"/>
      <c r="V1826" s="46">
        <v>350</v>
      </c>
      <c r="W1826" s="46">
        <v>350</v>
      </c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87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>
        <v>2417.0600000000004</v>
      </c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>
        <f t="shared" si="1316"/>
        <v>1691942.0000000002</v>
      </c>
      <c r="DF1826" s="46"/>
      <c r="DG1826" s="46"/>
      <c r="DH1826" s="46"/>
      <c r="DI1826" s="46"/>
      <c r="DJ1826" s="46"/>
      <c r="DK1826" s="46"/>
      <c r="DL1826" s="46">
        <f t="shared" si="1317"/>
        <v>845971.00000000012</v>
      </c>
      <c r="DM1826" s="46">
        <f t="shared" si="1318"/>
        <v>845971.00000000012</v>
      </c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>
        <f t="shared" si="1319"/>
        <v>1894975.0400000005</v>
      </c>
      <c r="FA1826" s="59" t="s">
        <v>1696</v>
      </c>
      <c r="FB1826" s="59" t="s">
        <v>1736</v>
      </c>
      <c r="FC1826" s="59" t="s">
        <v>2035</v>
      </c>
    </row>
    <row r="1827" spans="1:159" s="49" customFormat="1" ht="25.5" customHeight="1" x14ac:dyDescent="0.25">
      <c r="A1827" s="59" t="s">
        <v>2746</v>
      </c>
      <c r="B1827" s="59" t="s">
        <v>55</v>
      </c>
      <c r="C1827" s="59" t="s">
        <v>2706</v>
      </c>
      <c r="D1827" s="59" t="s">
        <v>2707</v>
      </c>
      <c r="E1827" s="59" t="s">
        <v>2707</v>
      </c>
      <c r="F1827" s="59" t="s">
        <v>2491</v>
      </c>
      <c r="G1827" s="59" t="s">
        <v>2543</v>
      </c>
      <c r="H1827" s="59" t="s">
        <v>1327</v>
      </c>
      <c r="I1827" s="59">
        <v>100</v>
      </c>
      <c r="J1827" s="59" t="s">
        <v>2710</v>
      </c>
      <c r="K1827" s="59" t="s">
        <v>1992</v>
      </c>
      <c r="L1827" s="59"/>
      <c r="M1827" s="59" t="s">
        <v>1993</v>
      </c>
      <c r="N1827" s="59" t="s">
        <v>1335</v>
      </c>
      <c r="O1827" s="46">
        <f t="shared" si="1315"/>
        <v>400</v>
      </c>
      <c r="P1827" s="46"/>
      <c r="Q1827" s="46"/>
      <c r="R1827" s="46"/>
      <c r="S1827" s="46"/>
      <c r="T1827" s="46"/>
      <c r="U1827" s="46"/>
      <c r="V1827" s="46">
        <v>200</v>
      </c>
      <c r="W1827" s="46">
        <v>200</v>
      </c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87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>
        <v>1035.6099999999999</v>
      </c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>
        <f t="shared" si="1316"/>
        <v>414243.99999999994</v>
      </c>
      <c r="DF1827" s="46"/>
      <c r="DG1827" s="46"/>
      <c r="DH1827" s="46"/>
      <c r="DI1827" s="46"/>
      <c r="DJ1827" s="46"/>
      <c r="DK1827" s="46"/>
      <c r="DL1827" s="46">
        <f t="shared" si="1317"/>
        <v>207121.99999999997</v>
      </c>
      <c r="DM1827" s="46">
        <f t="shared" si="1318"/>
        <v>207121.99999999997</v>
      </c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>
        <f t="shared" si="1319"/>
        <v>463953.27999999997</v>
      </c>
      <c r="FA1827" s="59" t="s">
        <v>1696</v>
      </c>
      <c r="FB1827" s="59" t="s">
        <v>1736</v>
      </c>
      <c r="FC1827" s="59" t="s">
        <v>2035</v>
      </c>
    </row>
    <row r="1828" spans="1:159" s="49" customFormat="1" ht="25.5" customHeight="1" x14ac:dyDescent="0.25">
      <c r="A1828" s="59" t="s">
        <v>2747</v>
      </c>
      <c r="B1828" s="59" t="s">
        <v>55</v>
      </c>
      <c r="C1828" s="59" t="s">
        <v>2706</v>
      </c>
      <c r="D1828" s="59" t="s">
        <v>2707</v>
      </c>
      <c r="E1828" s="59" t="s">
        <v>2707</v>
      </c>
      <c r="F1828" s="59" t="s">
        <v>2549</v>
      </c>
      <c r="G1828" s="59" t="s">
        <v>2543</v>
      </c>
      <c r="H1828" s="59" t="s">
        <v>1327</v>
      </c>
      <c r="I1828" s="59">
        <v>100</v>
      </c>
      <c r="J1828" s="59" t="s">
        <v>2710</v>
      </c>
      <c r="K1828" s="59" t="s">
        <v>1992</v>
      </c>
      <c r="L1828" s="59"/>
      <c r="M1828" s="59" t="s">
        <v>1993</v>
      </c>
      <c r="N1828" s="59" t="s">
        <v>1335</v>
      </c>
      <c r="O1828" s="46">
        <f t="shared" si="1315"/>
        <v>24</v>
      </c>
      <c r="P1828" s="46"/>
      <c r="Q1828" s="46"/>
      <c r="R1828" s="46"/>
      <c r="S1828" s="46"/>
      <c r="T1828" s="46"/>
      <c r="U1828" s="46"/>
      <c r="V1828" s="46">
        <v>12</v>
      </c>
      <c r="W1828" s="46">
        <v>12</v>
      </c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87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>
        <v>624.80999999999995</v>
      </c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>
        <f t="shared" si="1316"/>
        <v>14995.439999999999</v>
      </c>
      <c r="DF1828" s="46"/>
      <c r="DG1828" s="46"/>
      <c r="DH1828" s="46"/>
      <c r="DI1828" s="46"/>
      <c r="DJ1828" s="46"/>
      <c r="DK1828" s="46"/>
      <c r="DL1828" s="46">
        <f t="shared" si="1317"/>
        <v>7497.7199999999993</v>
      </c>
      <c r="DM1828" s="46">
        <f t="shared" si="1318"/>
        <v>7497.7199999999993</v>
      </c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>
        <f t="shared" si="1319"/>
        <v>16794.892800000001</v>
      </c>
      <c r="FA1828" s="59" t="s">
        <v>1696</v>
      </c>
      <c r="FB1828" s="59" t="s">
        <v>1736</v>
      </c>
      <c r="FC1828" s="59" t="s">
        <v>2035</v>
      </c>
    </row>
    <row r="1829" spans="1:159" s="49" customFormat="1" ht="25.5" customHeight="1" x14ac:dyDescent="0.25">
      <c r="A1829" s="59" t="s">
        <v>2748</v>
      </c>
      <c r="B1829" s="59" t="s">
        <v>55</v>
      </c>
      <c r="C1829" s="59" t="s">
        <v>2706</v>
      </c>
      <c r="D1829" s="59" t="s">
        <v>2707</v>
      </c>
      <c r="E1829" s="59" t="s">
        <v>2707</v>
      </c>
      <c r="F1829" s="59" t="s">
        <v>2521</v>
      </c>
      <c r="G1829" s="59" t="s">
        <v>2551</v>
      </c>
      <c r="H1829" s="59" t="s">
        <v>1327</v>
      </c>
      <c r="I1829" s="59">
        <v>100</v>
      </c>
      <c r="J1829" s="59" t="s">
        <v>2710</v>
      </c>
      <c r="K1829" s="59" t="s">
        <v>1992</v>
      </c>
      <c r="L1829" s="59"/>
      <c r="M1829" s="59" t="s">
        <v>1993</v>
      </c>
      <c r="N1829" s="59" t="s">
        <v>1335</v>
      </c>
      <c r="O1829" s="46">
        <f t="shared" si="1315"/>
        <v>16</v>
      </c>
      <c r="P1829" s="46"/>
      <c r="Q1829" s="46"/>
      <c r="R1829" s="46"/>
      <c r="S1829" s="46"/>
      <c r="T1829" s="46"/>
      <c r="U1829" s="46"/>
      <c r="V1829" s="46">
        <v>8</v>
      </c>
      <c r="W1829" s="46">
        <v>8</v>
      </c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87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>
        <v>3885.44</v>
      </c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>
        <f t="shared" si="1316"/>
        <v>62167.040000000001</v>
      </c>
      <c r="DF1829" s="46"/>
      <c r="DG1829" s="46"/>
      <c r="DH1829" s="46"/>
      <c r="DI1829" s="46"/>
      <c r="DJ1829" s="46"/>
      <c r="DK1829" s="46"/>
      <c r="DL1829" s="46">
        <f t="shared" si="1317"/>
        <v>31083.52</v>
      </c>
      <c r="DM1829" s="46">
        <f t="shared" si="1318"/>
        <v>31083.52</v>
      </c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>
        <f t="shared" si="1319"/>
        <v>69627.084800000011</v>
      </c>
      <c r="FA1829" s="59" t="s">
        <v>1696</v>
      </c>
      <c r="FB1829" s="59" t="s">
        <v>1736</v>
      </c>
      <c r="FC1829" s="59" t="s">
        <v>2035</v>
      </c>
    </row>
    <row r="1830" spans="1:159" s="49" customFormat="1" ht="25.5" customHeight="1" x14ac:dyDescent="0.25">
      <c r="A1830" s="59" t="s">
        <v>2749</v>
      </c>
      <c r="B1830" s="59" t="s">
        <v>55</v>
      </c>
      <c r="C1830" s="59" t="s">
        <v>2706</v>
      </c>
      <c r="D1830" s="59" t="s">
        <v>2707</v>
      </c>
      <c r="E1830" s="59" t="s">
        <v>2707</v>
      </c>
      <c r="F1830" s="59" t="s">
        <v>2480</v>
      </c>
      <c r="G1830" s="59" t="s">
        <v>2543</v>
      </c>
      <c r="H1830" s="59" t="s">
        <v>1327</v>
      </c>
      <c r="I1830" s="59">
        <v>100</v>
      </c>
      <c r="J1830" s="59" t="s">
        <v>2710</v>
      </c>
      <c r="K1830" s="59" t="s">
        <v>1992</v>
      </c>
      <c r="L1830" s="59"/>
      <c r="M1830" s="59" t="s">
        <v>1993</v>
      </c>
      <c r="N1830" s="59" t="s">
        <v>1335</v>
      </c>
      <c r="O1830" s="46">
        <f t="shared" si="1315"/>
        <v>12</v>
      </c>
      <c r="P1830" s="46"/>
      <c r="Q1830" s="46"/>
      <c r="R1830" s="46"/>
      <c r="S1830" s="46"/>
      <c r="T1830" s="46"/>
      <c r="U1830" s="46"/>
      <c r="V1830" s="46">
        <v>6</v>
      </c>
      <c r="W1830" s="46">
        <v>6</v>
      </c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87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>
        <v>1833.33</v>
      </c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>
        <f t="shared" si="1316"/>
        <v>21999.96</v>
      </c>
      <c r="DF1830" s="46"/>
      <c r="DG1830" s="46"/>
      <c r="DH1830" s="46"/>
      <c r="DI1830" s="46"/>
      <c r="DJ1830" s="46"/>
      <c r="DK1830" s="46"/>
      <c r="DL1830" s="46">
        <f t="shared" si="1317"/>
        <v>10999.98</v>
      </c>
      <c r="DM1830" s="46">
        <f t="shared" si="1318"/>
        <v>10999.98</v>
      </c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>
        <f t="shared" si="1319"/>
        <v>24639.9552</v>
      </c>
      <c r="FA1830" s="59" t="s">
        <v>1696</v>
      </c>
      <c r="FB1830" s="59" t="s">
        <v>1736</v>
      </c>
      <c r="FC1830" s="59" t="s">
        <v>2035</v>
      </c>
    </row>
    <row r="1831" spans="1:159" s="49" customFormat="1" ht="25.5" customHeight="1" x14ac:dyDescent="0.25">
      <c r="A1831" s="59" t="s">
        <v>2750</v>
      </c>
      <c r="B1831" s="59" t="s">
        <v>55</v>
      </c>
      <c r="C1831" s="59" t="s">
        <v>2706</v>
      </c>
      <c r="D1831" s="59" t="s">
        <v>2707</v>
      </c>
      <c r="E1831" s="59" t="s">
        <v>2707</v>
      </c>
      <c r="F1831" s="59" t="s">
        <v>2519</v>
      </c>
      <c r="G1831" s="59" t="s">
        <v>2541</v>
      </c>
      <c r="H1831" s="59" t="s">
        <v>1327</v>
      </c>
      <c r="I1831" s="59">
        <v>100</v>
      </c>
      <c r="J1831" s="59" t="s">
        <v>2710</v>
      </c>
      <c r="K1831" s="59" t="s">
        <v>1992</v>
      </c>
      <c r="L1831" s="59"/>
      <c r="M1831" s="59" t="s">
        <v>1993</v>
      </c>
      <c r="N1831" s="59" t="s">
        <v>1335</v>
      </c>
      <c r="O1831" s="46">
        <f t="shared" si="1315"/>
        <v>8</v>
      </c>
      <c r="P1831" s="46"/>
      <c r="Q1831" s="46"/>
      <c r="R1831" s="46"/>
      <c r="S1831" s="46"/>
      <c r="T1831" s="46"/>
      <c r="U1831" s="46"/>
      <c r="V1831" s="46">
        <v>4</v>
      </c>
      <c r="W1831" s="46">
        <v>4</v>
      </c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87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>
        <v>6695.1500000000005</v>
      </c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>
        <f t="shared" si="1316"/>
        <v>53561.200000000004</v>
      </c>
      <c r="DF1831" s="46"/>
      <c r="DG1831" s="46"/>
      <c r="DH1831" s="46"/>
      <c r="DI1831" s="46"/>
      <c r="DJ1831" s="46"/>
      <c r="DK1831" s="46"/>
      <c r="DL1831" s="46">
        <f t="shared" si="1317"/>
        <v>26780.600000000002</v>
      </c>
      <c r="DM1831" s="46">
        <f t="shared" si="1318"/>
        <v>26780.600000000002</v>
      </c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>
        <f t="shared" si="1319"/>
        <v>59988.544000000009</v>
      </c>
      <c r="FA1831" s="59" t="s">
        <v>1696</v>
      </c>
      <c r="FB1831" s="59" t="s">
        <v>1736</v>
      </c>
      <c r="FC1831" s="59" t="s">
        <v>2035</v>
      </c>
    </row>
    <row r="1832" spans="1:159" s="49" customFormat="1" ht="25.5" customHeight="1" x14ac:dyDescent="0.25">
      <c r="A1832" s="59" t="s">
        <v>2751</v>
      </c>
      <c r="B1832" s="59" t="s">
        <v>55</v>
      </c>
      <c r="C1832" s="59" t="s">
        <v>2706</v>
      </c>
      <c r="D1832" s="59" t="s">
        <v>2707</v>
      </c>
      <c r="E1832" s="59" t="s">
        <v>2707</v>
      </c>
      <c r="F1832" s="59" t="s">
        <v>2477</v>
      </c>
      <c r="G1832" s="59" t="s">
        <v>2543</v>
      </c>
      <c r="H1832" s="59" t="s">
        <v>1327</v>
      </c>
      <c r="I1832" s="59">
        <v>100</v>
      </c>
      <c r="J1832" s="59" t="s">
        <v>2710</v>
      </c>
      <c r="K1832" s="59" t="s">
        <v>1992</v>
      </c>
      <c r="L1832" s="59"/>
      <c r="M1832" s="59" t="s">
        <v>1993</v>
      </c>
      <c r="N1832" s="59" t="s">
        <v>1335</v>
      </c>
      <c r="O1832" s="46">
        <f t="shared" si="1315"/>
        <v>24</v>
      </c>
      <c r="P1832" s="46"/>
      <c r="Q1832" s="46"/>
      <c r="R1832" s="46"/>
      <c r="S1832" s="46"/>
      <c r="T1832" s="46"/>
      <c r="U1832" s="46"/>
      <c r="V1832" s="46">
        <v>12</v>
      </c>
      <c r="W1832" s="46">
        <v>12</v>
      </c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87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>
        <v>624.80999999999995</v>
      </c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>
        <f t="shared" si="1316"/>
        <v>14995.439999999999</v>
      </c>
      <c r="DF1832" s="46"/>
      <c r="DG1832" s="46"/>
      <c r="DH1832" s="46"/>
      <c r="DI1832" s="46"/>
      <c r="DJ1832" s="46"/>
      <c r="DK1832" s="46"/>
      <c r="DL1832" s="46">
        <f t="shared" si="1317"/>
        <v>7497.7199999999993</v>
      </c>
      <c r="DM1832" s="46">
        <f t="shared" si="1318"/>
        <v>7497.7199999999993</v>
      </c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>
        <f t="shared" si="1319"/>
        <v>16794.892800000001</v>
      </c>
      <c r="FA1832" s="59" t="s">
        <v>1696</v>
      </c>
      <c r="FB1832" s="59" t="s">
        <v>1736</v>
      </c>
      <c r="FC1832" s="59" t="s">
        <v>2035</v>
      </c>
    </row>
    <row r="1833" spans="1:159" s="49" customFormat="1" ht="25.5" customHeight="1" x14ac:dyDescent="0.25">
      <c r="A1833" s="59" t="s">
        <v>2752</v>
      </c>
      <c r="B1833" s="59" t="s">
        <v>55</v>
      </c>
      <c r="C1833" s="59" t="s">
        <v>2706</v>
      </c>
      <c r="D1833" s="59" t="s">
        <v>2707</v>
      </c>
      <c r="E1833" s="59" t="s">
        <v>2707</v>
      </c>
      <c r="F1833" s="59" t="s">
        <v>2480</v>
      </c>
      <c r="G1833" s="59" t="s">
        <v>2556</v>
      </c>
      <c r="H1833" s="59" t="s">
        <v>1327</v>
      </c>
      <c r="I1833" s="59">
        <v>100</v>
      </c>
      <c r="J1833" s="59" t="s">
        <v>2710</v>
      </c>
      <c r="K1833" s="59" t="s">
        <v>1992</v>
      </c>
      <c r="L1833" s="59"/>
      <c r="M1833" s="59" t="s">
        <v>1993</v>
      </c>
      <c r="N1833" s="59" t="s">
        <v>1335</v>
      </c>
      <c r="O1833" s="46">
        <f t="shared" si="1315"/>
        <v>40</v>
      </c>
      <c r="P1833" s="46"/>
      <c r="Q1833" s="46"/>
      <c r="R1833" s="46"/>
      <c r="S1833" s="46"/>
      <c r="T1833" s="46"/>
      <c r="U1833" s="46"/>
      <c r="V1833" s="46">
        <v>20</v>
      </c>
      <c r="W1833" s="46">
        <v>20</v>
      </c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87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>
        <v>3114.4700000000003</v>
      </c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>
        <f t="shared" si="1316"/>
        <v>124578.80000000002</v>
      </c>
      <c r="DF1833" s="46"/>
      <c r="DG1833" s="46"/>
      <c r="DH1833" s="46"/>
      <c r="DI1833" s="46"/>
      <c r="DJ1833" s="46"/>
      <c r="DK1833" s="46"/>
      <c r="DL1833" s="46">
        <f t="shared" si="1317"/>
        <v>62289.400000000009</v>
      </c>
      <c r="DM1833" s="46">
        <f t="shared" si="1318"/>
        <v>62289.400000000009</v>
      </c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>
        <f t="shared" si="1319"/>
        <v>139528.25600000002</v>
      </c>
      <c r="FA1833" s="59" t="s">
        <v>1696</v>
      </c>
      <c r="FB1833" s="59" t="s">
        <v>1736</v>
      </c>
      <c r="FC1833" s="59" t="s">
        <v>2035</v>
      </c>
    </row>
    <row r="1834" spans="1:159" s="49" customFormat="1" ht="25.5" customHeight="1" x14ac:dyDescent="0.25">
      <c r="A1834" s="59" t="s">
        <v>2753</v>
      </c>
      <c r="B1834" s="59" t="s">
        <v>55</v>
      </c>
      <c r="C1834" s="59" t="s">
        <v>2706</v>
      </c>
      <c r="D1834" s="59" t="s">
        <v>2707</v>
      </c>
      <c r="E1834" s="59" t="s">
        <v>2707</v>
      </c>
      <c r="F1834" s="59" t="s">
        <v>2482</v>
      </c>
      <c r="G1834" s="59" t="s">
        <v>2556</v>
      </c>
      <c r="H1834" s="59" t="s">
        <v>1327</v>
      </c>
      <c r="I1834" s="59">
        <v>100</v>
      </c>
      <c r="J1834" s="59" t="s">
        <v>2710</v>
      </c>
      <c r="K1834" s="59" t="s">
        <v>1992</v>
      </c>
      <c r="L1834" s="59"/>
      <c r="M1834" s="59" t="s">
        <v>1993</v>
      </c>
      <c r="N1834" s="59" t="s">
        <v>1335</v>
      </c>
      <c r="O1834" s="46">
        <f t="shared" si="1315"/>
        <v>30</v>
      </c>
      <c r="P1834" s="46"/>
      <c r="Q1834" s="46"/>
      <c r="R1834" s="46"/>
      <c r="S1834" s="46"/>
      <c r="T1834" s="46"/>
      <c r="U1834" s="46"/>
      <c r="V1834" s="46">
        <v>15</v>
      </c>
      <c r="W1834" s="46">
        <v>15</v>
      </c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87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>
        <v>3247.2700000000004</v>
      </c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>
        <f t="shared" si="1316"/>
        <v>97418.1</v>
      </c>
      <c r="DF1834" s="46"/>
      <c r="DG1834" s="46"/>
      <c r="DH1834" s="46"/>
      <c r="DI1834" s="46"/>
      <c r="DJ1834" s="46"/>
      <c r="DK1834" s="46"/>
      <c r="DL1834" s="46">
        <f t="shared" si="1317"/>
        <v>48709.05</v>
      </c>
      <c r="DM1834" s="46">
        <f t="shared" si="1318"/>
        <v>48709.05</v>
      </c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>
        <f t="shared" si="1319"/>
        <v>109108.27200000001</v>
      </c>
      <c r="FA1834" s="59" t="s">
        <v>1696</v>
      </c>
      <c r="FB1834" s="59" t="s">
        <v>1736</v>
      </c>
      <c r="FC1834" s="59" t="s">
        <v>2035</v>
      </c>
    </row>
    <row r="1835" spans="1:159" s="49" customFormat="1" ht="25.5" customHeight="1" x14ac:dyDescent="0.25">
      <c r="A1835" s="59" t="s">
        <v>2754</v>
      </c>
      <c r="B1835" s="59" t="s">
        <v>55</v>
      </c>
      <c r="C1835" s="59" t="s">
        <v>2706</v>
      </c>
      <c r="D1835" s="59" t="s">
        <v>2707</v>
      </c>
      <c r="E1835" s="59" t="s">
        <v>2707</v>
      </c>
      <c r="F1835" s="59" t="s">
        <v>2488</v>
      </c>
      <c r="G1835" s="59" t="s">
        <v>2560</v>
      </c>
      <c r="H1835" s="59" t="s">
        <v>1327</v>
      </c>
      <c r="I1835" s="59">
        <v>100</v>
      </c>
      <c r="J1835" s="59" t="s">
        <v>2710</v>
      </c>
      <c r="K1835" s="59" t="s">
        <v>1992</v>
      </c>
      <c r="L1835" s="59"/>
      <c r="M1835" s="59" t="s">
        <v>1993</v>
      </c>
      <c r="N1835" s="59" t="s">
        <v>1335</v>
      </c>
      <c r="O1835" s="46">
        <f t="shared" si="1315"/>
        <v>120</v>
      </c>
      <c r="P1835" s="46"/>
      <c r="Q1835" s="46"/>
      <c r="R1835" s="46"/>
      <c r="S1835" s="46"/>
      <c r="T1835" s="46"/>
      <c r="U1835" s="46"/>
      <c r="V1835" s="46">
        <v>60</v>
      </c>
      <c r="W1835" s="46">
        <v>60</v>
      </c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87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>
        <v>1778.8799999999999</v>
      </c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>
        <f t="shared" si="1316"/>
        <v>213465.59999999998</v>
      </c>
      <c r="DF1835" s="46"/>
      <c r="DG1835" s="46"/>
      <c r="DH1835" s="46"/>
      <c r="DI1835" s="46"/>
      <c r="DJ1835" s="46"/>
      <c r="DK1835" s="46"/>
      <c r="DL1835" s="46">
        <f t="shared" si="1317"/>
        <v>106732.79999999999</v>
      </c>
      <c r="DM1835" s="46">
        <f t="shared" si="1318"/>
        <v>106732.79999999999</v>
      </c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>
        <f t="shared" si="1319"/>
        <v>239081.47200000001</v>
      </c>
      <c r="FA1835" s="59" t="s">
        <v>1696</v>
      </c>
      <c r="FB1835" s="59" t="s">
        <v>1736</v>
      </c>
      <c r="FC1835" s="59" t="s">
        <v>2035</v>
      </c>
    </row>
    <row r="1836" spans="1:159" s="49" customFormat="1" ht="25.5" customHeight="1" x14ac:dyDescent="0.25">
      <c r="A1836" s="59" t="s">
        <v>2755</v>
      </c>
      <c r="B1836" s="59" t="s">
        <v>55</v>
      </c>
      <c r="C1836" s="59" t="s">
        <v>2706</v>
      </c>
      <c r="D1836" s="59" t="s">
        <v>2707</v>
      </c>
      <c r="E1836" s="59" t="s">
        <v>2707</v>
      </c>
      <c r="F1836" s="59" t="s">
        <v>2524</v>
      </c>
      <c r="G1836" s="59" t="s">
        <v>2556</v>
      </c>
      <c r="H1836" s="59" t="s">
        <v>1327</v>
      </c>
      <c r="I1836" s="59">
        <v>100</v>
      </c>
      <c r="J1836" s="59" t="s">
        <v>2710</v>
      </c>
      <c r="K1836" s="59" t="s">
        <v>1992</v>
      </c>
      <c r="L1836" s="59"/>
      <c r="M1836" s="59" t="s">
        <v>1993</v>
      </c>
      <c r="N1836" s="59" t="s">
        <v>1335</v>
      </c>
      <c r="O1836" s="46">
        <f t="shared" si="1315"/>
        <v>1200</v>
      </c>
      <c r="P1836" s="46"/>
      <c r="Q1836" s="46"/>
      <c r="R1836" s="46"/>
      <c r="S1836" s="46"/>
      <c r="T1836" s="46"/>
      <c r="U1836" s="46"/>
      <c r="V1836" s="46">
        <v>600</v>
      </c>
      <c r="W1836" s="46">
        <v>600</v>
      </c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87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>
        <v>3118.2900000000004</v>
      </c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>
        <f t="shared" si="1316"/>
        <v>3741948.0000000005</v>
      </c>
      <c r="DF1836" s="46"/>
      <c r="DG1836" s="46"/>
      <c r="DH1836" s="46"/>
      <c r="DI1836" s="46"/>
      <c r="DJ1836" s="46"/>
      <c r="DK1836" s="46"/>
      <c r="DL1836" s="46">
        <f t="shared" si="1317"/>
        <v>1870974.0000000002</v>
      </c>
      <c r="DM1836" s="46">
        <f t="shared" si="1318"/>
        <v>1870974.0000000002</v>
      </c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>
        <f t="shared" si="1319"/>
        <v>4190981.7600000007</v>
      </c>
      <c r="FA1836" s="59" t="s">
        <v>1696</v>
      </c>
      <c r="FB1836" s="59" t="s">
        <v>1736</v>
      </c>
      <c r="FC1836" s="59" t="s">
        <v>2035</v>
      </c>
    </row>
    <row r="1837" spans="1:159" s="49" customFormat="1" ht="25.5" customHeight="1" x14ac:dyDescent="0.25">
      <c r="A1837" s="59" t="s">
        <v>2756</v>
      </c>
      <c r="B1837" s="59" t="s">
        <v>55</v>
      </c>
      <c r="C1837" s="59" t="s">
        <v>2706</v>
      </c>
      <c r="D1837" s="59" t="s">
        <v>2707</v>
      </c>
      <c r="E1837" s="59" t="s">
        <v>2707</v>
      </c>
      <c r="F1837" s="59" t="s">
        <v>2526</v>
      </c>
      <c r="G1837" s="59" t="s">
        <v>2563</v>
      </c>
      <c r="H1837" s="59" t="s">
        <v>1327</v>
      </c>
      <c r="I1837" s="59">
        <v>100</v>
      </c>
      <c r="J1837" s="59" t="s">
        <v>2710</v>
      </c>
      <c r="K1837" s="59" t="s">
        <v>1992</v>
      </c>
      <c r="L1837" s="59"/>
      <c r="M1837" s="59" t="s">
        <v>1993</v>
      </c>
      <c r="N1837" s="59" t="s">
        <v>1335</v>
      </c>
      <c r="O1837" s="46">
        <f t="shared" si="1315"/>
        <v>1200</v>
      </c>
      <c r="P1837" s="46"/>
      <c r="Q1837" s="46"/>
      <c r="R1837" s="46"/>
      <c r="S1837" s="46"/>
      <c r="T1837" s="46"/>
      <c r="U1837" s="46"/>
      <c r="V1837" s="46">
        <v>600</v>
      </c>
      <c r="W1837" s="46">
        <v>600</v>
      </c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87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>
        <v>3311.28</v>
      </c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>
        <f t="shared" si="1316"/>
        <v>3973536.0000000005</v>
      </c>
      <c r="DF1837" s="46"/>
      <c r="DG1837" s="46"/>
      <c r="DH1837" s="46"/>
      <c r="DI1837" s="46"/>
      <c r="DJ1837" s="46"/>
      <c r="DK1837" s="46"/>
      <c r="DL1837" s="46">
        <f t="shared" si="1317"/>
        <v>1986768.0000000002</v>
      </c>
      <c r="DM1837" s="46">
        <f t="shared" si="1318"/>
        <v>1986768.0000000002</v>
      </c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>
        <f t="shared" si="1319"/>
        <v>4450360.3200000012</v>
      </c>
      <c r="FA1837" s="59" t="s">
        <v>1696</v>
      </c>
      <c r="FB1837" s="59" t="s">
        <v>1736</v>
      </c>
      <c r="FC1837" s="59" t="s">
        <v>2035</v>
      </c>
    </row>
    <row r="1838" spans="1:159" s="49" customFormat="1" ht="25.5" customHeight="1" x14ac:dyDescent="0.25">
      <c r="A1838" s="59" t="s">
        <v>2757</v>
      </c>
      <c r="B1838" s="59" t="s">
        <v>55</v>
      </c>
      <c r="C1838" s="59" t="s">
        <v>2706</v>
      </c>
      <c r="D1838" s="59" t="s">
        <v>2707</v>
      </c>
      <c r="E1838" s="59" t="s">
        <v>2707</v>
      </c>
      <c r="F1838" s="59" t="s">
        <v>2484</v>
      </c>
      <c r="G1838" s="59" t="s">
        <v>2556</v>
      </c>
      <c r="H1838" s="59" t="s">
        <v>1327</v>
      </c>
      <c r="I1838" s="59">
        <v>100</v>
      </c>
      <c r="J1838" s="59" t="s">
        <v>2710</v>
      </c>
      <c r="K1838" s="59" t="s">
        <v>1992</v>
      </c>
      <c r="L1838" s="59"/>
      <c r="M1838" s="59" t="s">
        <v>1993</v>
      </c>
      <c r="N1838" s="59" t="s">
        <v>1335</v>
      </c>
      <c r="O1838" s="46">
        <f t="shared" si="1315"/>
        <v>80</v>
      </c>
      <c r="P1838" s="46"/>
      <c r="Q1838" s="46"/>
      <c r="R1838" s="46"/>
      <c r="S1838" s="46"/>
      <c r="T1838" s="46"/>
      <c r="U1838" s="46"/>
      <c r="V1838" s="46">
        <v>40</v>
      </c>
      <c r="W1838" s="46">
        <v>40</v>
      </c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87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>
        <v>1027.01</v>
      </c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>
        <f t="shared" si="1316"/>
        <v>82160.800000000003</v>
      </c>
      <c r="DF1838" s="46"/>
      <c r="DG1838" s="46"/>
      <c r="DH1838" s="46"/>
      <c r="DI1838" s="46"/>
      <c r="DJ1838" s="46"/>
      <c r="DK1838" s="46"/>
      <c r="DL1838" s="46">
        <f t="shared" si="1317"/>
        <v>41080.400000000001</v>
      </c>
      <c r="DM1838" s="46">
        <f t="shared" si="1318"/>
        <v>41080.400000000001</v>
      </c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>
        <f t="shared" si="1319"/>
        <v>92020.096000000005</v>
      </c>
      <c r="FA1838" s="59" t="s">
        <v>1696</v>
      </c>
      <c r="FB1838" s="59" t="s">
        <v>1736</v>
      </c>
      <c r="FC1838" s="59" t="s">
        <v>2035</v>
      </c>
    </row>
    <row r="1839" spans="1:159" s="49" customFormat="1" ht="25.5" customHeight="1" x14ac:dyDescent="0.25">
      <c r="A1839" s="59" t="s">
        <v>2758</v>
      </c>
      <c r="B1839" s="59" t="s">
        <v>55</v>
      </c>
      <c r="C1839" s="59" t="s">
        <v>2706</v>
      </c>
      <c r="D1839" s="59" t="s">
        <v>2707</v>
      </c>
      <c r="E1839" s="59" t="s">
        <v>2707</v>
      </c>
      <c r="F1839" s="59" t="s">
        <v>2491</v>
      </c>
      <c r="G1839" s="59" t="s">
        <v>2556</v>
      </c>
      <c r="H1839" s="59" t="s">
        <v>1327</v>
      </c>
      <c r="I1839" s="59">
        <v>100</v>
      </c>
      <c r="J1839" s="59" t="s">
        <v>2710</v>
      </c>
      <c r="K1839" s="59" t="s">
        <v>1992</v>
      </c>
      <c r="L1839" s="59"/>
      <c r="M1839" s="59" t="s">
        <v>1993</v>
      </c>
      <c r="N1839" s="59" t="s">
        <v>1335</v>
      </c>
      <c r="O1839" s="46">
        <f t="shared" si="1315"/>
        <v>300</v>
      </c>
      <c r="P1839" s="46"/>
      <c r="Q1839" s="46"/>
      <c r="R1839" s="46"/>
      <c r="S1839" s="46"/>
      <c r="T1839" s="46"/>
      <c r="U1839" s="46"/>
      <c r="V1839" s="46">
        <v>150</v>
      </c>
      <c r="W1839" s="46">
        <v>150</v>
      </c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87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>
        <v>1001.22</v>
      </c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>
        <f t="shared" si="1316"/>
        <v>300366</v>
      </c>
      <c r="DF1839" s="46"/>
      <c r="DG1839" s="46"/>
      <c r="DH1839" s="46"/>
      <c r="DI1839" s="46"/>
      <c r="DJ1839" s="46"/>
      <c r="DK1839" s="46"/>
      <c r="DL1839" s="46">
        <f t="shared" si="1317"/>
        <v>150183</v>
      </c>
      <c r="DM1839" s="46">
        <f t="shared" si="1318"/>
        <v>150183</v>
      </c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>
        <f t="shared" si="1319"/>
        <v>336409.92000000004</v>
      </c>
      <c r="FA1839" s="59" t="s">
        <v>1696</v>
      </c>
      <c r="FB1839" s="59" t="s">
        <v>1736</v>
      </c>
      <c r="FC1839" s="59" t="s">
        <v>2035</v>
      </c>
    </row>
    <row r="1840" spans="1:159" s="49" customFormat="1" ht="25.5" customHeight="1" x14ac:dyDescent="0.25">
      <c r="A1840" s="59" t="s">
        <v>2759</v>
      </c>
      <c r="B1840" s="59" t="s">
        <v>55</v>
      </c>
      <c r="C1840" s="59" t="s">
        <v>2706</v>
      </c>
      <c r="D1840" s="59" t="s">
        <v>2707</v>
      </c>
      <c r="E1840" s="59" t="s">
        <v>2707</v>
      </c>
      <c r="F1840" s="59" t="s">
        <v>2493</v>
      </c>
      <c r="G1840" s="59" t="s">
        <v>2567</v>
      </c>
      <c r="H1840" s="59" t="s">
        <v>1327</v>
      </c>
      <c r="I1840" s="59">
        <v>100</v>
      </c>
      <c r="J1840" s="59" t="s">
        <v>2710</v>
      </c>
      <c r="K1840" s="59" t="s">
        <v>1992</v>
      </c>
      <c r="L1840" s="59"/>
      <c r="M1840" s="59" t="s">
        <v>1993</v>
      </c>
      <c r="N1840" s="59" t="s">
        <v>1335</v>
      </c>
      <c r="O1840" s="46">
        <f t="shared" si="1315"/>
        <v>40</v>
      </c>
      <c r="P1840" s="46"/>
      <c r="Q1840" s="46"/>
      <c r="R1840" s="46"/>
      <c r="S1840" s="46"/>
      <c r="T1840" s="46"/>
      <c r="U1840" s="46"/>
      <c r="V1840" s="46">
        <v>20</v>
      </c>
      <c r="W1840" s="46">
        <v>20</v>
      </c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87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>
        <v>8674.65</v>
      </c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>
        <f t="shared" si="1316"/>
        <v>346986</v>
      </c>
      <c r="DF1840" s="46"/>
      <c r="DG1840" s="46"/>
      <c r="DH1840" s="46"/>
      <c r="DI1840" s="46"/>
      <c r="DJ1840" s="46"/>
      <c r="DK1840" s="46"/>
      <c r="DL1840" s="46">
        <f t="shared" si="1317"/>
        <v>173493</v>
      </c>
      <c r="DM1840" s="46">
        <f t="shared" si="1318"/>
        <v>173493</v>
      </c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>
        <f t="shared" si="1319"/>
        <v>388624.32000000007</v>
      </c>
      <c r="FA1840" s="59" t="s">
        <v>1696</v>
      </c>
      <c r="FB1840" s="59" t="s">
        <v>1736</v>
      </c>
      <c r="FC1840" s="59" t="s">
        <v>2035</v>
      </c>
    </row>
    <row r="1841" spans="1:159" s="49" customFormat="1" ht="25.5" customHeight="1" x14ac:dyDescent="0.25">
      <c r="A1841" s="59" t="s">
        <v>2760</v>
      </c>
      <c r="B1841" s="59" t="s">
        <v>55</v>
      </c>
      <c r="C1841" s="59" t="s">
        <v>2706</v>
      </c>
      <c r="D1841" s="59" t="s">
        <v>2707</v>
      </c>
      <c r="E1841" s="59" t="s">
        <v>2707</v>
      </c>
      <c r="F1841" s="59" t="s">
        <v>2521</v>
      </c>
      <c r="G1841" s="59" t="s">
        <v>2569</v>
      </c>
      <c r="H1841" s="59" t="s">
        <v>1327</v>
      </c>
      <c r="I1841" s="59">
        <v>100</v>
      </c>
      <c r="J1841" s="59" t="s">
        <v>2710</v>
      </c>
      <c r="K1841" s="59" t="s">
        <v>1992</v>
      </c>
      <c r="L1841" s="59"/>
      <c r="M1841" s="59" t="s">
        <v>1993</v>
      </c>
      <c r="N1841" s="59" t="s">
        <v>1335</v>
      </c>
      <c r="O1841" s="46">
        <f t="shared" si="1315"/>
        <v>40</v>
      </c>
      <c r="P1841" s="46"/>
      <c r="Q1841" s="46"/>
      <c r="R1841" s="46"/>
      <c r="S1841" s="46"/>
      <c r="T1841" s="46"/>
      <c r="U1841" s="46"/>
      <c r="V1841" s="46">
        <v>20</v>
      </c>
      <c r="W1841" s="46">
        <v>20</v>
      </c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87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>
        <v>6197.41</v>
      </c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>
        <f t="shared" si="1316"/>
        <v>247896.4</v>
      </c>
      <c r="DF1841" s="46"/>
      <c r="DG1841" s="46"/>
      <c r="DH1841" s="46"/>
      <c r="DI1841" s="46"/>
      <c r="DJ1841" s="46"/>
      <c r="DK1841" s="46"/>
      <c r="DL1841" s="46">
        <f t="shared" si="1317"/>
        <v>123948.2</v>
      </c>
      <c r="DM1841" s="46">
        <f t="shared" si="1318"/>
        <v>123948.2</v>
      </c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>
        <f t="shared" si="1319"/>
        <v>277643.96799999999</v>
      </c>
      <c r="FA1841" s="59" t="s">
        <v>1696</v>
      </c>
      <c r="FB1841" s="59" t="s">
        <v>1736</v>
      </c>
      <c r="FC1841" s="59" t="s">
        <v>2035</v>
      </c>
    </row>
    <row r="1842" spans="1:159" s="49" customFormat="1" ht="25.5" customHeight="1" x14ac:dyDescent="0.25">
      <c r="A1842" s="59" t="s">
        <v>2761</v>
      </c>
      <c r="B1842" s="59" t="s">
        <v>55</v>
      </c>
      <c r="C1842" s="59" t="s">
        <v>2706</v>
      </c>
      <c r="D1842" s="59" t="s">
        <v>2707</v>
      </c>
      <c r="E1842" s="59" t="s">
        <v>2707</v>
      </c>
      <c r="F1842" s="59" t="s">
        <v>2496</v>
      </c>
      <c r="G1842" s="59" t="s">
        <v>2571</v>
      </c>
      <c r="H1842" s="59" t="s">
        <v>1327</v>
      </c>
      <c r="I1842" s="59">
        <v>100</v>
      </c>
      <c r="J1842" s="59" t="s">
        <v>2710</v>
      </c>
      <c r="K1842" s="59" t="s">
        <v>1992</v>
      </c>
      <c r="L1842" s="59"/>
      <c r="M1842" s="59" t="s">
        <v>1993</v>
      </c>
      <c r="N1842" s="59" t="s">
        <v>1335</v>
      </c>
      <c r="O1842" s="46">
        <f t="shared" si="1315"/>
        <v>40</v>
      </c>
      <c r="P1842" s="46"/>
      <c r="Q1842" s="46"/>
      <c r="R1842" s="46"/>
      <c r="S1842" s="46"/>
      <c r="T1842" s="46"/>
      <c r="U1842" s="46"/>
      <c r="V1842" s="46">
        <v>20</v>
      </c>
      <c r="W1842" s="46">
        <v>20</v>
      </c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87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>
        <v>837.86</v>
      </c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>
        <f t="shared" si="1316"/>
        <v>33514.400000000001</v>
      </c>
      <c r="DF1842" s="46"/>
      <c r="DG1842" s="46"/>
      <c r="DH1842" s="46"/>
      <c r="DI1842" s="46"/>
      <c r="DJ1842" s="46"/>
      <c r="DK1842" s="46"/>
      <c r="DL1842" s="46">
        <f t="shared" si="1317"/>
        <v>16757.2</v>
      </c>
      <c r="DM1842" s="46">
        <f t="shared" si="1318"/>
        <v>16757.2</v>
      </c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>
        <f t="shared" si="1319"/>
        <v>37536.128000000004</v>
      </c>
      <c r="FA1842" s="59" t="s">
        <v>1696</v>
      </c>
      <c r="FB1842" s="59" t="s">
        <v>1736</v>
      </c>
      <c r="FC1842" s="59" t="s">
        <v>2035</v>
      </c>
    </row>
    <row r="1843" spans="1:159" s="49" customFormat="1" ht="25.5" customHeight="1" x14ac:dyDescent="0.25">
      <c r="A1843" s="59" t="s">
        <v>2762</v>
      </c>
      <c r="B1843" s="59" t="s">
        <v>55</v>
      </c>
      <c r="C1843" s="59" t="s">
        <v>2706</v>
      </c>
      <c r="D1843" s="59" t="s">
        <v>2707</v>
      </c>
      <c r="E1843" s="59" t="s">
        <v>2707</v>
      </c>
      <c r="F1843" s="59" t="s">
        <v>2499</v>
      </c>
      <c r="G1843" s="59" t="s">
        <v>2571</v>
      </c>
      <c r="H1843" s="59" t="s">
        <v>1327</v>
      </c>
      <c r="I1843" s="59">
        <v>100</v>
      </c>
      <c r="J1843" s="59" t="s">
        <v>2710</v>
      </c>
      <c r="K1843" s="59" t="s">
        <v>1992</v>
      </c>
      <c r="L1843" s="59"/>
      <c r="M1843" s="59" t="s">
        <v>1993</v>
      </c>
      <c r="N1843" s="59" t="s">
        <v>1335</v>
      </c>
      <c r="O1843" s="46">
        <f t="shared" si="1315"/>
        <v>40</v>
      </c>
      <c r="P1843" s="46"/>
      <c r="Q1843" s="46"/>
      <c r="R1843" s="46"/>
      <c r="S1843" s="46"/>
      <c r="T1843" s="46"/>
      <c r="U1843" s="46"/>
      <c r="V1843" s="46">
        <v>20</v>
      </c>
      <c r="W1843" s="46">
        <v>20</v>
      </c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87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>
        <v>581.81999999999994</v>
      </c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>
        <f t="shared" si="1316"/>
        <v>23272.799999999996</v>
      </c>
      <c r="DF1843" s="46"/>
      <c r="DG1843" s="46"/>
      <c r="DH1843" s="46"/>
      <c r="DI1843" s="46"/>
      <c r="DJ1843" s="46"/>
      <c r="DK1843" s="46"/>
      <c r="DL1843" s="46">
        <f t="shared" si="1317"/>
        <v>11636.399999999998</v>
      </c>
      <c r="DM1843" s="46">
        <f t="shared" si="1318"/>
        <v>11636.399999999998</v>
      </c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>
        <f t="shared" si="1319"/>
        <v>26065.535999999996</v>
      </c>
      <c r="FA1843" s="59" t="s">
        <v>1696</v>
      </c>
      <c r="FB1843" s="59" t="s">
        <v>1736</v>
      </c>
      <c r="FC1843" s="59" t="s">
        <v>2035</v>
      </c>
    </row>
    <row r="1844" spans="1:159" s="49" customFormat="1" ht="25.5" customHeight="1" x14ac:dyDescent="0.25">
      <c r="A1844" s="59" t="s">
        <v>2763</v>
      </c>
      <c r="B1844" s="59" t="s">
        <v>55</v>
      </c>
      <c r="C1844" s="59" t="s">
        <v>2706</v>
      </c>
      <c r="D1844" s="59" t="s">
        <v>2707</v>
      </c>
      <c r="E1844" s="59" t="s">
        <v>2707</v>
      </c>
      <c r="F1844" s="59" t="s">
        <v>2519</v>
      </c>
      <c r="G1844" s="59" t="s">
        <v>2574</v>
      </c>
      <c r="H1844" s="59" t="s">
        <v>1327</v>
      </c>
      <c r="I1844" s="59">
        <v>100</v>
      </c>
      <c r="J1844" s="59" t="s">
        <v>2710</v>
      </c>
      <c r="K1844" s="59" t="s">
        <v>1992</v>
      </c>
      <c r="L1844" s="59"/>
      <c r="M1844" s="59" t="s">
        <v>1993</v>
      </c>
      <c r="N1844" s="59" t="s">
        <v>1335</v>
      </c>
      <c r="O1844" s="46">
        <f t="shared" si="1315"/>
        <v>20</v>
      </c>
      <c r="P1844" s="46"/>
      <c r="Q1844" s="46"/>
      <c r="R1844" s="46"/>
      <c r="S1844" s="46"/>
      <c r="T1844" s="46"/>
      <c r="U1844" s="46"/>
      <c r="V1844" s="46">
        <v>10</v>
      </c>
      <c r="W1844" s="46">
        <v>10</v>
      </c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87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>
        <v>33656.29</v>
      </c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>
        <f t="shared" si="1316"/>
        <v>673125.8</v>
      </c>
      <c r="DF1844" s="46"/>
      <c r="DG1844" s="46"/>
      <c r="DH1844" s="46"/>
      <c r="DI1844" s="46"/>
      <c r="DJ1844" s="46"/>
      <c r="DK1844" s="46"/>
      <c r="DL1844" s="46">
        <f t="shared" si="1317"/>
        <v>336562.9</v>
      </c>
      <c r="DM1844" s="46">
        <f t="shared" si="1318"/>
        <v>336562.9</v>
      </c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>
        <f t="shared" si="1319"/>
        <v>753900.89600000007</v>
      </c>
      <c r="FA1844" s="59" t="s">
        <v>1696</v>
      </c>
      <c r="FB1844" s="59" t="s">
        <v>1736</v>
      </c>
      <c r="FC1844" s="59" t="s">
        <v>2035</v>
      </c>
    </row>
    <row r="1845" spans="1:159" s="49" customFormat="1" ht="25.5" customHeight="1" x14ac:dyDescent="0.25">
      <c r="A1845" s="59" t="s">
        <v>2764</v>
      </c>
      <c r="B1845" s="59" t="s">
        <v>55</v>
      </c>
      <c r="C1845" s="59" t="s">
        <v>2706</v>
      </c>
      <c r="D1845" s="59" t="s">
        <v>2707</v>
      </c>
      <c r="E1845" s="59" t="s">
        <v>2707</v>
      </c>
      <c r="F1845" s="59" t="s">
        <v>2514</v>
      </c>
      <c r="G1845" s="59" t="s">
        <v>2571</v>
      </c>
      <c r="H1845" s="59" t="s">
        <v>1327</v>
      </c>
      <c r="I1845" s="59">
        <v>100</v>
      </c>
      <c r="J1845" s="59" t="s">
        <v>2710</v>
      </c>
      <c r="K1845" s="59" t="s">
        <v>1992</v>
      </c>
      <c r="L1845" s="59"/>
      <c r="M1845" s="59" t="s">
        <v>1993</v>
      </c>
      <c r="N1845" s="59" t="s">
        <v>1335</v>
      </c>
      <c r="O1845" s="46">
        <f t="shared" ref="O1845:O1876" si="1320">P1845+Q1845+R1845+S1845+T1845+U1845+V1845+W1845+X1845+Y1845+Z1845+AA1845+AB1845+AC1845+AD1845+AE1845+AF1845+AG1845+AH1845+AI1845+AJ1845+AK1845+AL1845+AM1845+AN1845+AO1845+AP1845+AQ1845+AR1845+AS1845+AT1845+AU1845+AV1845+AW1845+AX1845+AY1845+AZ1845</f>
        <v>20</v>
      </c>
      <c r="P1845" s="46"/>
      <c r="Q1845" s="46"/>
      <c r="R1845" s="46"/>
      <c r="S1845" s="46"/>
      <c r="T1845" s="46"/>
      <c r="U1845" s="46"/>
      <c r="V1845" s="46">
        <v>10</v>
      </c>
      <c r="W1845" s="46">
        <v>10</v>
      </c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87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>
        <v>3353.3</v>
      </c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>
        <f t="shared" si="1316"/>
        <v>67066</v>
      </c>
      <c r="DF1845" s="46"/>
      <c r="DG1845" s="46"/>
      <c r="DH1845" s="46"/>
      <c r="DI1845" s="46"/>
      <c r="DJ1845" s="46"/>
      <c r="DK1845" s="46"/>
      <c r="DL1845" s="46">
        <f t="shared" si="1317"/>
        <v>33533</v>
      </c>
      <c r="DM1845" s="46">
        <f t="shared" si="1318"/>
        <v>33533</v>
      </c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>
        <f t="shared" si="1319"/>
        <v>75113.920000000013</v>
      </c>
      <c r="FA1845" s="59" t="s">
        <v>1696</v>
      </c>
      <c r="FB1845" s="59" t="s">
        <v>1736</v>
      </c>
      <c r="FC1845" s="59" t="s">
        <v>2035</v>
      </c>
    </row>
    <row r="1846" spans="1:159" s="49" customFormat="1" ht="25.5" customHeight="1" x14ac:dyDescent="0.25">
      <c r="A1846" s="59" t="s">
        <v>2765</v>
      </c>
      <c r="B1846" s="59" t="s">
        <v>55</v>
      </c>
      <c r="C1846" s="59" t="s">
        <v>2706</v>
      </c>
      <c r="D1846" s="59" t="s">
        <v>2707</v>
      </c>
      <c r="E1846" s="59" t="s">
        <v>2707</v>
      </c>
      <c r="F1846" s="59" t="s">
        <v>2477</v>
      </c>
      <c r="G1846" s="59" t="s">
        <v>2556</v>
      </c>
      <c r="H1846" s="59" t="s">
        <v>1327</v>
      </c>
      <c r="I1846" s="59">
        <v>100</v>
      </c>
      <c r="J1846" s="59" t="s">
        <v>2710</v>
      </c>
      <c r="K1846" s="59" t="s">
        <v>1992</v>
      </c>
      <c r="L1846" s="59"/>
      <c r="M1846" s="59" t="s">
        <v>1993</v>
      </c>
      <c r="N1846" s="59" t="s">
        <v>1335</v>
      </c>
      <c r="O1846" s="46">
        <f t="shared" si="1320"/>
        <v>60</v>
      </c>
      <c r="P1846" s="46"/>
      <c r="Q1846" s="46"/>
      <c r="R1846" s="46"/>
      <c r="S1846" s="46"/>
      <c r="T1846" s="46"/>
      <c r="U1846" s="46"/>
      <c r="V1846" s="46">
        <v>30</v>
      </c>
      <c r="W1846" s="46">
        <v>30</v>
      </c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87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>
        <v>453.8</v>
      </c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>
        <f t="shared" si="1316"/>
        <v>27228</v>
      </c>
      <c r="DF1846" s="46"/>
      <c r="DG1846" s="46"/>
      <c r="DH1846" s="46"/>
      <c r="DI1846" s="46"/>
      <c r="DJ1846" s="46"/>
      <c r="DK1846" s="46"/>
      <c r="DL1846" s="46">
        <f t="shared" si="1317"/>
        <v>13614</v>
      </c>
      <c r="DM1846" s="46">
        <f t="shared" si="1318"/>
        <v>13614</v>
      </c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>
        <f t="shared" si="1319"/>
        <v>30495.360000000004</v>
      </c>
      <c r="FA1846" s="59" t="s">
        <v>1696</v>
      </c>
      <c r="FB1846" s="59" t="s">
        <v>1736</v>
      </c>
      <c r="FC1846" s="59" t="s">
        <v>2035</v>
      </c>
    </row>
    <row r="1847" spans="1:159" s="49" customFormat="1" ht="25.5" customHeight="1" x14ac:dyDescent="0.25">
      <c r="A1847" s="59" t="s">
        <v>2766</v>
      </c>
      <c r="B1847" s="59" t="s">
        <v>55</v>
      </c>
      <c r="C1847" s="59" t="s">
        <v>2706</v>
      </c>
      <c r="D1847" s="59" t="s">
        <v>2707</v>
      </c>
      <c r="E1847" s="59" t="s">
        <v>2707</v>
      </c>
      <c r="F1847" s="59" t="s">
        <v>2501</v>
      </c>
      <c r="G1847" s="59" t="s">
        <v>2571</v>
      </c>
      <c r="H1847" s="59" t="s">
        <v>1327</v>
      </c>
      <c r="I1847" s="59">
        <v>100</v>
      </c>
      <c r="J1847" s="59" t="s">
        <v>2710</v>
      </c>
      <c r="K1847" s="59" t="s">
        <v>1992</v>
      </c>
      <c r="L1847" s="59"/>
      <c r="M1847" s="59" t="s">
        <v>1993</v>
      </c>
      <c r="N1847" s="59" t="s">
        <v>1335</v>
      </c>
      <c r="O1847" s="46">
        <f t="shared" si="1320"/>
        <v>40</v>
      </c>
      <c r="P1847" s="46"/>
      <c r="Q1847" s="46"/>
      <c r="R1847" s="46"/>
      <c r="S1847" s="46"/>
      <c r="T1847" s="46"/>
      <c r="U1847" s="46"/>
      <c r="V1847" s="46">
        <v>20</v>
      </c>
      <c r="W1847" s="46">
        <v>20</v>
      </c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87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>
        <v>482.46</v>
      </c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>
        <f t="shared" si="1316"/>
        <v>19298.399999999998</v>
      </c>
      <c r="DF1847" s="46"/>
      <c r="DG1847" s="46"/>
      <c r="DH1847" s="46"/>
      <c r="DI1847" s="46"/>
      <c r="DJ1847" s="46"/>
      <c r="DK1847" s="46"/>
      <c r="DL1847" s="46">
        <f t="shared" si="1317"/>
        <v>9649.1999999999989</v>
      </c>
      <c r="DM1847" s="46">
        <f t="shared" si="1318"/>
        <v>9649.1999999999989</v>
      </c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>
        <f t="shared" si="1319"/>
        <v>21614.207999999999</v>
      </c>
      <c r="FA1847" s="59" t="s">
        <v>1696</v>
      </c>
      <c r="FB1847" s="59" t="s">
        <v>1736</v>
      </c>
      <c r="FC1847" s="59" t="s">
        <v>2035</v>
      </c>
    </row>
    <row r="1848" spans="1:159" s="49" customFormat="1" ht="25.5" customHeight="1" x14ac:dyDescent="0.25">
      <c r="A1848" s="59" t="s">
        <v>2767</v>
      </c>
      <c r="B1848" s="59" t="s">
        <v>55</v>
      </c>
      <c r="C1848" s="59" t="s">
        <v>2706</v>
      </c>
      <c r="D1848" s="59" t="s">
        <v>2707</v>
      </c>
      <c r="E1848" s="59" t="s">
        <v>2707</v>
      </c>
      <c r="F1848" s="59" t="s">
        <v>2506</v>
      </c>
      <c r="G1848" s="59" t="s">
        <v>2571</v>
      </c>
      <c r="H1848" s="59" t="s">
        <v>1327</v>
      </c>
      <c r="I1848" s="59">
        <v>100</v>
      </c>
      <c r="J1848" s="59" t="s">
        <v>2710</v>
      </c>
      <c r="K1848" s="59" t="s">
        <v>1992</v>
      </c>
      <c r="L1848" s="59"/>
      <c r="M1848" s="59" t="s">
        <v>1993</v>
      </c>
      <c r="N1848" s="59" t="s">
        <v>1335</v>
      </c>
      <c r="O1848" s="46">
        <f t="shared" si="1320"/>
        <v>40</v>
      </c>
      <c r="P1848" s="46"/>
      <c r="Q1848" s="46"/>
      <c r="R1848" s="46"/>
      <c r="S1848" s="46"/>
      <c r="T1848" s="46"/>
      <c r="U1848" s="46"/>
      <c r="V1848" s="46">
        <v>20</v>
      </c>
      <c r="W1848" s="46">
        <v>20</v>
      </c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87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>
        <v>501.57</v>
      </c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>
        <f t="shared" si="1316"/>
        <v>20062.8</v>
      </c>
      <c r="DF1848" s="46"/>
      <c r="DG1848" s="46"/>
      <c r="DH1848" s="46"/>
      <c r="DI1848" s="46"/>
      <c r="DJ1848" s="46"/>
      <c r="DK1848" s="46"/>
      <c r="DL1848" s="46">
        <f t="shared" si="1317"/>
        <v>10031.4</v>
      </c>
      <c r="DM1848" s="46">
        <f t="shared" si="1318"/>
        <v>10031.4</v>
      </c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>
        <f t="shared" si="1319"/>
        <v>22470.336000000003</v>
      </c>
      <c r="FA1848" s="59" t="s">
        <v>1696</v>
      </c>
      <c r="FB1848" s="59" t="s">
        <v>1736</v>
      </c>
      <c r="FC1848" s="59" t="s">
        <v>2035</v>
      </c>
    </row>
    <row r="1849" spans="1:159" s="49" customFormat="1" ht="25.5" customHeight="1" x14ac:dyDescent="0.25">
      <c r="A1849" s="59" t="s">
        <v>2768</v>
      </c>
      <c r="B1849" s="59" t="s">
        <v>55</v>
      </c>
      <c r="C1849" s="59" t="s">
        <v>2706</v>
      </c>
      <c r="D1849" s="59" t="s">
        <v>2707</v>
      </c>
      <c r="E1849" s="59" t="s">
        <v>2707</v>
      </c>
      <c r="F1849" s="59" t="s">
        <v>2549</v>
      </c>
      <c r="G1849" s="59" t="s">
        <v>2556</v>
      </c>
      <c r="H1849" s="59" t="s">
        <v>1327</v>
      </c>
      <c r="I1849" s="59">
        <v>100</v>
      </c>
      <c r="J1849" s="59" t="s">
        <v>2710</v>
      </c>
      <c r="K1849" s="59" t="s">
        <v>1992</v>
      </c>
      <c r="L1849" s="59"/>
      <c r="M1849" s="59" t="s">
        <v>1993</v>
      </c>
      <c r="N1849" s="59" t="s">
        <v>1335</v>
      </c>
      <c r="O1849" s="46">
        <f t="shared" si="1320"/>
        <v>60</v>
      </c>
      <c r="P1849" s="46"/>
      <c r="Q1849" s="46"/>
      <c r="R1849" s="46"/>
      <c r="S1849" s="46"/>
      <c r="T1849" s="46"/>
      <c r="U1849" s="46"/>
      <c r="V1849" s="46">
        <v>30</v>
      </c>
      <c r="W1849" s="46">
        <v>30</v>
      </c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87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>
        <v>453.8</v>
      </c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>
        <f t="shared" si="1316"/>
        <v>27228</v>
      </c>
      <c r="DF1849" s="46"/>
      <c r="DG1849" s="46"/>
      <c r="DH1849" s="46"/>
      <c r="DI1849" s="46"/>
      <c r="DJ1849" s="46"/>
      <c r="DK1849" s="46"/>
      <c r="DL1849" s="46">
        <f t="shared" si="1317"/>
        <v>13614</v>
      </c>
      <c r="DM1849" s="46">
        <f t="shared" si="1318"/>
        <v>13614</v>
      </c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>
        <f t="shared" si="1319"/>
        <v>30495.360000000004</v>
      </c>
      <c r="FA1849" s="59" t="s">
        <v>1696</v>
      </c>
      <c r="FB1849" s="59" t="s">
        <v>1736</v>
      </c>
      <c r="FC1849" s="59" t="s">
        <v>2035</v>
      </c>
    </row>
    <row r="1850" spans="1:159" s="49" customFormat="1" ht="25.5" customHeight="1" x14ac:dyDescent="0.25">
      <c r="A1850" s="59" t="s">
        <v>2769</v>
      </c>
      <c r="B1850" s="59" t="s">
        <v>55</v>
      </c>
      <c r="C1850" s="59" t="s">
        <v>2706</v>
      </c>
      <c r="D1850" s="59" t="s">
        <v>2707</v>
      </c>
      <c r="E1850" s="59" t="s">
        <v>2707</v>
      </c>
      <c r="F1850" s="59" t="s">
        <v>2540</v>
      </c>
      <c r="G1850" s="59" t="s">
        <v>2574</v>
      </c>
      <c r="H1850" s="59" t="s">
        <v>1327</v>
      </c>
      <c r="I1850" s="59">
        <v>100</v>
      </c>
      <c r="J1850" s="59" t="s">
        <v>2710</v>
      </c>
      <c r="K1850" s="59" t="s">
        <v>1992</v>
      </c>
      <c r="L1850" s="59"/>
      <c r="M1850" s="59" t="s">
        <v>1993</v>
      </c>
      <c r="N1850" s="59" t="s">
        <v>1335</v>
      </c>
      <c r="O1850" s="46">
        <f t="shared" si="1320"/>
        <v>40</v>
      </c>
      <c r="P1850" s="46"/>
      <c r="Q1850" s="46"/>
      <c r="R1850" s="46"/>
      <c r="S1850" s="46"/>
      <c r="T1850" s="46"/>
      <c r="U1850" s="46"/>
      <c r="V1850" s="46">
        <v>20</v>
      </c>
      <c r="W1850" s="46">
        <v>20</v>
      </c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87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>
        <v>3140.2700000000004</v>
      </c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>
        <f t="shared" si="1316"/>
        <v>125610.80000000002</v>
      </c>
      <c r="DF1850" s="46"/>
      <c r="DG1850" s="46"/>
      <c r="DH1850" s="46"/>
      <c r="DI1850" s="46"/>
      <c r="DJ1850" s="46"/>
      <c r="DK1850" s="46"/>
      <c r="DL1850" s="46">
        <f t="shared" si="1317"/>
        <v>62805.400000000009</v>
      </c>
      <c r="DM1850" s="46">
        <f t="shared" si="1318"/>
        <v>62805.400000000009</v>
      </c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>
        <f t="shared" si="1319"/>
        <v>140684.09600000002</v>
      </c>
      <c r="FA1850" s="59" t="s">
        <v>1696</v>
      </c>
      <c r="FB1850" s="59" t="s">
        <v>1736</v>
      </c>
      <c r="FC1850" s="59" t="s">
        <v>2035</v>
      </c>
    </row>
    <row r="1851" spans="1:159" s="49" customFormat="1" ht="25.5" customHeight="1" x14ac:dyDescent="0.25">
      <c r="A1851" s="59" t="s">
        <v>2770</v>
      </c>
      <c r="B1851" s="59" t="s">
        <v>55</v>
      </c>
      <c r="C1851" s="59" t="s">
        <v>2706</v>
      </c>
      <c r="D1851" s="59" t="s">
        <v>2707</v>
      </c>
      <c r="E1851" s="59" t="s">
        <v>2707</v>
      </c>
      <c r="F1851" s="59" t="s">
        <v>2512</v>
      </c>
      <c r="G1851" s="59" t="s">
        <v>2571</v>
      </c>
      <c r="H1851" s="59" t="s">
        <v>1327</v>
      </c>
      <c r="I1851" s="59">
        <v>100</v>
      </c>
      <c r="J1851" s="59" t="s">
        <v>2710</v>
      </c>
      <c r="K1851" s="59" t="s">
        <v>1992</v>
      </c>
      <c r="L1851" s="59"/>
      <c r="M1851" s="59" t="s">
        <v>1993</v>
      </c>
      <c r="N1851" s="59" t="s">
        <v>1335</v>
      </c>
      <c r="O1851" s="46">
        <f t="shared" si="1320"/>
        <v>10</v>
      </c>
      <c r="P1851" s="46"/>
      <c r="Q1851" s="46"/>
      <c r="R1851" s="46"/>
      <c r="S1851" s="46"/>
      <c r="T1851" s="46"/>
      <c r="U1851" s="46"/>
      <c r="V1851" s="46">
        <v>5</v>
      </c>
      <c r="W1851" s="46">
        <v>5</v>
      </c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87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>
        <v>1739.71</v>
      </c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>
        <f t="shared" si="1316"/>
        <v>17397.099999999999</v>
      </c>
      <c r="DF1851" s="46"/>
      <c r="DG1851" s="46"/>
      <c r="DH1851" s="46"/>
      <c r="DI1851" s="46"/>
      <c r="DJ1851" s="46"/>
      <c r="DK1851" s="46"/>
      <c r="DL1851" s="46">
        <f t="shared" si="1317"/>
        <v>8698.5499999999993</v>
      </c>
      <c r="DM1851" s="46">
        <f t="shared" si="1318"/>
        <v>8698.5499999999993</v>
      </c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>
        <f t="shared" si="1319"/>
        <v>19484.752</v>
      </c>
      <c r="FA1851" s="59" t="s">
        <v>1696</v>
      </c>
      <c r="FB1851" s="59" t="s">
        <v>1736</v>
      </c>
      <c r="FC1851" s="59" t="s">
        <v>2035</v>
      </c>
    </row>
    <row r="1852" spans="1:159" s="49" customFormat="1" ht="25.5" customHeight="1" x14ac:dyDescent="0.25">
      <c r="A1852" s="59" t="s">
        <v>2771</v>
      </c>
      <c r="B1852" s="59" t="s">
        <v>55</v>
      </c>
      <c r="C1852" s="59" t="s">
        <v>2706</v>
      </c>
      <c r="D1852" s="59" t="s">
        <v>2707</v>
      </c>
      <c r="E1852" s="59" t="s">
        <v>2707</v>
      </c>
      <c r="F1852" s="59" t="s">
        <v>2510</v>
      </c>
      <c r="G1852" s="59" t="s">
        <v>2571</v>
      </c>
      <c r="H1852" s="59" t="s">
        <v>1327</v>
      </c>
      <c r="I1852" s="59">
        <v>100</v>
      </c>
      <c r="J1852" s="59" t="s">
        <v>2710</v>
      </c>
      <c r="K1852" s="59" t="s">
        <v>1992</v>
      </c>
      <c r="L1852" s="59"/>
      <c r="M1852" s="59" t="s">
        <v>1993</v>
      </c>
      <c r="N1852" s="59" t="s">
        <v>1335</v>
      </c>
      <c r="O1852" s="46">
        <f t="shared" si="1320"/>
        <v>40</v>
      </c>
      <c r="P1852" s="46"/>
      <c r="Q1852" s="46"/>
      <c r="R1852" s="46"/>
      <c r="S1852" s="46"/>
      <c r="T1852" s="46"/>
      <c r="U1852" s="46"/>
      <c r="V1852" s="46">
        <v>20</v>
      </c>
      <c r="W1852" s="46">
        <v>20</v>
      </c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87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>
        <v>861.73</v>
      </c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>
        <f t="shared" si="1316"/>
        <v>34469.199999999997</v>
      </c>
      <c r="DF1852" s="46"/>
      <c r="DG1852" s="46"/>
      <c r="DH1852" s="46"/>
      <c r="DI1852" s="46"/>
      <c r="DJ1852" s="46"/>
      <c r="DK1852" s="46"/>
      <c r="DL1852" s="46">
        <f t="shared" si="1317"/>
        <v>17234.599999999999</v>
      </c>
      <c r="DM1852" s="46">
        <f t="shared" si="1318"/>
        <v>17234.599999999999</v>
      </c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>
        <f t="shared" si="1319"/>
        <v>38605.504000000001</v>
      </c>
      <c r="FA1852" s="59" t="s">
        <v>1696</v>
      </c>
      <c r="FB1852" s="59" t="s">
        <v>1736</v>
      </c>
      <c r="FC1852" s="59" t="s">
        <v>2035</v>
      </c>
    </row>
    <row r="1853" spans="1:159" s="49" customFormat="1" ht="25.5" customHeight="1" x14ac:dyDescent="0.25">
      <c r="A1853" s="59" t="s">
        <v>2772</v>
      </c>
      <c r="B1853" s="59" t="s">
        <v>55</v>
      </c>
      <c r="C1853" s="59" t="s">
        <v>2706</v>
      </c>
      <c r="D1853" s="59" t="s">
        <v>2707</v>
      </c>
      <c r="E1853" s="59" t="s">
        <v>2707</v>
      </c>
      <c r="F1853" s="59" t="s">
        <v>2484</v>
      </c>
      <c r="G1853" s="59" t="s">
        <v>2584</v>
      </c>
      <c r="H1853" s="59" t="s">
        <v>1327</v>
      </c>
      <c r="I1853" s="59">
        <v>100</v>
      </c>
      <c r="J1853" s="59" t="s">
        <v>2710</v>
      </c>
      <c r="K1853" s="59" t="s">
        <v>1992</v>
      </c>
      <c r="L1853" s="59"/>
      <c r="M1853" s="59" t="s">
        <v>1993</v>
      </c>
      <c r="N1853" s="59" t="s">
        <v>1335</v>
      </c>
      <c r="O1853" s="46">
        <f t="shared" si="1320"/>
        <v>10</v>
      </c>
      <c r="P1853" s="46"/>
      <c r="Q1853" s="46"/>
      <c r="R1853" s="46"/>
      <c r="S1853" s="46"/>
      <c r="T1853" s="46"/>
      <c r="U1853" s="46"/>
      <c r="V1853" s="46">
        <v>5</v>
      </c>
      <c r="W1853" s="46">
        <v>5</v>
      </c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87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>
        <v>1257.5</v>
      </c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>
        <f t="shared" si="1316"/>
        <v>12575</v>
      </c>
      <c r="DF1853" s="46"/>
      <c r="DG1853" s="46"/>
      <c r="DH1853" s="46"/>
      <c r="DI1853" s="46"/>
      <c r="DJ1853" s="46"/>
      <c r="DK1853" s="46"/>
      <c r="DL1853" s="46">
        <f t="shared" si="1317"/>
        <v>6287.5</v>
      </c>
      <c r="DM1853" s="46">
        <f t="shared" si="1318"/>
        <v>6287.5</v>
      </c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>
        <f t="shared" si="1319"/>
        <v>14084.000000000002</v>
      </c>
      <c r="FA1853" s="59" t="s">
        <v>1696</v>
      </c>
      <c r="FB1853" s="59" t="s">
        <v>1736</v>
      </c>
      <c r="FC1853" s="59" t="s">
        <v>2035</v>
      </c>
    </row>
    <row r="1854" spans="1:159" s="49" customFormat="1" ht="25.5" customHeight="1" x14ac:dyDescent="0.25">
      <c r="A1854" s="59" t="s">
        <v>2773</v>
      </c>
      <c r="B1854" s="59" t="s">
        <v>55</v>
      </c>
      <c r="C1854" s="59" t="s">
        <v>2706</v>
      </c>
      <c r="D1854" s="59" t="s">
        <v>2707</v>
      </c>
      <c r="E1854" s="59" t="s">
        <v>2707</v>
      </c>
      <c r="F1854" s="59" t="s">
        <v>2491</v>
      </c>
      <c r="G1854" s="59" t="s">
        <v>2584</v>
      </c>
      <c r="H1854" s="59" t="s">
        <v>1327</v>
      </c>
      <c r="I1854" s="59">
        <v>100</v>
      </c>
      <c r="J1854" s="59" t="s">
        <v>2710</v>
      </c>
      <c r="K1854" s="59" t="s">
        <v>1992</v>
      </c>
      <c r="L1854" s="59"/>
      <c r="M1854" s="59" t="s">
        <v>1993</v>
      </c>
      <c r="N1854" s="59" t="s">
        <v>1335</v>
      </c>
      <c r="O1854" s="46">
        <f t="shared" si="1320"/>
        <v>20</v>
      </c>
      <c r="P1854" s="46"/>
      <c r="Q1854" s="46"/>
      <c r="R1854" s="46"/>
      <c r="S1854" s="46"/>
      <c r="T1854" s="46"/>
      <c r="U1854" s="46"/>
      <c r="V1854" s="46">
        <v>10</v>
      </c>
      <c r="W1854" s="46">
        <v>10</v>
      </c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87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>
        <v>1265.81</v>
      </c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>
        <f t="shared" si="1316"/>
        <v>25316.199999999997</v>
      </c>
      <c r="DF1854" s="46"/>
      <c r="DG1854" s="46"/>
      <c r="DH1854" s="46"/>
      <c r="DI1854" s="46"/>
      <c r="DJ1854" s="46"/>
      <c r="DK1854" s="46"/>
      <c r="DL1854" s="46">
        <f t="shared" si="1317"/>
        <v>12658.099999999999</v>
      </c>
      <c r="DM1854" s="46">
        <f t="shared" si="1318"/>
        <v>12658.099999999999</v>
      </c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>
        <f t="shared" si="1319"/>
        <v>28354.144</v>
      </c>
      <c r="FA1854" s="59" t="s">
        <v>1696</v>
      </c>
      <c r="FB1854" s="59" t="s">
        <v>1736</v>
      </c>
      <c r="FC1854" s="59" t="s">
        <v>2035</v>
      </c>
    </row>
    <row r="1855" spans="1:159" s="49" customFormat="1" ht="25.5" customHeight="1" x14ac:dyDescent="0.25">
      <c r="A1855" s="59" t="s">
        <v>2774</v>
      </c>
      <c r="B1855" s="59" t="s">
        <v>55</v>
      </c>
      <c r="C1855" s="59" t="s">
        <v>2706</v>
      </c>
      <c r="D1855" s="59" t="s">
        <v>2707</v>
      </c>
      <c r="E1855" s="59" t="s">
        <v>2707</v>
      </c>
      <c r="F1855" s="59" t="s">
        <v>2480</v>
      </c>
      <c r="G1855" s="59" t="s">
        <v>2587</v>
      </c>
      <c r="H1855" s="59" t="s">
        <v>1327</v>
      </c>
      <c r="I1855" s="59">
        <v>100</v>
      </c>
      <c r="J1855" s="59" t="s">
        <v>2710</v>
      </c>
      <c r="K1855" s="59" t="s">
        <v>1992</v>
      </c>
      <c r="L1855" s="59"/>
      <c r="M1855" s="59" t="s">
        <v>1993</v>
      </c>
      <c r="N1855" s="59" t="s">
        <v>1335</v>
      </c>
      <c r="O1855" s="46">
        <f t="shared" si="1320"/>
        <v>192</v>
      </c>
      <c r="P1855" s="46"/>
      <c r="Q1855" s="46"/>
      <c r="R1855" s="46"/>
      <c r="S1855" s="46"/>
      <c r="T1855" s="46"/>
      <c r="U1855" s="46"/>
      <c r="V1855" s="46">
        <v>96</v>
      </c>
      <c r="W1855" s="46">
        <v>96</v>
      </c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87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>
        <v>1827.69</v>
      </c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>
        <f t="shared" si="1316"/>
        <v>350916.48</v>
      </c>
      <c r="DF1855" s="46"/>
      <c r="DG1855" s="46"/>
      <c r="DH1855" s="46"/>
      <c r="DI1855" s="46"/>
      <c r="DJ1855" s="46"/>
      <c r="DK1855" s="46"/>
      <c r="DL1855" s="46">
        <f t="shared" si="1317"/>
        <v>175458.24</v>
      </c>
      <c r="DM1855" s="46">
        <f t="shared" si="1318"/>
        <v>175458.24</v>
      </c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>
        <f t="shared" si="1319"/>
        <v>393026.45760000002</v>
      </c>
      <c r="FA1855" s="59" t="s">
        <v>1696</v>
      </c>
      <c r="FB1855" s="59" t="s">
        <v>1736</v>
      </c>
      <c r="FC1855" s="59" t="s">
        <v>2035</v>
      </c>
    </row>
    <row r="1856" spans="1:159" s="49" customFormat="1" ht="25.5" customHeight="1" x14ac:dyDescent="0.25">
      <c r="A1856" s="59" t="s">
        <v>2775</v>
      </c>
      <c r="B1856" s="59" t="s">
        <v>55</v>
      </c>
      <c r="C1856" s="59" t="s">
        <v>2706</v>
      </c>
      <c r="D1856" s="59" t="s">
        <v>2707</v>
      </c>
      <c r="E1856" s="59" t="s">
        <v>2707</v>
      </c>
      <c r="F1856" s="59" t="s">
        <v>2482</v>
      </c>
      <c r="G1856" s="59" t="s">
        <v>2587</v>
      </c>
      <c r="H1856" s="59" t="s">
        <v>1327</v>
      </c>
      <c r="I1856" s="59">
        <v>100</v>
      </c>
      <c r="J1856" s="59" t="s">
        <v>2710</v>
      </c>
      <c r="K1856" s="59" t="s">
        <v>1992</v>
      </c>
      <c r="L1856" s="59"/>
      <c r="M1856" s="59" t="s">
        <v>1993</v>
      </c>
      <c r="N1856" s="59" t="s">
        <v>1335</v>
      </c>
      <c r="O1856" s="46">
        <f t="shared" si="1320"/>
        <v>440</v>
      </c>
      <c r="P1856" s="46"/>
      <c r="Q1856" s="46"/>
      <c r="R1856" s="46"/>
      <c r="S1856" s="46"/>
      <c r="T1856" s="46"/>
      <c r="U1856" s="46"/>
      <c r="V1856" s="46">
        <v>220</v>
      </c>
      <c r="W1856" s="46">
        <v>220</v>
      </c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87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>
        <v>1671.8799999999999</v>
      </c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>
        <f t="shared" ref="DE1856:DE1887" si="1321">DL1856+DM1856</f>
        <v>735627.2</v>
      </c>
      <c r="DF1856" s="46"/>
      <c r="DG1856" s="46"/>
      <c r="DH1856" s="46"/>
      <c r="DI1856" s="46"/>
      <c r="DJ1856" s="46"/>
      <c r="DK1856" s="46"/>
      <c r="DL1856" s="46">
        <f t="shared" ref="DL1856:DL1887" si="1322">V1856*BJ1856</f>
        <v>367813.6</v>
      </c>
      <c r="DM1856" s="46">
        <f t="shared" ref="DM1856:DM1887" si="1323">BJ1856*W1856</f>
        <v>367813.6</v>
      </c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>
        <f t="shared" ref="EZ1856:EZ1887" si="1324">DE1856*1.12</f>
        <v>823902.46400000004</v>
      </c>
      <c r="FA1856" s="59" t="s">
        <v>1696</v>
      </c>
      <c r="FB1856" s="59" t="s">
        <v>1736</v>
      </c>
      <c r="FC1856" s="59" t="s">
        <v>2035</v>
      </c>
    </row>
    <row r="1857" spans="1:159" s="49" customFormat="1" ht="25.5" customHeight="1" x14ac:dyDescent="0.25">
      <c r="A1857" s="59" t="s">
        <v>2776</v>
      </c>
      <c r="B1857" s="59" t="s">
        <v>55</v>
      </c>
      <c r="C1857" s="59" t="s">
        <v>2706</v>
      </c>
      <c r="D1857" s="59" t="s">
        <v>2707</v>
      </c>
      <c r="E1857" s="59" t="s">
        <v>2707</v>
      </c>
      <c r="F1857" s="59" t="s">
        <v>2526</v>
      </c>
      <c r="G1857" s="59" t="s">
        <v>2591</v>
      </c>
      <c r="H1857" s="59" t="s">
        <v>1327</v>
      </c>
      <c r="I1857" s="59">
        <v>100</v>
      </c>
      <c r="J1857" s="59" t="s">
        <v>2710</v>
      </c>
      <c r="K1857" s="59" t="s">
        <v>1992</v>
      </c>
      <c r="L1857" s="59"/>
      <c r="M1857" s="59" t="s">
        <v>1993</v>
      </c>
      <c r="N1857" s="59" t="s">
        <v>1335</v>
      </c>
      <c r="O1857" s="46">
        <f t="shared" si="1320"/>
        <v>2750</v>
      </c>
      <c r="P1857" s="46"/>
      <c r="Q1857" s="46"/>
      <c r="R1857" s="46"/>
      <c r="S1857" s="46"/>
      <c r="T1857" s="46"/>
      <c r="U1857" s="46"/>
      <c r="V1857" s="46">
        <v>1375</v>
      </c>
      <c r="W1857" s="46">
        <v>1375</v>
      </c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87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>
        <v>3088.6800000000003</v>
      </c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>
        <f t="shared" si="1321"/>
        <v>8493870</v>
      </c>
      <c r="DF1857" s="46"/>
      <c r="DG1857" s="46"/>
      <c r="DH1857" s="46"/>
      <c r="DI1857" s="46"/>
      <c r="DJ1857" s="46"/>
      <c r="DK1857" s="46"/>
      <c r="DL1857" s="46">
        <f t="shared" si="1322"/>
        <v>4246935</v>
      </c>
      <c r="DM1857" s="46">
        <f t="shared" si="1323"/>
        <v>4246935</v>
      </c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>
        <f t="shared" si="1324"/>
        <v>9513134.4000000004</v>
      </c>
      <c r="FA1857" s="59" t="s">
        <v>1696</v>
      </c>
      <c r="FB1857" s="59" t="s">
        <v>1736</v>
      </c>
      <c r="FC1857" s="59" t="s">
        <v>2035</v>
      </c>
    </row>
    <row r="1858" spans="1:159" s="49" customFormat="1" ht="25.5" customHeight="1" x14ac:dyDescent="0.25">
      <c r="A1858" s="59" t="s">
        <v>2777</v>
      </c>
      <c r="B1858" s="59" t="s">
        <v>55</v>
      </c>
      <c r="C1858" s="59" t="s">
        <v>2706</v>
      </c>
      <c r="D1858" s="59" t="s">
        <v>2707</v>
      </c>
      <c r="E1858" s="59" t="s">
        <v>2707</v>
      </c>
      <c r="F1858" s="59" t="s">
        <v>2488</v>
      </c>
      <c r="G1858" s="59" t="s">
        <v>2593</v>
      </c>
      <c r="H1858" s="59" t="s">
        <v>1327</v>
      </c>
      <c r="I1858" s="59">
        <v>100</v>
      </c>
      <c r="J1858" s="59" t="s">
        <v>2710</v>
      </c>
      <c r="K1858" s="59" t="s">
        <v>1992</v>
      </c>
      <c r="L1858" s="59"/>
      <c r="M1858" s="59" t="s">
        <v>1993</v>
      </c>
      <c r="N1858" s="59" t="s">
        <v>1335</v>
      </c>
      <c r="O1858" s="46">
        <f t="shared" si="1320"/>
        <v>644</v>
      </c>
      <c r="P1858" s="46"/>
      <c r="Q1858" s="46"/>
      <c r="R1858" s="46"/>
      <c r="S1858" s="46"/>
      <c r="T1858" s="46"/>
      <c r="U1858" s="46"/>
      <c r="V1858" s="46">
        <v>322</v>
      </c>
      <c r="W1858" s="46">
        <v>322</v>
      </c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87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>
        <v>443.28999999999996</v>
      </c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>
        <f t="shared" si="1321"/>
        <v>285478.75999999995</v>
      </c>
      <c r="DF1858" s="46"/>
      <c r="DG1858" s="46"/>
      <c r="DH1858" s="46"/>
      <c r="DI1858" s="46"/>
      <c r="DJ1858" s="46"/>
      <c r="DK1858" s="46"/>
      <c r="DL1858" s="46">
        <f t="shared" si="1322"/>
        <v>142739.37999999998</v>
      </c>
      <c r="DM1858" s="46">
        <f t="shared" si="1323"/>
        <v>142739.37999999998</v>
      </c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>
        <f t="shared" si="1324"/>
        <v>319736.21119999996</v>
      </c>
      <c r="FA1858" s="59" t="s">
        <v>1696</v>
      </c>
      <c r="FB1858" s="59" t="s">
        <v>1736</v>
      </c>
      <c r="FC1858" s="59" t="s">
        <v>2035</v>
      </c>
    </row>
    <row r="1859" spans="1:159" s="49" customFormat="1" ht="25.5" customHeight="1" x14ac:dyDescent="0.25">
      <c r="A1859" s="59" t="s">
        <v>2778</v>
      </c>
      <c r="B1859" s="59" t="s">
        <v>55</v>
      </c>
      <c r="C1859" s="59" t="s">
        <v>2706</v>
      </c>
      <c r="D1859" s="59" t="s">
        <v>2707</v>
      </c>
      <c r="E1859" s="59" t="s">
        <v>2707</v>
      </c>
      <c r="F1859" s="59" t="s">
        <v>2524</v>
      </c>
      <c r="G1859" s="59" t="s">
        <v>2587</v>
      </c>
      <c r="H1859" s="59" t="s">
        <v>1327</v>
      </c>
      <c r="I1859" s="59">
        <v>100</v>
      </c>
      <c r="J1859" s="59" t="s">
        <v>2710</v>
      </c>
      <c r="K1859" s="59" t="s">
        <v>1992</v>
      </c>
      <c r="L1859" s="59"/>
      <c r="M1859" s="59" t="s">
        <v>1993</v>
      </c>
      <c r="N1859" s="59" t="s">
        <v>1335</v>
      </c>
      <c r="O1859" s="46">
        <f t="shared" si="1320"/>
        <v>2750</v>
      </c>
      <c r="P1859" s="46"/>
      <c r="Q1859" s="46"/>
      <c r="R1859" s="46"/>
      <c r="S1859" s="46"/>
      <c r="T1859" s="46"/>
      <c r="U1859" s="46"/>
      <c r="V1859" s="46">
        <v>1375</v>
      </c>
      <c r="W1859" s="46">
        <v>1375</v>
      </c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87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>
        <v>2815.44</v>
      </c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>
        <f t="shared" si="1321"/>
        <v>7742460</v>
      </c>
      <c r="DF1859" s="46"/>
      <c r="DG1859" s="46"/>
      <c r="DH1859" s="46"/>
      <c r="DI1859" s="46"/>
      <c r="DJ1859" s="46"/>
      <c r="DK1859" s="46"/>
      <c r="DL1859" s="46">
        <f t="shared" si="1322"/>
        <v>3871230</v>
      </c>
      <c r="DM1859" s="46">
        <f t="shared" si="1323"/>
        <v>3871230</v>
      </c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>
        <f t="shared" si="1324"/>
        <v>8671555.2000000011</v>
      </c>
      <c r="FA1859" s="59" t="s">
        <v>1696</v>
      </c>
      <c r="FB1859" s="59" t="s">
        <v>1736</v>
      </c>
      <c r="FC1859" s="59" t="s">
        <v>2035</v>
      </c>
    </row>
    <row r="1860" spans="1:159" s="49" customFormat="1" ht="25.5" customHeight="1" x14ac:dyDescent="0.25">
      <c r="A1860" s="59" t="s">
        <v>2779</v>
      </c>
      <c r="B1860" s="59" t="s">
        <v>55</v>
      </c>
      <c r="C1860" s="59" t="s">
        <v>2706</v>
      </c>
      <c r="D1860" s="59" t="s">
        <v>2707</v>
      </c>
      <c r="E1860" s="59" t="s">
        <v>2707</v>
      </c>
      <c r="F1860" s="59" t="s">
        <v>2484</v>
      </c>
      <c r="G1860" s="59" t="s">
        <v>2587</v>
      </c>
      <c r="H1860" s="59" t="s">
        <v>1327</v>
      </c>
      <c r="I1860" s="59">
        <v>100</v>
      </c>
      <c r="J1860" s="59" t="s">
        <v>2710</v>
      </c>
      <c r="K1860" s="59" t="s">
        <v>1992</v>
      </c>
      <c r="L1860" s="59"/>
      <c r="M1860" s="59" t="s">
        <v>1993</v>
      </c>
      <c r="N1860" s="59" t="s">
        <v>1335</v>
      </c>
      <c r="O1860" s="46">
        <f t="shared" si="1320"/>
        <v>600</v>
      </c>
      <c r="P1860" s="46"/>
      <c r="Q1860" s="46"/>
      <c r="R1860" s="46"/>
      <c r="S1860" s="46"/>
      <c r="T1860" s="46"/>
      <c r="U1860" s="46"/>
      <c r="V1860" s="46">
        <v>300</v>
      </c>
      <c r="W1860" s="46">
        <v>300</v>
      </c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87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>
        <v>227.38</v>
      </c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>
        <f t="shared" si="1321"/>
        <v>136428</v>
      </c>
      <c r="DF1860" s="46"/>
      <c r="DG1860" s="46"/>
      <c r="DH1860" s="46"/>
      <c r="DI1860" s="46"/>
      <c r="DJ1860" s="46"/>
      <c r="DK1860" s="46"/>
      <c r="DL1860" s="46">
        <f t="shared" si="1322"/>
        <v>68214</v>
      </c>
      <c r="DM1860" s="46">
        <f t="shared" si="1323"/>
        <v>68214</v>
      </c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>
        <f t="shared" si="1324"/>
        <v>152799.36000000002</v>
      </c>
      <c r="FA1860" s="59" t="s">
        <v>1696</v>
      </c>
      <c r="FB1860" s="59" t="s">
        <v>1736</v>
      </c>
      <c r="FC1860" s="59" t="s">
        <v>2035</v>
      </c>
    </row>
    <row r="1861" spans="1:159" s="49" customFormat="1" ht="25.5" customHeight="1" x14ac:dyDescent="0.25">
      <c r="A1861" s="59" t="s">
        <v>2780</v>
      </c>
      <c r="B1861" s="59" t="s">
        <v>55</v>
      </c>
      <c r="C1861" s="59" t="s">
        <v>2706</v>
      </c>
      <c r="D1861" s="59" t="s">
        <v>2707</v>
      </c>
      <c r="E1861" s="59" t="s">
        <v>2707</v>
      </c>
      <c r="F1861" s="59" t="s">
        <v>2491</v>
      </c>
      <c r="G1861" s="59" t="s">
        <v>2587</v>
      </c>
      <c r="H1861" s="59" t="s">
        <v>1327</v>
      </c>
      <c r="I1861" s="59">
        <v>100</v>
      </c>
      <c r="J1861" s="59" t="s">
        <v>2710</v>
      </c>
      <c r="K1861" s="59" t="s">
        <v>1992</v>
      </c>
      <c r="L1861" s="59"/>
      <c r="M1861" s="59" t="s">
        <v>1993</v>
      </c>
      <c r="N1861" s="59" t="s">
        <v>1335</v>
      </c>
      <c r="O1861" s="46">
        <f t="shared" si="1320"/>
        <v>1076</v>
      </c>
      <c r="P1861" s="46"/>
      <c r="Q1861" s="46"/>
      <c r="R1861" s="46"/>
      <c r="S1861" s="46"/>
      <c r="T1861" s="46"/>
      <c r="U1861" s="46"/>
      <c r="V1861" s="46">
        <v>538</v>
      </c>
      <c r="W1861" s="46">
        <v>538</v>
      </c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87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>
        <v>495.84</v>
      </c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>
        <f t="shared" si="1321"/>
        <v>533523.84</v>
      </c>
      <c r="DF1861" s="46"/>
      <c r="DG1861" s="46"/>
      <c r="DH1861" s="46"/>
      <c r="DI1861" s="46"/>
      <c r="DJ1861" s="46"/>
      <c r="DK1861" s="46"/>
      <c r="DL1861" s="46">
        <f t="shared" si="1322"/>
        <v>266761.92</v>
      </c>
      <c r="DM1861" s="46">
        <f t="shared" si="1323"/>
        <v>266761.92</v>
      </c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>
        <f t="shared" si="1324"/>
        <v>597546.70079999999</v>
      </c>
      <c r="FA1861" s="59" t="s">
        <v>1696</v>
      </c>
      <c r="FB1861" s="59" t="s">
        <v>1736</v>
      </c>
      <c r="FC1861" s="59" t="s">
        <v>2035</v>
      </c>
    </row>
    <row r="1862" spans="1:159" s="49" customFormat="1" ht="25.5" customHeight="1" x14ac:dyDescent="0.25">
      <c r="A1862" s="59" t="s">
        <v>2781</v>
      </c>
      <c r="B1862" s="59" t="s">
        <v>55</v>
      </c>
      <c r="C1862" s="59" t="s">
        <v>2706</v>
      </c>
      <c r="D1862" s="59" t="s">
        <v>2707</v>
      </c>
      <c r="E1862" s="59" t="s">
        <v>2707</v>
      </c>
      <c r="F1862" s="59" t="s">
        <v>2598</v>
      </c>
      <c r="G1862" s="59" t="s">
        <v>2599</v>
      </c>
      <c r="H1862" s="59" t="s">
        <v>1327</v>
      </c>
      <c r="I1862" s="59">
        <v>100</v>
      </c>
      <c r="J1862" s="59" t="s">
        <v>2710</v>
      </c>
      <c r="K1862" s="59" t="s">
        <v>1992</v>
      </c>
      <c r="L1862" s="59"/>
      <c r="M1862" s="59" t="s">
        <v>1993</v>
      </c>
      <c r="N1862" s="59" t="s">
        <v>1335</v>
      </c>
      <c r="O1862" s="46">
        <f t="shared" si="1320"/>
        <v>6</v>
      </c>
      <c r="P1862" s="46"/>
      <c r="Q1862" s="46"/>
      <c r="R1862" s="46"/>
      <c r="S1862" s="46"/>
      <c r="T1862" s="46"/>
      <c r="U1862" s="46"/>
      <c r="V1862" s="46">
        <v>3</v>
      </c>
      <c r="W1862" s="46">
        <v>3</v>
      </c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87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>
        <v>6259.51</v>
      </c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>
        <f t="shared" si="1321"/>
        <v>37557.06</v>
      </c>
      <c r="DF1862" s="46"/>
      <c r="DG1862" s="46"/>
      <c r="DH1862" s="46"/>
      <c r="DI1862" s="46"/>
      <c r="DJ1862" s="46"/>
      <c r="DK1862" s="46"/>
      <c r="DL1862" s="46">
        <f t="shared" si="1322"/>
        <v>18778.53</v>
      </c>
      <c r="DM1862" s="46">
        <f t="shared" si="1323"/>
        <v>18778.53</v>
      </c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>
        <f t="shared" si="1324"/>
        <v>42063.907200000001</v>
      </c>
      <c r="FA1862" s="59" t="s">
        <v>1696</v>
      </c>
      <c r="FB1862" s="59" t="s">
        <v>1736</v>
      </c>
      <c r="FC1862" s="59" t="s">
        <v>2035</v>
      </c>
    </row>
    <row r="1863" spans="1:159" s="49" customFormat="1" ht="25.5" customHeight="1" x14ac:dyDescent="0.25">
      <c r="A1863" s="59" t="s">
        <v>2782</v>
      </c>
      <c r="B1863" s="59" t="s">
        <v>55</v>
      </c>
      <c r="C1863" s="59" t="s">
        <v>2706</v>
      </c>
      <c r="D1863" s="59" t="s">
        <v>2707</v>
      </c>
      <c r="E1863" s="59" t="s">
        <v>2707</v>
      </c>
      <c r="F1863" s="59" t="s">
        <v>2493</v>
      </c>
      <c r="G1863" s="59" t="s">
        <v>2599</v>
      </c>
      <c r="H1863" s="59" t="s">
        <v>1327</v>
      </c>
      <c r="I1863" s="59">
        <v>100</v>
      </c>
      <c r="J1863" s="59" t="s">
        <v>2710</v>
      </c>
      <c r="K1863" s="59" t="s">
        <v>1992</v>
      </c>
      <c r="L1863" s="59"/>
      <c r="M1863" s="59" t="s">
        <v>1993</v>
      </c>
      <c r="N1863" s="59" t="s">
        <v>1335</v>
      </c>
      <c r="O1863" s="46">
        <f t="shared" si="1320"/>
        <v>20</v>
      </c>
      <c r="P1863" s="46"/>
      <c r="Q1863" s="46"/>
      <c r="R1863" s="46"/>
      <c r="S1863" s="46"/>
      <c r="T1863" s="46"/>
      <c r="U1863" s="46"/>
      <c r="V1863" s="46">
        <v>10</v>
      </c>
      <c r="W1863" s="46">
        <v>10</v>
      </c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87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>
        <v>6234.37</v>
      </c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>
        <f t="shared" si="1321"/>
        <v>124687.4</v>
      </c>
      <c r="DF1863" s="46"/>
      <c r="DG1863" s="46"/>
      <c r="DH1863" s="46"/>
      <c r="DI1863" s="46"/>
      <c r="DJ1863" s="46"/>
      <c r="DK1863" s="46"/>
      <c r="DL1863" s="46">
        <f t="shared" si="1322"/>
        <v>62343.7</v>
      </c>
      <c r="DM1863" s="46">
        <f t="shared" si="1323"/>
        <v>62343.7</v>
      </c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>
        <f t="shared" si="1324"/>
        <v>139649.88800000001</v>
      </c>
      <c r="FA1863" s="59" t="s">
        <v>1696</v>
      </c>
      <c r="FB1863" s="59" t="s">
        <v>1736</v>
      </c>
      <c r="FC1863" s="59" t="s">
        <v>2035</v>
      </c>
    </row>
    <row r="1864" spans="1:159" s="49" customFormat="1" ht="25.5" customHeight="1" x14ac:dyDescent="0.25">
      <c r="A1864" s="59" t="s">
        <v>2783</v>
      </c>
      <c r="B1864" s="59" t="s">
        <v>55</v>
      </c>
      <c r="C1864" s="59" t="s">
        <v>2706</v>
      </c>
      <c r="D1864" s="59" t="s">
        <v>2707</v>
      </c>
      <c r="E1864" s="59" t="s">
        <v>2707</v>
      </c>
      <c r="F1864" s="59" t="s">
        <v>2521</v>
      </c>
      <c r="G1864" s="59" t="s">
        <v>2602</v>
      </c>
      <c r="H1864" s="59" t="s">
        <v>1327</v>
      </c>
      <c r="I1864" s="59">
        <v>100</v>
      </c>
      <c r="J1864" s="59" t="s">
        <v>2710</v>
      </c>
      <c r="K1864" s="59" t="s">
        <v>1992</v>
      </c>
      <c r="L1864" s="59"/>
      <c r="M1864" s="59" t="s">
        <v>1993</v>
      </c>
      <c r="N1864" s="59" t="s">
        <v>1335</v>
      </c>
      <c r="O1864" s="46">
        <f t="shared" si="1320"/>
        <v>24</v>
      </c>
      <c r="P1864" s="46"/>
      <c r="Q1864" s="46"/>
      <c r="R1864" s="46"/>
      <c r="S1864" s="46"/>
      <c r="T1864" s="46"/>
      <c r="U1864" s="46"/>
      <c r="V1864" s="46">
        <v>12</v>
      </c>
      <c r="W1864" s="46">
        <v>12</v>
      </c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87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>
        <v>4299.1100000000006</v>
      </c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>
        <f t="shared" si="1321"/>
        <v>103178.64000000001</v>
      </c>
      <c r="DF1864" s="46"/>
      <c r="DG1864" s="46"/>
      <c r="DH1864" s="46"/>
      <c r="DI1864" s="46"/>
      <c r="DJ1864" s="46"/>
      <c r="DK1864" s="46"/>
      <c r="DL1864" s="46">
        <f t="shared" si="1322"/>
        <v>51589.320000000007</v>
      </c>
      <c r="DM1864" s="46">
        <f t="shared" si="1323"/>
        <v>51589.320000000007</v>
      </c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>
        <f t="shared" si="1324"/>
        <v>115560.07680000002</v>
      </c>
      <c r="FA1864" s="59" t="s">
        <v>1696</v>
      </c>
      <c r="FB1864" s="59" t="s">
        <v>1736</v>
      </c>
      <c r="FC1864" s="59" t="s">
        <v>2035</v>
      </c>
    </row>
    <row r="1865" spans="1:159" s="49" customFormat="1" ht="25.5" customHeight="1" x14ac:dyDescent="0.25">
      <c r="A1865" s="59" t="s">
        <v>2784</v>
      </c>
      <c r="B1865" s="59" t="s">
        <v>55</v>
      </c>
      <c r="C1865" s="59" t="s">
        <v>2706</v>
      </c>
      <c r="D1865" s="59" t="s">
        <v>2707</v>
      </c>
      <c r="E1865" s="59" t="s">
        <v>2707</v>
      </c>
      <c r="F1865" s="59" t="s">
        <v>2519</v>
      </c>
      <c r="G1865" s="59" t="s">
        <v>2604</v>
      </c>
      <c r="H1865" s="59" t="s">
        <v>1327</v>
      </c>
      <c r="I1865" s="59">
        <v>100</v>
      </c>
      <c r="J1865" s="59" t="s">
        <v>2710</v>
      </c>
      <c r="K1865" s="59" t="s">
        <v>1992</v>
      </c>
      <c r="L1865" s="59"/>
      <c r="M1865" s="59" t="s">
        <v>1993</v>
      </c>
      <c r="N1865" s="59" t="s">
        <v>1335</v>
      </c>
      <c r="O1865" s="46">
        <f t="shared" si="1320"/>
        <v>36</v>
      </c>
      <c r="P1865" s="46"/>
      <c r="Q1865" s="46"/>
      <c r="R1865" s="46"/>
      <c r="S1865" s="46"/>
      <c r="T1865" s="46"/>
      <c r="U1865" s="46"/>
      <c r="V1865" s="46">
        <v>18</v>
      </c>
      <c r="W1865" s="46">
        <v>18</v>
      </c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87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>
        <v>12220.93</v>
      </c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>
        <f t="shared" si="1321"/>
        <v>439953.48</v>
      </c>
      <c r="DF1865" s="46"/>
      <c r="DG1865" s="46"/>
      <c r="DH1865" s="46"/>
      <c r="DI1865" s="46"/>
      <c r="DJ1865" s="46"/>
      <c r="DK1865" s="46"/>
      <c r="DL1865" s="46">
        <f t="shared" si="1322"/>
        <v>219976.74</v>
      </c>
      <c r="DM1865" s="46">
        <f t="shared" si="1323"/>
        <v>219976.74</v>
      </c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>
        <f t="shared" si="1324"/>
        <v>492747.89760000003</v>
      </c>
      <c r="FA1865" s="59" t="s">
        <v>1696</v>
      </c>
      <c r="FB1865" s="59" t="s">
        <v>1736</v>
      </c>
      <c r="FC1865" s="59" t="s">
        <v>2035</v>
      </c>
    </row>
    <row r="1866" spans="1:159" s="49" customFormat="1" ht="25.5" customHeight="1" x14ac:dyDescent="0.25">
      <c r="A1866" s="59" t="s">
        <v>2785</v>
      </c>
      <c r="B1866" s="59" t="s">
        <v>55</v>
      </c>
      <c r="C1866" s="59" t="s">
        <v>2706</v>
      </c>
      <c r="D1866" s="59" t="s">
        <v>2707</v>
      </c>
      <c r="E1866" s="59" t="s">
        <v>2707</v>
      </c>
      <c r="F1866" s="59" t="s">
        <v>2606</v>
      </c>
      <c r="G1866" s="59" t="s">
        <v>2607</v>
      </c>
      <c r="H1866" s="59" t="s">
        <v>1327</v>
      </c>
      <c r="I1866" s="59">
        <v>100</v>
      </c>
      <c r="J1866" s="59" t="s">
        <v>2710</v>
      </c>
      <c r="K1866" s="59" t="s">
        <v>1992</v>
      </c>
      <c r="L1866" s="59"/>
      <c r="M1866" s="59" t="s">
        <v>1993</v>
      </c>
      <c r="N1866" s="59" t="s">
        <v>1335</v>
      </c>
      <c r="O1866" s="46">
        <f t="shared" si="1320"/>
        <v>8</v>
      </c>
      <c r="P1866" s="46"/>
      <c r="Q1866" s="46"/>
      <c r="R1866" s="46"/>
      <c r="S1866" s="46"/>
      <c r="T1866" s="46"/>
      <c r="U1866" s="46"/>
      <c r="V1866" s="46">
        <v>4</v>
      </c>
      <c r="W1866" s="46">
        <v>4</v>
      </c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87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>
        <v>3343.75</v>
      </c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>
        <f t="shared" si="1321"/>
        <v>26750</v>
      </c>
      <c r="DF1866" s="46"/>
      <c r="DG1866" s="46"/>
      <c r="DH1866" s="46"/>
      <c r="DI1866" s="46"/>
      <c r="DJ1866" s="46"/>
      <c r="DK1866" s="46"/>
      <c r="DL1866" s="46">
        <f t="shared" si="1322"/>
        <v>13375</v>
      </c>
      <c r="DM1866" s="46">
        <f t="shared" si="1323"/>
        <v>13375</v>
      </c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>
        <f t="shared" si="1324"/>
        <v>29960.000000000004</v>
      </c>
      <c r="FA1866" s="59" t="s">
        <v>1696</v>
      </c>
      <c r="FB1866" s="59" t="s">
        <v>1736</v>
      </c>
      <c r="FC1866" s="59" t="s">
        <v>2035</v>
      </c>
    </row>
    <row r="1867" spans="1:159" s="49" customFormat="1" ht="25.5" customHeight="1" x14ac:dyDescent="0.25">
      <c r="A1867" s="59" t="s">
        <v>2786</v>
      </c>
      <c r="B1867" s="59" t="s">
        <v>55</v>
      </c>
      <c r="C1867" s="59" t="s">
        <v>2706</v>
      </c>
      <c r="D1867" s="59" t="s">
        <v>2707</v>
      </c>
      <c r="E1867" s="59" t="s">
        <v>2707</v>
      </c>
      <c r="F1867" s="59" t="s">
        <v>2514</v>
      </c>
      <c r="G1867" s="59" t="s">
        <v>2607</v>
      </c>
      <c r="H1867" s="59" t="s">
        <v>1327</v>
      </c>
      <c r="I1867" s="59">
        <v>100</v>
      </c>
      <c r="J1867" s="59" t="s">
        <v>2710</v>
      </c>
      <c r="K1867" s="59" t="s">
        <v>1992</v>
      </c>
      <c r="L1867" s="59"/>
      <c r="M1867" s="59" t="s">
        <v>1993</v>
      </c>
      <c r="N1867" s="59" t="s">
        <v>1335</v>
      </c>
      <c r="O1867" s="46">
        <f t="shared" si="1320"/>
        <v>20</v>
      </c>
      <c r="P1867" s="46"/>
      <c r="Q1867" s="46"/>
      <c r="R1867" s="46"/>
      <c r="S1867" s="46"/>
      <c r="T1867" s="46"/>
      <c r="U1867" s="46"/>
      <c r="V1867" s="46">
        <v>10</v>
      </c>
      <c r="W1867" s="46">
        <v>10</v>
      </c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87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>
        <v>2047.33</v>
      </c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>
        <f t="shared" si="1321"/>
        <v>40946.6</v>
      </c>
      <c r="DF1867" s="46"/>
      <c r="DG1867" s="46"/>
      <c r="DH1867" s="46"/>
      <c r="DI1867" s="46"/>
      <c r="DJ1867" s="46"/>
      <c r="DK1867" s="46"/>
      <c r="DL1867" s="46">
        <f t="shared" si="1322"/>
        <v>20473.3</v>
      </c>
      <c r="DM1867" s="46">
        <f t="shared" si="1323"/>
        <v>20473.3</v>
      </c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>
        <f t="shared" si="1324"/>
        <v>45860.192000000003</v>
      </c>
      <c r="FA1867" s="59" t="s">
        <v>1696</v>
      </c>
      <c r="FB1867" s="59" t="s">
        <v>1736</v>
      </c>
      <c r="FC1867" s="59" t="s">
        <v>2035</v>
      </c>
    </row>
    <row r="1868" spans="1:159" s="49" customFormat="1" ht="25.5" customHeight="1" x14ac:dyDescent="0.25">
      <c r="A1868" s="59" t="s">
        <v>2787</v>
      </c>
      <c r="B1868" s="59" t="s">
        <v>55</v>
      </c>
      <c r="C1868" s="59" t="s">
        <v>2706</v>
      </c>
      <c r="D1868" s="59" t="s">
        <v>2707</v>
      </c>
      <c r="E1868" s="59" t="s">
        <v>2707</v>
      </c>
      <c r="F1868" s="59" t="s">
        <v>2493</v>
      </c>
      <c r="G1868" s="59" t="s">
        <v>2610</v>
      </c>
      <c r="H1868" s="59" t="s">
        <v>1327</v>
      </c>
      <c r="I1868" s="59">
        <v>100</v>
      </c>
      <c r="J1868" s="59" t="s">
        <v>2710</v>
      </c>
      <c r="K1868" s="59" t="s">
        <v>1992</v>
      </c>
      <c r="L1868" s="59"/>
      <c r="M1868" s="59" t="s">
        <v>1993</v>
      </c>
      <c r="N1868" s="59" t="s">
        <v>1335</v>
      </c>
      <c r="O1868" s="46">
        <f t="shared" si="1320"/>
        <v>122</v>
      </c>
      <c r="P1868" s="46"/>
      <c r="Q1868" s="46"/>
      <c r="R1868" s="46"/>
      <c r="S1868" s="46"/>
      <c r="T1868" s="46"/>
      <c r="U1868" s="46"/>
      <c r="V1868" s="46">
        <v>77</v>
      </c>
      <c r="W1868" s="46">
        <v>45</v>
      </c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87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>
        <v>4832.2</v>
      </c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>
        <f t="shared" si="1321"/>
        <v>589528.39999999991</v>
      </c>
      <c r="DF1868" s="46"/>
      <c r="DG1868" s="46"/>
      <c r="DH1868" s="46"/>
      <c r="DI1868" s="46"/>
      <c r="DJ1868" s="46"/>
      <c r="DK1868" s="46"/>
      <c r="DL1868" s="46">
        <f t="shared" si="1322"/>
        <v>372079.39999999997</v>
      </c>
      <c r="DM1868" s="46">
        <f t="shared" si="1323"/>
        <v>217449</v>
      </c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>
        <f t="shared" si="1324"/>
        <v>660271.80799999996</v>
      </c>
      <c r="FA1868" s="59" t="s">
        <v>1696</v>
      </c>
      <c r="FB1868" s="59" t="s">
        <v>1736</v>
      </c>
      <c r="FC1868" s="59" t="s">
        <v>2035</v>
      </c>
    </row>
    <row r="1869" spans="1:159" s="49" customFormat="1" ht="25.5" customHeight="1" x14ac:dyDescent="0.25">
      <c r="A1869" s="59" t="s">
        <v>2788</v>
      </c>
      <c r="B1869" s="59" t="s">
        <v>55</v>
      </c>
      <c r="C1869" s="59" t="s">
        <v>2706</v>
      </c>
      <c r="D1869" s="59" t="s">
        <v>2707</v>
      </c>
      <c r="E1869" s="59" t="s">
        <v>2707</v>
      </c>
      <c r="F1869" s="59" t="s">
        <v>2521</v>
      </c>
      <c r="G1869" s="59" t="s">
        <v>2614</v>
      </c>
      <c r="H1869" s="59" t="s">
        <v>1327</v>
      </c>
      <c r="I1869" s="59">
        <v>100</v>
      </c>
      <c r="J1869" s="59" t="s">
        <v>2710</v>
      </c>
      <c r="K1869" s="59" t="s">
        <v>1992</v>
      </c>
      <c r="L1869" s="59"/>
      <c r="M1869" s="59" t="s">
        <v>1993</v>
      </c>
      <c r="N1869" s="59" t="s">
        <v>1335</v>
      </c>
      <c r="O1869" s="46">
        <f t="shared" si="1320"/>
        <v>6</v>
      </c>
      <c r="P1869" s="46"/>
      <c r="Q1869" s="46"/>
      <c r="R1869" s="46"/>
      <c r="S1869" s="46"/>
      <c r="T1869" s="46"/>
      <c r="U1869" s="46"/>
      <c r="V1869" s="46">
        <v>3</v>
      </c>
      <c r="W1869" s="46">
        <v>3</v>
      </c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87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>
        <v>2106.5700000000002</v>
      </c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>
        <f t="shared" si="1321"/>
        <v>12639.420000000002</v>
      </c>
      <c r="DF1869" s="46"/>
      <c r="DG1869" s="46"/>
      <c r="DH1869" s="46"/>
      <c r="DI1869" s="46"/>
      <c r="DJ1869" s="46"/>
      <c r="DK1869" s="46"/>
      <c r="DL1869" s="46">
        <f t="shared" si="1322"/>
        <v>6319.7100000000009</v>
      </c>
      <c r="DM1869" s="46">
        <f t="shared" si="1323"/>
        <v>6319.7100000000009</v>
      </c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>
        <f t="shared" si="1324"/>
        <v>14156.150400000004</v>
      </c>
      <c r="FA1869" s="59" t="s">
        <v>1696</v>
      </c>
      <c r="FB1869" s="59" t="s">
        <v>1736</v>
      </c>
      <c r="FC1869" s="59" t="s">
        <v>2035</v>
      </c>
    </row>
    <row r="1870" spans="1:159" s="49" customFormat="1" ht="25.5" customHeight="1" x14ac:dyDescent="0.25">
      <c r="A1870" s="59" t="s">
        <v>2789</v>
      </c>
      <c r="B1870" s="59" t="s">
        <v>55</v>
      </c>
      <c r="C1870" s="59" t="s">
        <v>2706</v>
      </c>
      <c r="D1870" s="59" t="s">
        <v>2707</v>
      </c>
      <c r="E1870" s="59" t="s">
        <v>2707</v>
      </c>
      <c r="F1870" s="59" t="s">
        <v>2519</v>
      </c>
      <c r="G1870" s="59" t="s">
        <v>2616</v>
      </c>
      <c r="H1870" s="59" t="s">
        <v>1327</v>
      </c>
      <c r="I1870" s="59">
        <v>100</v>
      </c>
      <c r="J1870" s="59" t="s">
        <v>2710</v>
      </c>
      <c r="K1870" s="59" t="s">
        <v>1992</v>
      </c>
      <c r="L1870" s="59"/>
      <c r="M1870" s="59" t="s">
        <v>1993</v>
      </c>
      <c r="N1870" s="59" t="s">
        <v>1335</v>
      </c>
      <c r="O1870" s="46">
        <f t="shared" si="1320"/>
        <v>6</v>
      </c>
      <c r="P1870" s="46"/>
      <c r="Q1870" s="46"/>
      <c r="R1870" s="46"/>
      <c r="S1870" s="46"/>
      <c r="T1870" s="46"/>
      <c r="U1870" s="46"/>
      <c r="V1870" s="46">
        <v>3</v>
      </c>
      <c r="W1870" s="46">
        <v>3</v>
      </c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87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>
        <v>12468.37</v>
      </c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>
        <f t="shared" si="1321"/>
        <v>74810.22</v>
      </c>
      <c r="DF1870" s="46"/>
      <c r="DG1870" s="46"/>
      <c r="DH1870" s="46"/>
      <c r="DI1870" s="46"/>
      <c r="DJ1870" s="46"/>
      <c r="DK1870" s="46"/>
      <c r="DL1870" s="46">
        <f t="shared" si="1322"/>
        <v>37405.11</v>
      </c>
      <c r="DM1870" s="46">
        <f t="shared" si="1323"/>
        <v>37405.11</v>
      </c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>
        <f t="shared" si="1324"/>
        <v>83787.446400000015</v>
      </c>
      <c r="FA1870" s="59" t="s">
        <v>1696</v>
      </c>
      <c r="FB1870" s="59" t="s">
        <v>1736</v>
      </c>
      <c r="FC1870" s="59" t="s">
        <v>2035</v>
      </c>
    </row>
    <row r="1871" spans="1:159" s="49" customFormat="1" ht="25.5" customHeight="1" x14ac:dyDescent="0.25">
      <c r="A1871" s="59" t="s">
        <v>2790</v>
      </c>
      <c r="B1871" s="59" t="s">
        <v>55</v>
      </c>
      <c r="C1871" s="59" t="s">
        <v>2706</v>
      </c>
      <c r="D1871" s="59" t="s">
        <v>2707</v>
      </c>
      <c r="E1871" s="59" t="s">
        <v>2707</v>
      </c>
      <c r="F1871" s="59" t="s">
        <v>2514</v>
      </c>
      <c r="G1871" s="59" t="s">
        <v>2618</v>
      </c>
      <c r="H1871" s="59" t="s">
        <v>1327</v>
      </c>
      <c r="I1871" s="59">
        <v>100</v>
      </c>
      <c r="J1871" s="59" t="s">
        <v>2710</v>
      </c>
      <c r="K1871" s="59" t="s">
        <v>1992</v>
      </c>
      <c r="L1871" s="59"/>
      <c r="M1871" s="59" t="s">
        <v>1993</v>
      </c>
      <c r="N1871" s="59" t="s">
        <v>1335</v>
      </c>
      <c r="O1871" s="46">
        <f t="shared" si="1320"/>
        <v>45</v>
      </c>
      <c r="P1871" s="46"/>
      <c r="Q1871" s="46"/>
      <c r="R1871" s="46"/>
      <c r="S1871" s="46"/>
      <c r="T1871" s="46"/>
      <c r="U1871" s="46"/>
      <c r="V1871" s="46">
        <v>30</v>
      </c>
      <c r="W1871" s="46">
        <v>15</v>
      </c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87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>
        <v>1238.1500000000001</v>
      </c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>
        <f t="shared" si="1321"/>
        <v>55716.75</v>
      </c>
      <c r="DF1871" s="46"/>
      <c r="DG1871" s="46"/>
      <c r="DH1871" s="46"/>
      <c r="DI1871" s="46"/>
      <c r="DJ1871" s="46"/>
      <c r="DK1871" s="46"/>
      <c r="DL1871" s="46">
        <f t="shared" si="1322"/>
        <v>37144.5</v>
      </c>
      <c r="DM1871" s="46">
        <f t="shared" si="1323"/>
        <v>18572.25</v>
      </c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>
        <f t="shared" si="1324"/>
        <v>62402.760000000009</v>
      </c>
      <c r="FA1871" s="59" t="s">
        <v>1696</v>
      </c>
      <c r="FB1871" s="59" t="s">
        <v>1736</v>
      </c>
      <c r="FC1871" s="59" t="s">
        <v>2035</v>
      </c>
    </row>
    <row r="1872" spans="1:159" s="49" customFormat="1" ht="25.5" customHeight="1" x14ac:dyDescent="0.25">
      <c r="A1872" s="59" t="s">
        <v>2791</v>
      </c>
      <c r="B1872" s="59" t="s">
        <v>55</v>
      </c>
      <c r="C1872" s="59" t="s">
        <v>2706</v>
      </c>
      <c r="D1872" s="59" t="s">
        <v>2707</v>
      </c>
      <c r="E1872" s="59" t="s">
        <v>2707</v>
      </c>
      <c r="F1872" s="59" t="s">
        <v>2540</v>
      </c>
      <c r="G1872" s="59" t="s">
        <v>2616</v>
      </c>
      <c r="H1872" s="59" t="s">
        <v>1327</v>
      </c>
      <c r="I1872" s="59">
        <v>100</v>
      </c>
      <c r="J1872" s="59" t="s">
        <v>2710</v>
      </c>
      <c r="K1872" s="59" t="s">
        <v>1992</v>
      </c>
      <c r="L1872" s="59"/>
      <c r="M1872" s="59" t="s">
        <v>1993</v>
      </c>
      <c r="N1872" s="59" t="s">
        <v>1335</v>
      </c>
      <c r="O1872" s="46">
        <f t="shared" si="1320"/>
        <v>45</v>
      </c>
      <c r="P1872" s="46"/>
      <c r="Q1872" s="46"/>
      <c r="R1872" s="46"/>
      <c r="S1872" s="46"/>
      <c r="T1872" s="46"/>
      <c r="U1872" s="46"/>
      <c r="V1872" s="46">
        <v>30</v>
      </c>
      <c r="W1872" s="46">
        <v>15</v>
      </c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87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>
        <v>1863.9</v>
      </c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>
        <f t="shared" si="1321"/>
        <v>83875.5</v>
      </c>
      <c r="DF1872" s="46"/>
      <c r="DG1872" s="46"/>
      <c r="DH1872" s="46"/>
      <c r="DI1872" s="46"/>
      <c r="DJ1872" s="46"/>
      <c r="DK1872" s="46"/>
      <c r="DL1872" s="46">
        <f t="shared" si="1322"/>
        <v>55917</v>
      </c>
      <c r="DM1872" s="46">
        <f t="shared" si="1323"/>
        <v>27958.5</v>
      </c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>
        <f t="shared" si="1324"/>
        <v>93940.560000000012</v>
      </c>
      <c r="FA1872" s="59" t="s">
        <v>1696</v>
      </c>
      <c r="FB1872" s="59" t="s">
        <v>1736</v>
      </c>
      <c r="FC1872" s="59" t="s">
        <v>2035</v>
      </c>
    </row>
    <row r="1873" spans="1:159" s="49" customFormat="1" ht="25.5" customHeight="1" x14ac:dyDescent="0.25">
      <c r="A1873" s="59" t="s">
        <v>2792</v>
      </c>
      <c r="B1873" s="59" t="s">
        <v>55</v>
      </c>
      <c r="C1873" s="59" t="s">
        <v>2706</v>
      </c>
      <c r="D1873" s="59" t="s">
        <v>2707</v>
      </c>
      <c r="E1873" s="59" t="s">
        <v>2707</v>
      </c>
      <c r="F1873" s="59" t="s">
        <v>2512</v>
      </c>
      <c r="G1873" s="59" t="s">
        <v>2618</v>
      </c>
      <c r="H1873" s="59" t="s">
        <v>1327</v>
      </c>
      <c r="I1873" s="59">
        <v>100</v>
      </c>
      <c r="J1873" s="59" t="s">
        <v>2710</v>
      </c>
      <c r="K1873" s="59" t="s">
        <v>1992</v>
      </c>
      <c r="L1873" s="59"/>
      <c r="M1873" s="59" t="s">
        <v>1993</v>
      </c>
      <c r="N1873" s="59" t="s">
        <v>1335</v>
      </c>
      <c r="O1873" s="46">
        <f t="shared" si="1320"/>
        <v>27</v>
      </c>
      <c r="P1873" s="46"/>
      <c r="Q1873" s="46"/>
      <c r="R1873" s="46"/>
      <c r="S1873" s="46"/>
      <c r="T1873" s="46"/>
      <c r="U1873" s="46"/>
      <c r="V1873" s="46">
        <v>18</v>
      </c>
      <c r="W1873" s="46">
        <v>9</v>
      </c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87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>
        <v>1070.96</v>
      </c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>
        <f t="shared" si="1321"/>
        <v>28915.919999999998</v>
      </c>
      <c r="DF1873" s="46"/>
      <c r="DG1873" s="46"/>
      <c r="DH1873" s="46"/>
      <c r="DI1873" s="46"/>
      <c r="DJ1873" s="46"/>
      <c r="DK1873" s="46"/>
      <c r="DL1873" s="46">
        <f t="shared" si="1322"/>
        <v>19277.28</v>
      </c>
      <c r="DM1873" s="46">
        <f t="shared" si="1323"/>
        <v>9638.64</v>
      </c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>
        <f t="shared" si="1324"/>
        <v>32385.830400000003</v>
      </c>
      <c r="FA1873" s="59" t="s">
        <v>1696</v>
      </c>
      <c r="FB1873" s="59" t="s">
        <v>1736</v>
      </c>
      <c r="FC1873" s="59" t="s">
        <v>2035</v>
      </c>
    </row>
    <row r="1874" spans="1:159" s="49" customFormat="1" ht="25.5" customHeight="1" x14ac:dyDescent="0.25">
      <c r="A1874" s="59" t="s">
        <v>2793</v>
      </c>
      <c r="B1874" s="59" t="s">
        <v>55</v>
      </c>
      <c r="C1874" s="59" t="s">
        <v>2706</v>
      </c>
      <c r="D1874" s="59" t="s">
        <v>2707</v>
      </c>
      <c r="E1874" s="59" t="s">
        <v>2707</v>
      </c>
      <c r="F1874" s="59" t="s">
        <v>2473</v>
      </c>
      <c r="G1874" s="59" t="s">
        <v>2616</v>
      </c>
      <c r="H1874" s="59" t="s">
        <v>1327</v>
      </c>
      <c r="I1874" s="59">
        <v>100</v>
      </c>
      <c r="J1874" s="59" t="s">
        <v>2710</v>
      </c>
      <c r="K1874" s="59" t="s">
        <v>1992</v>
      </c>
      <c r="L1874" s="59"/>
      <c r="M1874" s="59" t="s">
        <v>1993</v>
      </c>
      <c r="N1874" s="59" t="s">
        <v>1335</v>
      </c>
      <c r="O1874" s="46">
        <f t="shared" si="1320"/>
        <v>72</v>
      </c>
      <c r="P1874" s="46"/>
      <c r="Q1874" s="46"/>
      <c r="R1874" s="46"/>
      <c r="S1874" s="46"/>
      <c r="T1874" s="46"/>
      <c r="U1874" s="46"/>
      <c r="V1874" s="46">
        <v>36</v>
      </c>
      <c r="W1874" s="46">
        <v>36</v>
      </c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87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>
        <v>2430.4300000000003</v>
      </c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>
        <f t="shared" si="1321"/>
        <v>174990.96000000002</v>
      </c>
      <c r="DF1874" s="46"/>
      <c r="DG1874" s="46"/>
      <c r="DH1874" s="46"/>
      <c r="DI1874" s="46"/>
      <c r="DJ1874" s="46"/>
      <c r="DK1874" s="46"/>
      <c r="DL1874" s="46">
        <f t="shared" si="1322"/>
        <v>87495.48000000001</v>
      </c>
      <c r="DM1874" s="46">
        <f t="shared" si="1323"/>
        <v>87495.48000000001</v>
      </c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>
        <f t="shared" si="1324"/>
        <v>195989.87520000004</v>
      </c>
      <c r="FA1874" s="59" t="s">
        <v>1696</v>
      </c>
      <c r="FB1874" s="59" t="s">
        <v>1736</v>
      </c>
      <c r="FC1874" s="59" t="s">
        <v>2035</v>
      </c>
    </row>
    <row r="1875" spans="1:159" s="49" customFormat="1" ht="25.5" customHeight="1" x14ac:dyDescent="0.25">
      <c r="A1875" s="59" t="s">
        <v>2794</v>
      </c>
      <c r="B1875" s="59" t="s">
        <v>55</v>
      </c>
      <c r="C1875" s="59" t="s">
        <v>2706</v>
      </c>
      <c r="D1875" s="59" t="s">
        <v>2707</v>
      </c>
      <c r="E1875" s="59" t="s">
        <v>2707</v>
      </c>
      <c r="F1875" s="59" t="s">
        <v>2477</v>
      </c>
      <c r="G1875" s="59" t="s">
        <v>2623</v>
      </c>
      <c r="H1875" s="59" t="s">
        <v>1327</v>
      </c>
      <c r="I1875" s="59">
        <v>100</v>
      </c>
      <c r="J1875" s="59" t="s">
        <v>2710</v>
      </c>
      <c r="K1875" s="59" t="s">
        <v>1992</v>
      </c>
      <c r="L1875" s="59"/>
      <c r="M1875" s="59" t="s">
        <v>1993</v>
      </c>
      <c r="N1875" s="59" t="s">
        <v>1335</v>
      </c>
      <c r="O1875" s="46">
        <f t="shared" si="1320"/>
        <v>162</v>
      </c>
      <c r="P1875" s="46"/>
      <c r="Q1875" s="46"/>
      <c r="R1875" s="46"/>
      <c r="S1875" s="46"/>
      <c r="T1875" s="46"/>
      <c r="U1875" s="46"/>
      <c r="V1875" s="46">
        <v>108</v>
      </c>
      <c r="W1875" s="46">
        <v>54</v>
      </c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87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>
        <v>1400.56</v>
      </c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>
        <f t="shared" si="1321"/>
        <v>226890.71999999997</v>
      </c>
      <c r="DF1875" s="46"/>
      <c r="DG1875" s="46"/>
      <c r="DH1875" s="46"/>
      <c r="DI1875" s="46"/>
      <c r="DJ1875" s="46"/>
      <c r="DK1875" s="46"/>
      <c r="DL1875" s="46">
        <f t="shared" si="1322"/>
        <v>151260.47999999998</v>
      </c>
      <c r="DM1875" s="46">
        <f t="shared" si="1323"/>
        <v>75630.239999999991</v>
      </c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>
        <f t="shared" si="1324"/>
        <v>254117.60639999999</v>
      </c>
      <c r="FA1875" s="59" t="s">
        <v>1696</v>
      </c>
      <c r="FB1875" s="59" t="s">
        <v>1736</v>
      </c>
      <c r="FC1875" s="59" t="s">
        <v>2035</v>
      </c>
    </row>
    <row r="1876" spans="1:159" s="49" customFormat="1" ht="25.5" customHeight="1" x14ac:dyDescent="0.25">
      <c r="A1876" s="59" t="s">
        <v>2795</v>
      </c>
      <c r="B1876" s="59" t="s">
        <v>55</v>
      </c>
      <c r="C1876" s="59" t="s">
        <v>2706</v>
      </c>
      <c r="D1876" s="59" t="s">
        <v>2707</v>
      </c>
      <c r="E1876" s="59" t="s">
        <v>2707</v>
      </c>
      <c r="F1876" s="59" t="s">
        <v>2549</v>
      </c>
      <c r="G1876" s="59" t="s">
        <v>2623</v>
      </c>
      <c r="H1876" s="59" t="s">
        <v>1327</v>
      </c>
      <c r="I1876" s="59">
        <v>100</v>
      </c>
      <c r="J1876" s="59" t="s">
        <v>2710</v>
      </c>
      <c r="K1876" s="59" t="s">
        <v>1992</v>
      </c>
      <c r="L1876" s="59"/>
      <c r="M1876" s="59" t="s">
        <v>1993</v>
      </c>
      <c r="N1876" s="59" t="s">
        <v>1335</v>
      </c>
      <c r="O1876" s="46">
        <f t="shared" si="1320"/>
        <v>162</v>
      </c>
      <c r="P1876" s="46"/>
      <c r="Q1876" s="46"/>
      <c r="R1876" s="46"/>
      <c r="S1876" s="46"/>
      <c r="T1876" s="46"/>
      <c r="U1876" s="46"/>
      <c r="V1876" s="46">
        <v>108</v>
      </c>
      <c r="W1876" s="46">
        <v>54</v>
      </c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87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>
        <v>744.23</v>
      </c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>
        <f t="shared" si="1321"/>
        <v>120565.26</v>
      </c>
      <c r="DF1876" s="46"/>
      <c r="DG1876" s="46"/>
      <c r="DH1876" s="46"/>
      <c r="DI1876" s="46"/>
      <c r="DJ1876" s="46"/>
      <c r="DK1876" s="46"/>
      <c r="DL1876" s="46">
        <f t="shared" si="1322"/>
        <v>80376.84</v>
      </c>
      <c r="DM1876" s="46">
        <f t="shared" si="1323"/>
        <v>40188.42</v>
      </c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>
        <f t="shared" si="1324"/>
        <v>135033.0912</v>
      </c>
      <c r="FA1876" s="59" t="s">
        <v>1696</v>
      </c>
      <c r="FB1876" s="59" t="s">
        <v>1736</v>
      </c>
      <c r="FC1876" s="59" t="s">
        <v>2035</v>
      </c>
    </row>
    <row r="1877" spans="1:159" s="49" customFormat="1" ht="25.5" customHeight="1" x14ac:dyDescent="0.25">
      <c r="A1877" s="59" t="s">
        <v>2796</v>
      </c>
      <c r="B1877" s="59" t="s">
        <v>55</v>
      </c>
      <c r="C1877" s="59" t="s">
        <v>2706</v>
      </c>
      <c r="D1877" s="59" t="s">
        <v>2707</v>
      </c>
      <c r="E1877" s="59" t="s">
        <v>2707</v>
      </c>
      <c r="F1877" s="59" t="s">
        <v>2480</v>
      </c>
      <c r="G1877" s="59" t="s">
        <v>2623</v>
      </c>
      <c r="H1877" s="59" t="s">
        <v>1327</v>
      </c>
      <c r="I1877" s="59">
        <v>100</v>
      </c>
      <c r="J1877" s="59" t="s">
        <v>2710</v>
      </c>
      <c r="K1877" s="59" t="s">
        <v>1992</v>
      </c>
      <c r="L1877" s="59"/>
      <c r="M1877" s="59" t="s">
        <v>1993</v>
      </c>
      <c r="N1877" s="59" t="s">
        <v>1335</v>
      </c>
      <c r="O1877" s="46">
        <f t="shared" ref="O1877:O1908" si="1325">P1877+Q1877+R1877+S1877+T1877+U1877+V1877+W1877+X1877+Y1877+Z1877+AA1877+AB1877+AC1877+AD1877+AE1877+AF1877+AG1877+AH1877+AI1877+AJ1877+AK1877+AL1877+AM1877+AN1877+AO1877+AP1877+AQ1877+AR1877+AS1877+AT1877+AU1877+AV1877+AW1877+AX1877+AY1877+AZ1877</f>
        <v>90</v>
      </c>
      <c r="P1877" s="46"/>
      <c r="Q1877" s="46"/>
      <c r="R1877" s="46"/>
      <c r="S1877" s="46"/>
      <c r="T1877" s="46"/>
      <c r="U1877" s="46"/>
      <c r="V1877" s="46">
        <v>60</v>
      </c>
      <c r="W1877" s="46">
        <v>30</v>
      </c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87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>
        <v>1916.45</v>
      </c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>
        <f t="shared" si="1321"/>
        <v>172480.5</v>
      </c>
      <c r="DF1877" s="46"/>
      <c r="DG1877" s="46"/>
      <c r="DH1877" s="46"/>
      <c r="DI1877" s="46"/>
      <c r="DJ1877" s="46"/>
      <c r="DK1877" s="46"/>
      <c r="DL1877" s="46">
        <f t="shared" si="1322"/>
        <v>114987</v>
      </c>
      <c r="DM1877" s="46">
        <f t="shared" si="1323"/>
        <v>57493.5</v>
      </c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>
        <f t="shared" si="1324"/>
        <v>193178.16000000003</v>
      </c>
      <c r="FA1877" s="59" t="s">
        <v>1696</v>
      </c>
      <c r="FB1877" s="59" t="s">
        <v>1736</v>
      </c>
      <c r="FC1877" s="59" t="s">
        <v>2035</v>
      </c>
    </row>
    <row r="1878" spans="1:159" s="49" customFormat="1" ht="25.5" customHeight="1" x14ac:dyDescent="0.25">
      <c r="A1878" s="59" t="s">
        <v>2797</v>
      </c>
      <c r="B1878" s="59" t="s">
        <v>55</v>
      </c>
      <c r="C1878" s="59" t="s">
        <v>2706</v>
      </c>
      <c r="D1878" s="59" t="s">
        <v>2707</v>
      </c>
      <c r="E1878" s="59" t="s">
        <v>2707</v>
      </c>
      <c r="F1878" s="59" t="s">
        <v>2482</v>
      </c>
      <c r="G1878" s="59" t="s">
        <v>2623</v>
      </c>
      <c r="H1878" s="59" t="s">
        <v>1327</v>
      </c>
      <c r="I1878" s="59">
        <v>100</v>
      </c>
      <c r="J1878" s="59" t="s">
        <v>2710</v>
      </c>
      <c r="K1878" s="59" t="s">
        <v>1992</v>
      </c>
      <c r="L1878" s="59"/>
      <c r="M1878" s="59" t="s">
        <v>1993</v>
      </c>
      <c r="N1878" s="59" t="s">
        <v>1335</v>
      </c>
      <c r="O1878" s="46">
        <f t="shared" si="1325"/>
        <v>121</v>
      </c>
      <c r="P1878" s="46"/>
      <c r="Q1878" s="46"/>
      <c r="R1878" s="46"/>
      <c r="S1878" s="46"/>
      <c r="T1878" s="46"/>
      <c r="U1878" s="46"/>
      <c r="V1878" s="46">
        <v>79</v>
      </c>
      <c r="W1878" s="46">
        <v>42</v>
      </c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87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>
        <v>2011.99</v>
      </c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>
        <f t="shared" si="1321"/>
        <v>243450.78999999998</v>
      </c>
      <c r="DF1878" s="46"/>
      <c r="DG1878" s="46"/>
      <c r="DH1878" s="46"/>
      <c r="DI1878" s="46"/>
      <c r="DJ1878" s="46"/>
      <c r="DK1878" s="46"/>
      <c r="DL1878" s="46">
        <f t="shared" si="1322"/>
        <v>158947.21</v>
      </c>
      <c r="DM1878" s="46">
        <f t="shared" si="1323"/>
        <v>84503.58</v>
      </c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>
        <f t="shared" si="1324"/>
        <v>272664.8848</v>
      </c>
      <c r="FA1878" s="59" t="s">
        <v>1696</v>
      </c>
      <c r="FB1878" s="59" t="s">
        <v>1736</v>
      </c>
      <c r="FC1878" s="59" t="s">
        <v>2035</v>
      </c>
    </row>
    <row r="1879" spans="1:159" s="49" customFormat="1" ht="25.5" customHeight="1" x14ac:dyDescent="0.25">
      <c r="A1879" s="59" t="s">
        <v>2798</v>
      </c>
      <c r="B1879" s="59" t="s">
        <v>55</v>
      </c>
      <c r="C1879" s="59" t="s">
        <v>2706</v>
      </c>
      <c r="D1879" s="59" t="s">
        <v>2707</v>
      </c>
      <c r="E1879" s="59" t="s">
        <v>2707</v>
      </c>
      <c r="F1879" s="59" t="s">
        <v>2484</v>
      </c>
      <c r="G1879" s="59" t="s">
        <v>2623</v>
      </c>
      <c r="H1879" s="59" t="s">
        <v>1327</v>
      </c>
      <c r="I1879" s="59">
        <v>100</v>
      </c>
      <c r="J1879" s="59" t="s">
        <v>2710</v>
      </c>
      <c r="K1879" s="59" t="s">
        <v>1992</v>
      </c>
      <c r="L1879" s="59"/>
      <c r="M1879" s="59" t="s">
        <v>1993</v>
      </c>
      <c r="N1879" s="59" t="s">
        <v>1335</v>
      </c>
      <c r="O1879" s="46">
        <f t="shared" si="1325"/>
        <v>193</v>
      </c>
      <c r="P1879" s="46"/>
      <c r="Q1879" s="46"/>
      <c r="R1879" s="46"/>
      <c r="S1879" s="46"/>
      <c r="T1879" s="46"/>
      <c r="U1879" s="46"/>
      <c r="V1879" s="46">
        <v>127</v>
      </c>
      <c r="W1879" s="46">
        <v>66</v>
      </c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87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>
        <v>874.15</v>
      </c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>
        <f t="shared" si="1321"/>
        <v>168710.95</v>
      </c>
      <c r="DF1879" s="46"/>
      <c r="DG1879" s="46"/>
      <c r="DH1879" s="46"/>
      <c r="DI1879" s="46"/>
      <c r="DJ1879" s="46"/>
      <c r="DK1879" s="46"/>
      <c r="DL1879" s="46">
        <f t="shared" si="1322"/>
        <v>111017.05</v>
      </c>
      <c r="DM1879" s="46">
        <f t="shared" si="1323"/>
        <v>57693.9</v>
      </c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>
        <f t="shared" si="1324"/>
        <v>188956.26400000002</v>
      </c>
      <c r="FA1879" s="59" t="s">
        <v>1696</v>
      </c>
      <c r="FB1879" s="59" t="s">
        <v>1736</v>
      </c>
      <c r="FC1879" s="59" t="s">
        <v>2035</v>
      </c>
    </row>
    <row r="1880" spans="1:159" s="49" customFormat="1" ht="25.5" customHeight="1" x14ac:dyDescent="0.25">
      <c r="A1880" s="59" t="s">
        <v>2799</v>
      </c>
      <c r="B1880" s="59" t="s">
        <v>55</v>
      </c>
      <c r="C1880" s="59" t="s">
        <v>2706</v>
      </c>
      <c r="D1880" s="59" t="s">
        <v>2707</v>
      </c>
      <c r="E1880" s="59" t="s">
        <v>2707</v>
      </c>
      <c r="F1880" s="59" t="s">
        <v>2488</v>
      </c>
      <c r="G1880" s="59" t="s">
        <v>2629</v>
      </c>
      <c r="H1880" s="59" t="s">
        <v>1327</v>
      </c>
      <c r="I1880" s="59">
        <v>100</v>
      </c>
      <c r="J1880" s="59" t="s">
        <v>2710</v>
      </c>
      <c r="K1880" s="59" t="s">
        <v>1992</v>
      </c>
      <c r="L1880" s="59"/>
      <c r="M1880" s="59" t="s">
        <v>1993</v>
      </c>
      <c r="N1880" s="59" t="s">
        <v>1335</v>
      </c>
      <c r="O1880" s="46">
        <f t="shared" si="1325"/>
        <v>347</v>
      </c>
      <c r="P1880" s="46"/>
      <c r="Q1880" s="46"/>
      <c r="R1880" s="46"/>
      <c r="S1880" s="46"/>
      <c r="T1880" s="46"/>
      <c r="U1880" s="46"/>
      <c r="V1880" s="46">
        <v>191</v>
      </c>
      <c r="W1880" s="46">
        <v>156</v>
      </c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87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>
        <v>1036.57</v>
      </c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>
        <f t="shared" si="1321"/>
        <v>359689.79</v>
      </c>
      <c r="DF1880" s="46"/>
      <c r="DG1880" s="46"/>
      <c r="DH1880" s="46"/>
      <c r="DI1880" s="46"/>
      <c r="DJ1880" s="46"/>
      <c r="DK1880" s="46"/>
      <c r="DL1880" s="46">
        <f t="shared" si="1322"/>
        <v>197984.87</v>
      </c>
      <c r="DM1880" s="46">
        <f t="shared" si="1323"/>
        <v>161704.91999999998</v>
      </c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>
        <f t="shared" si="1324"/>
        <v>402852.56479999999</v>
      </c>
      <c r="FA1880" s="59" t="s">
        <v>1696</v>
      </c>
      <c r="FB1880" s="59" t="s">
        <v>1736</v>
      </c>
      <c r="FC1880" s="59" t="s">
        <v>2035</v>
      </c>
    </row>
    <row r="1881" spans="1:159" s="49" customFormat="1" ht="25.5" customHeight="1" x14ac:dyDescent="0.25">
      <c r="A1881" s="59" t="s">
        <v>2800</v>
      </c>
      <c r="B1881" s="59" t="s">
        <v>55</v>
      </c>
      <c r="C1881" s="59" t="s">
        <v>2706</v>
      </c>
      <c r="D1881" s="59" t="s">
        <v>2707</v>
      </c>
      <c r="E1881" s="59" t="s">
        <v>2707</v>
      </c>
      <c r="F1881" s="59" t="s">
        <v>2491</v>
      </c>
      <c r="G1881" s="59" t="s">
        <v>2623</v>
      </c>
      <c r="H1881" s="59" t="s">
        <v>1327</v>
      </c>
      <c r="I1881" s="59">
        <v>100</v>
      </c>
      <c r="J1881" s="59" t="s">
        <v>2710</v>
      </c>
      <c r="K1881" s="59" t="s">
        <v>1992</v>
      </c>
      <c r="L1881" s="59"/>
      <c r="M1881" s="59" t="s">
        <v>1993</v>
      </c>
      <c r="N1881" s="59" t="s">
        <v>1335</v>
      </c>
      <c r="O1881" s="46">
        <f t="shared" si="1325"/>
        <v>280</v>
      </c>
      <c r="P1881" s="46"/>
      <c r="Q1881" s="46"/>
      <c r="R1881" s="46"/>
      <c r="S1881" s="46"/>
      <c r="T1881" s="46"/>
      <c r="U1881" s="46"/>
      <c r="V1881" s="46">
        <v>184</v>
      </c>
      <c r="W1881" s="46">
        <v>96</v>
      </c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87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>
        <v>1390.05</v>
      </c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>
        <f t="shared" si="1321"/>
        <v>389214</v>
      </c>
      <c r="DF1881" s="46"/>
      <c r="DG1881" s="46"/>
      <c r="DH1881" s="46"/>
      <c r="DI1881" s="46"/>
      <c r="DJ1881" s="46"/>
      <c r="DK1881" s="46"/>
      <c r="DL1881" s="46">
        <f t="shared" si="1322"/>
        <v>255769.19999999998</v>
      </c>
      <c r="DM1881" s="46">
        <f t="shared" si="1323"/>
        <v>133444.79999999999</v>
      </c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>
        <f t="shared" si="1324"/>
        <v>435919.68000000005</v>
      </c>
      <c r="FA1881" s="59" t="s">
        <v>1696</v>
      </c>
      <c r="FB1881" s="59" t="s">
        <v>1736</v>
      </c>
      <c r="FC1881" s="59" t="s">
        <v>2035</v>
      </c>
    </row>
    <row r="1882" spans="1:159" s="49" customFormat="1" ht="25.5" customHeight="1" x14ac:dyDescent="0.25">
      <c r="A1882" s="59" t="s">
        <v>2801</v>
      </c>
      <c r="B1882" s="59" t="s">
        <v>55</v>
      </c>
      <c r="C1882" s="59" t="s">
        <v>2706</v>
      </c>
      <c r="D1882" s="59" t="s">
        <v>2707</v>
      </c>
      <c r="E1882" s="59" t="s">
        <v>2707</v>
      </c>
      <c r="F1882" s="59" t="s">
        <v>2524</v>
      </c>
      <c r="G1882" s="59" t="s">
        <v>2623</v>
      </c>
      <c r="H1882" s="59" t="s">
        <v>1327</v>
      </c>
      <c r="I1882" s="59">
        <v>100</v>
      </c>
      <c r="J1882" s="59" t="s">
        <v>2710</v>
      </c>
      <c r="K1882" s="59" t="s">
        <v>1992</v>
      </c>
      <c r="L1882" s="59"/>
      <c r="M1882" s="59" t="s">
        <v>1993</v>
      </c>
      <c r="N1882" s="59" t="s">
        <v>1335</v>
      </c>
      <c r="O1882" s="46">
        <f t="shared" si="1325"/>
        <v>432</v>
      </c>
      <c r="P1882" s="46"/>
      <c r="Q1882" s="46"/>
      <c r="R1882" s="46"/>
      <c r="S1882" s="46"/>
      <c r="T1882" s="46"/>
      <c r="U1882" s="46"/>
      <c r="V1882" s="46">
        <v>255</v>
      </c>
      <c r="W1882" s="46">
        <v>177</v>
      </c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87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>
        <v>1709.14</v>
      </c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>
        <f t="shared" si="1321"/>
        <v>738348.48</v>
      </c>
      <c r="DF1882" s="46"/>
      <c r="DG1882" s="46"/>
      <c r="DH1882" s="46"/>
      <c r="DI1882" s="46"/>
      <c r="DJ1882" s="46"/>
      <c r="DK1882" s="46"/>
      <c r="DL1882" s="46">
        <f t="shared" si="1322"/>
        <v>435830.7</v>
      </c>
      <c r="DM1882" s="46">
        <f t="shared" si="1323"/>
        <v>302517.78000000003</v>
      </c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>
        <f t="shared" si="1324"/>
        <v>826950.29760000005</v>
      </c>
      <c r="FA1882" s="59" t="s">
        <v>1696</v>
      </c>
      <c r="FB1882" s="59" t="s">
        <v>1736</v>
      </c>
      <c r="FC1882" s="59" t="s">
        <v>2035</v>
      </c>
    </row>
    <row r="1883" spans="1:159" s="49" customFormat="1" ht="25.5" customHeight="1" x14ac:dyDescent="0.25">
      <c r="A1883" s="59" t="s">
        <v>2802</v>
      </c>
      <c r="B1883" s="59" t="s">
        <v>55</v>
      </c>
      <c r="C1883" s="59" t="s">
        <v>2706</v>
      </c>
      <c r="D1883" s="59" t="s">
        <v>2707</v>
      </c>
      <c r="E1883" s="59" t="s">
        <v>2707</v>
      </c>
      <c r="F1883" s="59" t="s">
        <v>2526</v>
      </c>
      <c r="G1883" s="59" t="s">
        <v>2633</v>
      </c>
      <c r="H1883" s="59" t="s">
        <v>1327</v>
      </c>
      <c r="I1883" s="59">
        <v>100</v>
      </c>
      <c r="J1883" s="59" t="s">
        <v>2710</v>
      </c>
      <c r="K1883" s="59" t="s">
        <v>1992</v>
      </c>
      <c r="L1883" s="59"/>
      <c r="M1883" s="59" t="s">
        <v>1993</v>
      </c>
      <c r="N1883" s="59" t="s">
        <v>1335</v>
      </c>
      <c r="O1883" s="46">
        <f t="shared" si="1325"/>
        <v>470</v>
      </c>
      <c r="P1883" s="46"/>
      <c r="Q1883" s="46"/>
      <c r="R1883" s="46"/>
      <c r="S1883" s="46"/>
      <c r="T1883" s="46"/>
      <c r="U1883" s="46"/>
      <c r="V1883" s="46">
        <v>281</v>
      </c>
      <c r="W1883" s="46">
        <v>189</v>
      </c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87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>
        <v>1558.19</v>
      </c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>
        <f t="shared" si="1321"/>
        <v>732349.3</v>
      </c>
      <c r="DF1883" s="46"/>
      <c r="DG1883" s="46"/>
      <c r="DH1883" s="46"/>
      <c r="DI1883" s="46"/>
      <c r="DJ1883" s="46"/>
      <c r="DK1883" s="46"/>
      <c r="DL1883" s="46">
        <f t="shared" si="1322"/>
        <v>437851.39</v>
      </c>
      <c r="DM1883" s="46">
        <f t="shared" si="1323"/>
        <v>294497.91000000003</v>
      </c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>
        <f t="shared" si="1324"/>
        <v>820231.21600000013</v>
      </c>
      <c r="FA1883" s="59" t="s">
        <v>1696</v>
      </c>
      <c r="FB1883" s="59" t="s">
        <v>1736</v>
      </c>
      <c r="FC1883" s="59" t="s">
        <v>2035</v>
      </c>
    </row>
    <row r="1884" spans="1:159" s="49" customFormat="1" ht="25.5" customHeight="1" x14ac:dyDescent="0.25">
      <c r="A1884" s="59" t="s">
        <v>2803</v>
      </c>
      <c r="B1884" s="59" t="s">
        <v>55</v>
      </c>
      <c r="C1884" s="59" t="s">
        <v>2706</v>
      </c>
      <c r="D1884" s="59" t="s">
        <v>2707</v>
      </c>
      <c r="E1884" s="59" t="s">
        <v>2707</v>
      </c>
      <c r="F1884" s="59" t="s">
        <v>2496</v>
      </c>
      <c r="G1884" s="59" t="s">
        <v>2618</v>
      </c>
      <c r="H1884" s="59" t="s">
        <v>1327</v>
      </c>
      <c r="I1884" s="59">
        <v>100</v>
      </c>
      <c r="J1884" s="59" t="s">
        <v>2710</v>
      </c>
      <c r="K1884" s="59" t="s">
        <v>1992</v>
      </c>
      <c r="L1884" s="59"/>
      <c r="M1884" s="59" t="s">
        <v>1993</v>
      </c>
      <c r="N1884" s="59" t="s">
        <v>1335</v>
      </c>
      <c r="O1884" s="46">
        <f t="shared" si="1325"/>
        <v>144</v>
      </c>
      <c r="P1884" s="46"/>
      <c r="Q1884" s="46"/>
      <c r="R1884" s="46"/>
      <c r="S1884" s="46"/>
      <c r="T1884" s="46"/>
      <c r="U1884" s="46"/>
      <c r="V1884" s="46">
        <v>96</v>
      </c>
      <c r="W1884" s="46">
        <v>48</v>
      </c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87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>
        <v>448.07</v>
      </c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>
        <f t="shared" si="1321"/>
        <v>64522.080000000002</v>
      </c>
      <c r="DF1884" s="46"/>
      <c r="DG1884" s="46"/>
      <c r="DH1884" s="46"/>
      <c r="DI1884" s="46"/>
      <c r="DJ1884" s="46"/>
      <c r="DK1884" s="46"/>
      <c r="DL1884" s="46">
        <f t="shared" si="1322"/>
        <v>43014.720000000001</v>
      </c>
      <c r="DM1884" s="46">
        <f t="shared" si="1323"/>
        <v>21507.360000000001</v>
      </c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>
        <f t="shared" si="1324"/>
        <v>72264.729600000006</v>
      </c>
      <c r="FA1884" s="59" t="s">
        <v>1696</v>
      </c>
      <c r="FB1884" s="59" t="s">
        <v>1736</v>
      </c>
      <c r="FC1884" s="59" t="s">
        <v>2035</v>
      </c>
    </row>
    <row r="1885" spans="1:159" s="49" customFormat="1" ht="25.5" customHeight="1" x14ac:dyDescent="0.25">
      <c r="A1885" s="59" t="s">
        <v>2804</v>
      </c>
      <c r="B1885" s="59" t="s">
        <v>55</v>
      </c>
      <c r="C1885" s="59" t="s">
        <v>2706</v>
      </c>
      <c r="D1885" s="59" t="s">
        <v>2707</v>
      </c>
      <c r="E1885" s="59" t="s">
        <v>2707</v>
      </c>
      <c r="F1885" s="59" t="s">
        <v>2499</v>
      </c>
      <c r="G1885" s="59" t="s">
        <v>2618</v>
      </c>
      <c r="H1885" s="59" t="s">
        <v>1327</v>
      </c>
      <c r="I1885" s="59">
        <v>100</v>
      </c>
      <c r="J1885" s="59" t="s">
        <v>2710</v>
      </c>
      <c r="K1885" s="59" t="s">
        <v>1992</v>
      </c>
      <c r="L1885" s="59"/>
      <c r="M1885" s="59" t="s">
        <v>1993</v>
      </c>
      <c r="N1885" s="59" t="s">
        <v>1335</v>
      </c>
      <c r="O1885" s="46">
        <f t="shared" si="1325"/>
        <v>162</v>
      </c>
      <c r="P1885" s="46"/>
      <c r="Q1885" s="46"/>
      <c r="R1885" s="46"/>
      <c r="S1885" s="46"/>
      <c r="T1885" s="46"/>
      <c r="U1885" s="46"/>
      <c r="V1885" s="46">
        <v>108</v>
      </c>
      <c r="W1885" s="46">
        <v>54</v>
      </c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87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>
        <v>213.04999999999998</v>
      </c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>
        <f t="shared" si="1321"/>
        <v>34514.1</v>
      </c>
      <c r="DF1885" s="46"/>
      <c r="DG1885" s="46"/>
      <c r="DH1885" s="46"/>
      <c r="DI1885" s="46"/>
      <c r="DJ1885" s="46"/>
      <c r="DK1885" s="46"/>
      <c r="DL1885" s="46">
        <f t="shared" si="1322"/>
        <v>23009.399999999998</v>
      </c>
      <c r="DM1885" s="46">
        <f t="shared" si="1323"/>
        <v>11504.699999999999</v>
      </c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>
        <f t="shared" si="1324"/>
        <v>38655.792000000001</v>
      </c>
      <c r="FA1885" s="59" t="s">
        <v>1696</v>
      </c>
      <c r="FB1885" s="59" t="s">
        <v>1736</v>
      </c>
      <c r="FC1885" s="59" t="s">
        <v>2035</v>
      </c>
    </row>
    <row r="1886" spans="1:159" s="49" customFormat="1" ht="25.5" customHeight="1" x14ac:dyDescent="0.25">
      <c r="A1886" s="59" t="s">
        <v>2805</v>
      </c>
      <c r="B1886" s="59" t="s">
        <v>55</v>
      </c>
      <c r="C1886" s="59" t="s">
        <v>2706</v>
      </c>
      <c r="D1886" s="59" t="s">
        <v>2707</v>
      </c>
      <c r="E1886" s="59" t="s">
        <v>2707</v>
      </c>
      <c r="F1886" s="59" t="s">
        <v>2501</v>
      </c>
      <c r="G1886" s="59" t="s">
        <v>2618</v>
      </c>
      <c r="H1886" s="59" t="s">
        <v>1327</v>
      </c>
      <c r="I1886" s="59">
        <v>100</v>
      </c>
      <c r="J1886" s="59" t="s">
        <v>2710</v>
      </c>
      <c r="K1886" s="59" t="s">
        <v>1992</v>
      </c>
      <c r="L1886" s="59"/>
      <c r="M1886" s="59" t="s">
        <v>1993</v>
      </c>
      <c r="N1886" s="59" t="s">
        <v>1335</v>
      </c>
      <c r="O1886" s="46">
        <f t="shared" si="1325"/>
        <v>162</v>
      </c>
      <c r="P1886" s="46"/>
      <c r="Q1886" s="46"/>
      <c r="R1886" s="46"/>
      <c r="S1886" s="46"/>
      <c r="T1886" s="46"/>
      <c r="U1886" s="46"/>
      <c r="V1886" s="46">
        <v>108</v>
      </c>
      <c r="W1886" s="46">
        <v>54</v>
      </c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87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>
        <v>104.14</v>
      </c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>
        <f t="shared" si="1321"/>
        <v>16870.68</v>
      </c>
      <c r="DF1886" s="46"/>
      <c r="DG1886" s="46"/>
      <c r="DH1886" s="46"/>
      <c r="DI1886" s="46"/>
      <c r="DJ1886" s="46"/>
      <c r="DK1886" s="46"/>
      <c r="DL1886" s="46">
        <f t="shared" si="1322"/>
        <v>11247.12</v>
      </c>
      <c r="DM1886" s="46">
        <f t="shared" si="1323"/>
        <v>5623.56</v>
      </c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>
        <f t="shared" si="1324"/>
        <v>18895.161600000003</v>
      </c>
      <c r="FA1886" s="59" t="s">
        <v>1696</v>
      </c>
      <c r="FB1886" s="59" t="s">
        <v>1736</v>
      </c>
      <c r="FC1886" s="59" t="s">
        <v>2035</v>
      </c>
    </row>
    <row r="1887" spans="1:159" s="49" customFormat="1" ht="25.5" customHeight="1" x14ac:dyDescent="0.25">
      <c r="A1887" s="59" t="s">
        <v>2806</v>
      </c>
      <c r="B1887" s="59" t="s">
        <v>55</v>
      </c>
      <c r="C1887" s="59" t="s">
        <v>2706</v>
      </c>
      <c r="D1887" s="59" t="s">
        <v>2707</v>
      </c>
      <c r="E1887" s="59" t="s">
        <v>2707</v>
      </c>
      <c r="F1887" s="59" t="s">
        <v>2504</v>
      </c>
      <c r="G1887" s="59" t="s">
        <v>2610</v>
      </c>
      <c r="H1887" s="59" t="s">
        <v>1327</v>
      </c>
      <c r="I1887" s="59">
        <v>100</v>
      </c>
      <c r="J1887" s="59" t="s">
        <v>2710</v>
      </c>
      <c r="K1887" s="59" t="s">
        <v>1992</v>
      </c>
      <c r="L1887" s="59"/>
      <c r="M1887" s="59" t="s">
        <v>1993</v>
      </c>
      <c r="N1887" s="59" t="s">
        <v>1335</v>
      </c>
      <c r="O1887" s="46">
        <f t="shared" si="1325"/>
        <v>117</v>
      </c>
      <c r="P1887" s="46"/>
      <c r="Q1887" s="46"/>
      <c r="R1887" s="46"/>
      <c r="S1887" s="46"/>
      <c r="T1887" s="46"/>
      <c r="U1887" s="46"/>
      <c r="V1887" s="46">
        <v>69</v>
      </c>
      <c r="W1887" s="46">
        <v>48</v>
      </c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87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>
        <v>283.74</v>
      </c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>
        <f t="shared" si="1321"/>
        <v>33197.58</v>
      </c>
      <c r="DF1887" s="46"/>
      <c r="DG1887" s="46"/>
      <c r="DH1887" s="46"/>
      <c r="DI1887" s="46"/>
      <c r="DJ1887" s="46"/>
      <c r="DK1887" s="46"/>
      <c r="DL1887" s="46">
        <f t="shared" si="1322"/>
        <v>19578.060000000001</v>
      </c>
      <c r="DM1887" s="46">
        <f t="shared" si="1323"/>
        <v>13619.52</v>
      </c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>
        <f t="shared" si="1324"/>
        <v>37181.289600000004</v>
      </c>
      <c r="FA1887" s="59" t="s">
        <v>1696</v>
      </c>
      <c r="FB1887" s="59" t="s">
        <v>1736</v>
      </c>
      <c r="FC1887" s="59" t="s">
        <v>2035</v>
      </c>
    </row>
    <row r="1888" spans="1:159" s="49" customFormat="1" ht="25.5" customHeight="1" x14ac:dyDescent="0.25">
      <c r="A1888" s="59" t="s">
        <v>2807</v>
      </c>
      <c r="B1888" s="59" t="s">
        <v>55</v>
      </c>
      <c r="C1888" s="59" t="s">
        <v>2706</v>
      </c>
      <c r="D1888" s="59" t="s">
        <v>2707</v>
      </c>
      <c r="E1888" s="59" t="s">
        <v>2707</v>
      </c>
      <c r="F1888" s="59" t="s">
        <v>2506</v>
      </c>
      <c r="G1888" s="59" t="s">
        <v>2618</v>
      </c>
      <c r="H1888" s="59" t="s">
        <v>1327</v>
      </c>
      <c r="I1888" s="59">
        <v>100</v>
      </c>
      <c r="J1888" s="59" t="s">
        <v>2710</v>
      </c>
      <c r="K1888" s="59" t="s">
        <v>1992</v>
      </c>
      <c r="L1888" s="59"/>
      <c r="M1888" s="59" t="s">
        <v>1993</v>
      </c>
      <c r="N1888" s="59" t="s">
        <v>1335</v>
      </c>
      <c r="O1888" s="46">
        <f t="shared" si="1325"/>
        <v>108</v>
      </c>
      <c r="P1888" s="46"/>
      <c r="Q1888" s="46"/>
      <c r="R1888" s="46"/>
      <c r="S1888" s="46"/>
      <c r="T1888" s="46"/>
      <c r="U1888" s="46"/>
      <c r="V1888" s="46">
        <v>72</v>
      </c>
      <c r="W1888" s="46">
        <v>36</v>
      </c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87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>
        <v>135.66999999999999</v>
      </c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>
        <f t="shared" ref="DE1888:DE1919" si="1326">DL1888+DM1888</f>
        <v>14652.36</v>
      </c>
      <c r="DF1888" s="46"/>
      <c r="DG1888" s="46"/>
      <c r="DH1888" s="46"/>
      <c r="DI1888" s="46"/>
      <c r="DJ1888" s="46"/>
      <c r="DK1888" s="46"/>
      <c r="DL1888" s="46">
        <f t="shared" ref="DL1888:DL1919" si="1327">V1888*BJ1888</f>
        <v>9768.24</v>
      </c>
      <c r="DM1888" s="46">
        <f t="shared" ref="DM1888:DM1919" si="1328">BJ1888*W1888</f>
        <v>4884.12</v>
      </c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>
        <f t="shared" ref="EZ1888:EZ1919" si="1329">DE1888*1.12</f>
        <v>16410.643200000002</v>
      </c>
      <c r="FA1888" s="59" t="s">
        <v>1696</v>
      </c>
      <c r="FB1888" s="59" t="s">
        <v>1736</v>
      </c>
      <c r="FC1888" s="59" t="s">
        <v>2035</v>
      </c>
    </row>
    <row r="1889" spans="1:159" s="49" customFormat="1" ht="25.5" customHeight="1" x14ac:dyDescent="0.25">
      <c r="A1889" s="59" t="s">
        <v>2808</v>
      </c>
      <c r="B1889" s="59" t="s">
        <v>55</v>
      </c>
      <c r="C1889" s="59" t="s">
        <v>2706</v>
      </c>
      <c r="D1889" s="59" t="s">
        <v>2707</v>
      </c>
      <c r="E1889" s="59" t="s">
        <v>2707</v>
      </c>
      <c r="F1889" s="59" t="s">
        <v>2508</v>
      </c>
      <c r="G1889" s="59" t="s">
        <v>2618</v>
      </c>
      <c r="H1889" s="59" t="s">
        <v>1327</v>
      </c>
      <c r="I1889" s="59">
        <v>100</v>
      </c>
      <c r="J1889" s="59" t="s">
        <v>2710</v>
      </c>
      <c r="K1889" s="59" t="s">
        <v>1992</v>
      </c>
      <c r="L1889" s="59"/>
      <c r="M1889" s="59" t="s">
        <v>1993</v>
      </c>
      <c r="N1889" s="59" t="s">
        <v>1335</v>
      </c>
      <c r="O1889" s="46">
        <f t="shared" si="1325"/>
        <v>546</v>
      </c>
      <c r="P1889" s="46"/>
      <c r="Q1889" s="46"/>
      <c r="R1889" s="46"/>
      <c r="S1889" s="46"/>
      <c r="T1889" s="46"/>
      <c r="U1889" s="46"/>
      <c r="V1889" s="46">
        <v>296</v>
      </c>
      <c r="W1889" s="46">
        <v>250</v>
      </c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87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>
        <v>544.29</v>
      </c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>
        <f t="shared" si="1326"/>
        <v>297182.33999999997</v>
      </c>
      <c r="DF1889" s="46"/>
      <c r="DG1889" s="46"/>
      <c r="DH1889" s="46"/>
      <c r="DI1889" s="46"/>
      <c r="DJ1889" s="46"/>
      <c r="DK1889" s="46"/>
      <c r="DL1889" s="46">
        <f t="shared" si="1327"/>
        <v>161109.84</v>
      </c>
      <c r="DM1889" s="46">
        <f t="shared" si="1328"/>
        <v>136072.5</v>
      </c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>
        <f t="shared" si="1329"/>
        <v>332844.22080000001</v>
      </c>
      <c r="FA1889" s="59" t="s">
        <v>1696</v>
      </c>
      <c r="FB1889" s="59" t="s">
        <v>1736</v>
      </c>
      <c r="FC1889" s="59" t="s">
        <v>2035</v>
      </c>
    </row>
    <row r="1890" spans="1:159" s="49" customFormat="1" ht="25.5" customHeight="1" x14ac:dyDescent="0.25">
      <c r="A1890" s="59" t="s">
        <v>2809</v>
      </c>
      <c r="B1890" s="59" t="s">
        <v>55</v>
      </c>
      <c r="C1890" s="59" t="s">
        <v>2706</v>
      </c>
      <c r="D1890" s="59" t="s">
        <v>2707</v>
      </c>
      <c r="E1890" s="59" t="s">
        <v>2707</v>
      </c>
      <c r="F1890" s="59" t="s">
        <v>2510</v>
      </c>
      <c r="G1890" s="59" t="s">
        <v>2618</v>
      </c>
      <c r="H1890" s="59" t="s">
        <v>1327</v>
      </c>
      <c r="I1890" s="59">
        <v>100</v>
      </c>
      <c r="J1890" s="59" t="s">
        <v>2710</v>
      </c>
      <c r="K1890" s="59" t="s">
        <v>1992</v>
      </c>
      <c r="L1890" s="59"/>
      <c r="M1890" s="59" t="s">
        <v>1993</v>
      </c>
      <c r="N1890" s="59" t="s">
        <v>1335</v>
      </c>
      <c r="O1890" s="46">
        <f t="shared" si="1325"/>
        <v>120</v>
      </c>
      <c r="P1890" s="46"/>
      <c r="Q1890" s="46"/>
      <c r="R1890" s="46"/>
      <c r="S1890" s="46"/>
      <c r="T1890" s="46"/>
      <c r="U1890" s="46"/>
      <c r="V1890" s="46">
        <v>80</v>
      </c>
      <c r="W1890" s="46">
        <v>40</v>
      </c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87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>
        <v>525.45000000000005</v>
      </c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>
        <f t="shared" si="1326"/>
        <v>63054</v>
      </c>
      <c r="DF1890" s="46"/>
      <c r="DG1890" s="46"/>
      <c r="DH1890" s="46"/>
      <c r="DI1890" s="46"/>
      <c r="DJ1890" s="46"/>
      <c r="DK1890" s="46"/>
      <c r="DL1890" s="46">
        <f t="shared" si="1327"/>
        <v>42036</v>
      </c>
      <c r="DM1890" s="46">
        <f t="shared" si="1328"/>
        <v>21018</v>
      </c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>
        <f t="shared" si="1329"/>
        <v>70620.48000000001</v>
      </c>
      <c r="FA1890" s="59" t="s">
        <v>1696</v>
      </c>
      <c r="FB1890" s="59" t="s">
        <v>1736</v>
      </c>
      <c r="FC1890" s="59" t="s">
        <v>2035</v>
      </c>
    </row>
    <row r="1891" spans="1:159" s="49" customFormat="1" ht="25.5" customHeight="1" x14ac:dyDescent="0.25">
      <c r="A1891" s="59" t="s">
        <v>2810</v>
      </c>
      <c r="B1891" s="59" t="s">
        <v>55</v>
      </c>
      <c r="C1891" s="59" t="s">
        <v>2706</v>
      </c>
      <c r="D1891" s="59" t="s">
        <v>2707</v>
      </c>
      <c r="E1891" s="59" t="s">
        <v>2707</v>
      </c>
      <c r="F1891" s="59" t="s">
        <v>2642</v>
      </c>
      <c r="G1891" s="59" t="s">
        <v>2616</v>
      </c>
      <c r="H1891" s="59" t="s">
        <v>1327</v>
      </c>
      <c r="I1891" s="59">
        <v>100</v>
      </c>
      <c r="J1891" s="59" t="s">
        <v>2710</v>
      </c>
      <c r="K1891" s="59" t="s">
        <v>1992</v>
      </c>
      <c r="L1891" s="59"/>
      <c r="M1891" s="59" t="s">
        <v>1993</v>
      </c>
      <c r="N1891" s="59" t="s">
        <v>1335</v>
      </c>
      <c r="O1891" s="46">
        <f t="shared" si="1325"/>
        <v>24</v>
      </c>
      <c r="P1891" s="46"/>
      <c r="Q1891" s="46"/>
      <c r="R1891" s="46"/>
      <c r="S1891" s="46"/>
      <c r="T1891" s="46"/>
      <c r="U1891" s="46"/>
      <c r="V1891" s="46">
        <v>12</v>
      </c>
      <c r="W1891" s="46">
        <v>12</v>
      </c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87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>
        <v>2820.63</v>
      </c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>
        <f t="shared" si="1326"/>
        <v>67695.12</v>
      </c>
      <c r="DF1891" s="46"/>
      <c r="DG1891" s="46"/>
      <c r="DH1891" s="46"/>
      <c r="DI1891" s="46"/>
      <c r="DJ1891" s="46"/>
      <c r="DK1891" s="46"/>
      <c r="DL1891" s="46">
        <f t="shared" si="1327"/>
        <v>33847.56</v>
      </c>
      <c r="DM1891" s="46">
        <f t="shared" si="1328"/>
        <v>33847.56</v>
      </c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>
        <f t="shared" si="1329"/>
        <v>75818.534400000004</v>
      </c>
      <c r="FA1891" s="59" t="s">
        <v>1696</v>
      </c>
      <c r="FB1891" s="59" t="s">
        <v>1736</v>
      </c>
      <c r="FC1891" s="59" t="s">
        <v>2035</v>
      </c>
    </row>
    <row r="1892" spans="1:159" s="49" customFormat="1" ht="25.5" customHeight="1" x14ac:dyDescent="0.25">
      <c r="A1892" s="59" t="s">
        <v>2811</v>
      </c>
      <c r="B1892" s="59" t="s">
        <v>55</v>
      </c>
      <c r="C1892" s="59" t="s">
        <v>2706</v>
      </c>
      <c r="D1892" s="59" t="s">
        <v>2707</v>
      </c>
      <c r="E1892" s="59" t="s">
        <v>2707</v>
      </c>
      <c r="F1892" s="59" t="s">
        <v>2644</v>
      </c>
      <c r="G1892" s="59" t="s">
        <v>2616</v>
      </c>
      <c r="H1892" s="59" t="s">
        <v>1327</v>
      </c>
      <c r="I1892" s="59">
        <v>100</v>
      </c>
      <c r="J1892" s="59" t="s">
        <v>2710</v>
      </c>
      <c r="K1892" s="59" t="s">
        <v>1992</v>
      </c>
      <c r="L1892" s="59"/>
      <c r="M1892" s="59" t="s">
        <v>1993</v>
      </c>
      <c r="N1892" s="59" t="s">
        <v>1335</v>
      </c>
      <c r="O1892" s="46">
        <f t="shared" si="1325"/>
        <v>24</v>
      </c>
      <c r="P1892" s="46"/>
      <c r="Q1892" s="46"/>
      <c r="R1892" s="46"/>
      <c r="S1892" s="46"/>
      <c r="T1892" s="46"/>
      <c r="U1892" s="46"/>
      <c r="V1892" s="46">
        <v>12</v>
      </c>
      <c r="W1892" s="46">
        <v>12</v>
      </c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87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>
        <v>4559.92</v>
      </c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>
        <f t="shared" si="1326"/>
        <v>109438.08</v>
      </c>
      <c r="DF1892" s="46"/>
      <c r="DG1892" s="46"/>
      <c r="DH1892" s="46"/>
      <c r="DI1892" s="46"/>
      <c r="DJ1892" s="46"/>
      <c r="DK1892" s="46"/>
      <c r="DL1892" s="46">
        <f t="shared" si="1327"/>
        <v>54719.040000000001</v>
      </c>
      <c r="DM1892" s="46">
        <f t="shared" si="1328"/>
        <v>54719.040000000001</v>
      </c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>
        <f t="shared" si="1329"/>
        <v>122570.64960000002</v>
      </c>
      <c r="FA1892" s="59" t="s">
        <v>1696</v>
      </c>
      <c r="FB1892" s="59" t="s">
        <v>1736</v>
      </c>
      <c r="FC1892" s="59" t="s">
        <v>2035</v>
      </c>
    </row>
    <row r="1893" spans="1:159" s="49" customFormat="1" ht="25.5" customHeight="1" x14ac:dyDescent="0.25">
      <c r="A1893" s="59" t="s">
        <v>2812</v>
      </c>
      <c r="B1893" s="59" t="s">
        <v>55</v>
      </c>
      <c r="C1893" s="59" t="s">
        <v>2706</v>
      </c>
      <c r="D1893" s="59" t="s">
        <v>2707</v>
      </c>
      <c r="E1893" s="59" t="s">
        <v>2707</v>
      </c>
      <c r="F1893" s="59" t="s">
        <v>2646</v>
      </c>
      <c r="G1893" s="59" t="s">
        <v>2618</v>
      </c>
      <c r="H1893" s="59" t="s">
        <v>1327</v>
      </c>
      <c r="I1893" s="59">
        <v>100</v>
      </c>
      <c r="J1893" s="59" t="s">
        <v>2710</v>
      </c>
      <c r="K1893" s="59" t="s">
        <v>1992</v>
      </c>
      <c r="L1893" s="59"/>
      <c r="M1893" s="59" t="s">
        <v>1993</v>
      </c>
      <c r="N1893" s="59" t="s">
        <v>1335</v>
      </c>
      <c r="O1893" s="46">
        <f t="shared" si="1325"/>
        <v>10</v>
      </c>
      <c r="P1893" s="46"/>
      <c r="Q1893" s="46"/>
      <c r="R1893" s="46"/>
      <c r="S1893" s="46"/>
      <c r="T1893" s="46"/>
      <c r="U1893" s="46"/>
      <c r="V1893" s="46">
        <v>5</v>
      </c>
      <c r="W1893" s="46">
        <v>5</v>
      </c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87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>
        <v>544.29</v>
      </c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>
        <f t="shared" si="1326"/>
        <v>5442.9</v>
      </c>
      <c r="DF1893" s="46"/>
      <c r="DG1893" s="46"/>
      <c r="DH1893" s="46"/>
      <c r="DI1893" s="46"/>
      <c r="DJ1893" s="46"/>
      <c r="DK1893" s="46"/>
      <c r="DL1893" s="46">
        <f t="shared" si="1327"/>
        <v>2721.45</v>
      </c>
      <c r="DM1893" s="46">
        <f t="shared" si="1328"/>
        <v>2721.45</v>
      </c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>
        <f t="shared" si="1329"/>
        <v>6096.0479999999998</v>
      </c>
      <c r="FA1893" s="59" t="s">
        <v>1696</v>
      </c>
      <c r="FB1893" s="59" t="s">
        <v>1736</v>
      </c>
      <c r="FC1893" s="59" t="s">
        <v>2035</v>
      </c>
    </row>
    <row r="1894" spans="1:159" s="49" customFormat="1" ht="25.5" customHeight="1" x14ac:dyDescent="0.25">
      <c r="A1894" s="59" t="s">
        <v>2813</v>
      </c>
      <c r="B1894" s="59" t="s">
        <v>55</v>
      </c>
      <c r="C1894" s="59" t="s">
        <v>2706</v>
      </c>
      <c r="D1894" s="59" t="s">
        <v>2707</v>
      </c>
      <c r="E1894" s="59" t="s">
        <v>2707</v>
      </c>
      <c r="F1894" s="59" t="s">
        <v>2486</v>
      </c>
      <c r="G1894" s="59" t="s">
        <v>2623</v>
      </c>
      <c r="H1894" s="59" t="s">
        <v>1327</v>
      </c>
      <c r="I1894" s="59">
        <v>100</v>
      </c>
      <c r="J1894" s="59" t="s">
        <v>2710</v>
      </c>
      <c r="K1894" s="59" t="s">
        <v>1992</v>
      </c>
      <c r="L1894" s="59"/>
      <c r="M1894" s="59" t="s">
        <v>1993</v>
      </c>
      <c r="N1894" s="59" t="s">
        <v>1335</v>
      </c>
      <c r="O1894" s="46">
        <f t="shared" si="1325"/>
        <v>52</v>
      </c>
      <c r="P1894" s="46"/>
      <c r="Q1894" s="46"/>
      <c r="R1894" s="46"/>
      <c r="S1894" s="46"/>
      <c r="T1894" s="46"/>
      <c r="U1894" s="46"/>
      <c r="V1894" s="46">
        <v>34</v>
      </c>
      <c r="W1894" s="46">
        <v>18</v>
      </c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87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>
        <v>1314.58</v>
      </c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>
        <f t="shared" si="1326"/>
        <v>68358.16</v>
      </c>
      <c r="DF1894" s="46"/>
      <c r="DG1894" s="46"/>
      <c r="DH1894" s="46"/>
      <c r="DI1894" s="46"/>
      <c r="DJ1894" s="46"/>
      <c r="DK1894" s="46"/>
      <c r="DL1894" s="46">
        <f t="shared" si="1327"/>
        <v>44695.72</v>
      </c>
      <c r="DM1894" s="46">
        <f t="shared" si="1328"/>
        <v>23662.44</v>
      </c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>
        <f t="shared" si="1329"/>
        <v>76561.139200000005</v>
      </c>
      <c r="FA1894" s="59" t="s">
        <v>1696</v>
      </c>
      <c r="FB1894" s="59" t="s">
        <v>1736</v>
      </c>
      <c r="FC1894" s="59" t="s">
        <v>2035</v>
      </c>
    </row>
    <row r="1895" spans="1:159" s="49" customFormat="1" ht="25.5" customHeight="1" x14ac:dyDescent="0.25">
      <c r="A1895" s="59" t="s">
        <v>2814</v>
      </c>
      <c r="B1895" s="59" t="s">
        <v>55</v>
      </c>
      <c r="C1895" s="59" t="s">
        <v>2706</v>
      </c>
      <c r="D1895" s="59" t="s">
        <v>2707</v>
      </c>
      <c r="E1895" s="59" t="s">
        <v>2707</v>
      </c>
      <c r="F1895" s="59" t="s">
        <v>2598</v>
      </c>
      <c r="G1895" s="59" t="s">
        <v>2610</v>
      </c>
      <c r="H1895" s="59" t="s">
        <v>1327</v>
      </c>
      <c r="I1895" s="59">
        <v>100</v>
      </c>
      <c r="J1895" s="59" t="s">
        <v>2710</v>
      </c>
      <c r="K1895" s="59" t="s">
        <v>1992</v>
      </c>
      <c r="L1895" s="59"/>
      <c r="M1895" s="59" t="s">
        <v>1993</v>
      </c>
      <c r="N1895" s="59" t="s">
        <v>1335</v>
      </c>
      <c r="O1895" s="46">
        <f t="shared" si="1325"/>
        <v>4</v>
      </c>
      <c r="P1895" s="46"/>
      <c r="Q1895" s="46"/>
      <c r="R1895" s="46"/>
      <c r="S1895" s="46"/>
      <c r="T1895" s="46"/>
      <c r="U1895" s="46"/>
      <c r="V1895" s="46">
        <v>2</v>
      </c>
      <c r="W1895" s="46">
        <v>2</v>
      </c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87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>
        <v>8005.27</v>
      </c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>
        <f t="shared" si="1326"/>
        <v>32021.08</v>
      </c>
      <c r="DF1895" s="46"/>
      <c r="DG1895" s="46"/>
      <c r="DH1895" s="46"/>
      <c r="DI1895" s="46"/>
      <c r="DJ1895" s="46"/>
      <c r="DK1895" s="46"/>
      <c r="DL1895" s="46">
        <f t="shared" si="1327"/>
        <v>16010.54</v>
      </c>
      <c r="DM1895" s="46">
        <f t="shared" si="1328"/>
        <v>16010.54</v>
      </c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>
        <f t="shared" si="1329"/>
        <v>35863.609600000003</v>
      </c>
      <c r="FA1895" s="59" t="s">
        <v>1696</v>
      </c>
      <c r="FB1895" s="59" t="s">
        <v>1736</v>
      </c>
      <c r="FC1895" s="59" t="s">
        <v>2035</v>
      </c>
    </row>
    <row r="1896" spans="1:159" s="49" customFormat="1" ht="25.5" customHeight="1" x14ac:dyDescent="0.25">
      <c r="A1896" s="59" t="s">
        <v>2815</v>
      </c>
      <c r="B1896" s="59" t="s">
        <v>55</v>
      </c>
      <c r="C1896" s="59" t="s">
        <v>2706</v>
      </c>
      <c r="D1896" s="59" t="s">
        <v>2707</v>
      </c>
      <c r="E1896" s="59" t="s">
        <v>2707</v>
      </c>
      <c r="F1896" s="59" t="s">
        <v>2650</v>
      </c>
      <c r="G1896" s="59" t="s">
        <v>2618</v>
      </c>
      <c r="H1896" s="59" t="s">
        <v>1327</v>
      </c>
      <c r="I1896" s="59">
        <v>100</v>
      </c>
      <c r="J1896" s="59" t="s">
        <v>2710</v>
      </c>
      <c r="K1896" s="59" t="s">
        <v>1992</v>
      </c>
      <c r="L1896" s="59"/>
      <c r="M1896" s="59" t="s">
        <v>1993</v>
      </c>
      <c r="N1896" s="59" t="s">
        <v>1335</v>
      </c>
      <c r="O1896" s="46">
        <f t="shared" si="1325"/>
        <v>2</v>
      </c>
      <c r="P1896" s="46"/>
      <c r="Q1896" s="46"/>
      <c r="R1896" s="46"/>
      <c r="S1896" s="46"/>
      <c r="T1896" s="46"/>
      <c r="U1896" s="46"/>
      <c r="V1896" s="46">
        <v>1</v>
      </c>
      <c r="W1896" s="46">
        <v>1</v>
      </c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87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>
        <v>1462.51</v>
      </c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>
        <f t="shared" si="1326"/>
        <v>2925.02</v>
      </c>
      <c r="DF1896" s="46"/>
      <c r="DG1896" s="46"/>
      <c r="DH1896" s="46"/>
      <c r="DI1896" s="46"/>
      <c r="DJ1896" s="46"/>
      <c r="DK1896" s="46"/>
      <c r="DL1896" s="46">
        <f t="shared" si="1327"/>
        <v>1462.51</v>
      </c>
      <c r="DM1896" s="46">
        <f t="shared" si="1328"/>
        <v>1462.51</v>
      </c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>
        <f t="shared" si="1329"/>
        <v>3276.0224000000003</v>
      </c>
      <c r="FA1896" s="59" t="s">
        <v>1696</v>
      </c>
      <c r="FB1896" s="59" t="s">
        <v>1736</v>
      </c>
      <c r="FC1896" s="59" t="s">
        <v>2035</v>
      </c>
    </row>
    <row r="1897" spans="1:159" s="49" customFormat="1" ht="25.5" customHeight="1" x14ac:dyDescent="0.25">
      <c r="A1897" s="59" t="s">
        <v>2816</v>
      </c>
      <c r="B1897" s="59" t="s">
        <v>55</v>
      </c>
      <c r="C1897" s="59" t="s">
        <v>2706</v>
      </c>
      <c r="D1897" s="59" t="s">
        <v>2707</v>
      </c>
      <c r="E1897" s="59" t="s">
        <v>2707</v>
      </c>
      <c r="F1897" s="59" t="s">
        <v>2606</v>
      </c>
      <c r="G1897" s="59" t="s">
        <v>2618</v>
      </c>
      <c r="H1897" s="59" t="s">
        <v>1327</v>
      </c>
      <c r="I1897" s="59">
        <v>100</v>
      </c>
      <c r="J1897" s="59" t="s">
        <v>2710</v>
      </c>
      <c r="K1897" s="59" t="s">
        <v>1992</v>
      </c>
      <c r="L1897" s="59"/>
      <c r="M1897" s="59" t="s">
        <v>1993</v>
      </c>
      <c r="N1897" s="59" t="s">
        <v>1335</v>
      </c>
      <c r="O1897" s="46">
        <f t="shared" si="1325"/>
        <v>4</v>
      </c>
      <c r="P1897" s="46"/>
      <c r="Q1897" s="46"/>
      <c r="R1897" s="46"/>
      <c r="S1897" s="46"/>
      <c r="T1897" s="46"/>
      <c r="U1897" s="46"/>
      <c r="V1897" s="46">
        <v>2</v>
      </c>
      <c r="W1897" s="46">
        <v>2</v>
      </c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87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>
        <v>1691.76</v>
      </c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>
        <f t="shared" si="1326"/>
        <v>6767.04</v>
      </c>
      <c r="DF1897" s="46"/>
      <c r="DG1897" s="46"/>
      <c r="DH1897" s="46"/>
      <c r="DI1897" s="46"/>
      <c r="DJ1897" s="46"/>
      <c r="DK1897" s="46"/>
      <c r="DL1897" s="46">
        <f t="shared" si="1327"/>
        <v>3383.52</v>
      </c>
      <c r="DM1897" s="46">
        <f t="shared" si="1328"/>
        <v>3383.52</v>
      </c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>
        <f t="shared" si="1329"/>
        <v>7579.0848000000005</v>
      </c>
      <c r="FA1897" s="59" t="s">
        <v>1696</v>
      </c>
      <c r="FB1897" s="59" t="s">
        <v>1736</v>
      </c>
      <c r="FC1897" s="59" t="s">
        <v>2035</v>
      </c>
    </row>
    <row r="1898" spans="1:159" s="49" customFormat="1" ht="25.5" customHeight="1" x14ac:dyDescent="0.25">
      <c r="A1898" s="59" t="s">
        <v>2817</v>
      </c>
      <c r="B1898" s="59" t="s">
        <v>55</v>
      </c>
      <c r="C1898" s="59" t="s">
        <v>2706</v>
      </c>
      <c r="D1898" s="59" t="s">
        <v>2707</v>
      </c>
      <c r="E1898" s="59" t="s">
        <v>2707</v>
      </c>
      <c r="F1898" s="59" t="s">
        <v>2653</v>
      </c>
      <c r="G1898" s="59" t="s">
        <v>2616</v>
      </c>
      <c r="H1898" s="59" t="s">
        <v>1327</v>
      </c>
      <c r="I1898" s="59">
        <v>100</v>
      </c>
      <c r="J1898" s="59" t="s">
        <v>2710</v>
      </c>
      <c r="K1898" s="59" t="s">
        <v>1992</v>
      </c>
      <c r="L1898" s="59"/>
      <c r="M1898" s="59" t="s">
        <v>1993</v>
      </c>
      <c r="N1898" s="59" t="s">
        <v>1335</v>
      </c>
      <c r="O1898" s="46">
        <f t="shared" si="1325"/>
        <v>24</v>
      </c>
      <c r="P1898" s="46"/>
      <c r="Q1898" s="46"/>
      <c r="R1898" s="46"/>
      <c r="S1898" s="46"/>
      <c r="T1898" s="46"/>
      <c r="U1898" s="46"/>
      <c r="V1898" s="46">
        <v>12</v>
      </c>
      <c r="W1898" s="46">
        <v>12</v>
      </c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87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>
        <v>4559.92</v>
      </c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>
        <f t="shared" si="1326"/>
        <v>109438.08</v>
      </c>
      <c r="DF1898" s="46"/>
      <c r="DG1898" s="46"/>
      <c r="DH1898" s="46"/>
      <c r="DI1898" s="46"/>
      <c r="DJ1898" s="46"/>
      <c r="DK1898" s="46"/>
      <c r="DL1898" s="46">
        <f t="shared" si="1327"/>
        <v>54719.040000000001</v>
      </c>
      <c r="DM1898" s="46">
        <f t="shared" si="1328"/>
        <v>54719.040000000001</v>
      </c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>
        <f t="shared" si="1329"/>
        <v>122570.64960000002</v>
      </c>
      <c r="FA1898" s="59" t="s">
        <v>1696</v>
      </c>
      <c r="FB1898" s="59" t="s">
        <v>1736</v>
      </c>
      <c r="FC1898" s="59" t="s">
        <v>2035</v>
      </c>
    </row>
    <row r="1899" spans="1:159" s="49" customFormat="1" ht="25.5" customHeight="1" x14ac:dyDescent="0.25">
      <c r="A1899" s="59" t="s">
        <v>2818</v>
      </c>
      <c r="B1899" s="59" t="s">
        <v>55</v>
      </c>
      <c r="C1899" s="59" t="s">
        <v>2706</v>
      </c>
      <c r="D1899" s="59" t="s">
        <v>2707</v>
      </c>
      <c r="E1899" s="59" t="s">
        <v>2707</v>
      </c>
      <c r="F1899" s="59" t="s">
        <v>2480</v>
      </c>
      <c r="G1899" s="59" t="s">
        <v>2655</v>
      </c>
      <c r="H1899" s="59" t="s">
        <v>1327</v>
      </c>
      <c r="I1899" s="59">
        <v>100</v>
      </c>
      <c r="J1899" s="59" t="s">
        <v>2710</v>
      </c>
      <c r="K1899" s="59" t="s">
        <v>1992</v>
      </c>
      <c r="L1899" s="59"/>
      <c r="M1899" s="59" t="s">
        <v>1993</v>
      </c>
      <c r="N1899" s="59" t="s">
        <v>1335</v>
      </c>
      <c r="O1899" s="46">
        <f t="shared" si="1325"/>
        <v>33</v>
      </c>
      <c r="P1899" s="46"/>
      <c r="Q1899" s="46"/>
      <c r="R1899" s="46"/>
      <c r="S1899" s="46"/>
      <c r="T1899" s="46"/>
      <c r="U1899" s="46"/>
      <c r="V1899" s="46">
        <v>18</v>
      </c>
      <c r="W1899" s="46">
        <v>15</v>
      </c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87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>
        <v>1896.39</v>
      </c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>
        <f t="shared" si="1326"/>
        <v>62580.87000000001</v>
      </c>
      <c r="DF1899" s="46"/>
      <c r="DG1899" s="46"/>
      <c r="DH1899" s="46"/>
      <c r="DI1899" s="46"/>
      <c r="DJ1899" s="46"/>
      <c r="DK1899" s="46"/>
      <c r="DL1899" s="46">
        <f t="shared" si="1327"/>
        <v>34135.020000000004</v>
      </c>
      <c r="DM1899" s="46">
        <f t="shared" si="1328"/>
        <v>28445.850000000002</v>
      </c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>
        <f t="shared" si="1329"/>
        <v>70090.574400000012</v>
      </c>
      <c r="FA1899" s="59" t="s">
        <v>1696</v>
      </c>
      <c r="FB1899" s="59" t="s">
        <v>1736</v>
      </c>
      <c r="FC1899" s="59" t="s">
        <v>2035</v>
      </c>
    </row>
    <row r="1900" spans="1:159" s="49" customFormat="1" ht="25.5" customHeight="1" x14ac:dyDescent="0.25">
      <c r="A1900" s="59" t="s">
        <v>2819</v>
      </c>
      <c r="B1900" s="59" t="s">
        <v>55</v>
      </c>
      <c r="C1900" s="59" t="s">
        <v>2706</v>
      </c>
      <c r="D1900" s="59" t="s">
        <v>2707</v>
      </c>
      <c r="E1900" s="59" t="s">
        <v>2707</v>
      </c>
      <c r="F1900" s="59" t="s">
        <v>2482</v>
      </c>
      <c r="G1900" s="59" t="s">
        <v>2655</v>
      </c>
      <c r="H1900" s="59" t="s">
        <v>1327</v>
      </c>
      <c r="I1900" s="59">
        <v>100</v>
      </c>
      <c r="J1900" s="59" t="s">
        <v>2710</v>
      </c>
      <c r="K1900" s="59" t="s">
        <v>1992</v>
      </c>
      <c r="L1900" s="59"/>
      <c r="M1900" s="59" t="s">
        <v>1993</v>
      </c>
      <c r="N1900" s="59" t="s">
        <v>1335</v>
      </c>
      <c r="O1900" s="46">
        <f t="shared" si="1325"/>
        <v>50</v>
      </c>
      <c r="P1900" s="46"/>
      <c r="Q1900" s="46"/>
      <c r="R1900" s="46"/>
      <c r="S1900" s="46"/>
      <c r="T1900" s="46"/>
      <c r="U1900" s="46"/>
      <c r="V1900" s="46">
        <v>25</v>
      </c>
      <c r="W1900" s="46">
        <v>25</v>
      </c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87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>
        <v>1783.66</v>
      </c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>
        <f t="shared" si="1326"/>
        <v>89183</v>
      </c>
      <c r="DF1900" s="46"/>
      <c r="DG1900" s="46"/>
      <c r="DH1900" s="46"/>
      <c r="DI1900" s="46"/>
      <c r="DJ1900" s="46"/>
      <c r="DK1900" s="46"/>
      <c r="DL1900" s="46">
        <f t="shared" si="1327"/>
        <v>44591.5</v>
      </c>
      <c r="DM1900" s="46">
        <f t="shared" si="1328"/>
        <v>44591.5</v>
      </c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>
        <f t="shared" si="1329"/>
        <v>99884.96</v>
      </c>
      <c r="FA1900" s="59" t="s">
        <v>1696</v>
      </c>
      <c r="FB1900" s="59" t="s">
        <v>1736</v>
      </c>
      <c r="FC1900" s="59" t="s">
        <v>2035</v>
      </c>
    </row>
    <row r="1901" spans="1:159" s="49" customFormat="1" ht="25.5" customHeight="1" x14ac:dyDescent="0.25">
      <c r="A1901" s="59" t="s">
        <v>2820</v>
      </c>
      <c r="B1901" s="59" t="s">
        <v>55</v>
      </c>
      <c r="C1901" s="59" t="s">
        <v>2706</v>
      </c>
      <c r="D1901" s="59" t="s">
        <v>2707</v>
      </c>
      <c r="E1901" s="59" t="s">
        <v>2707</v>
      </c>
      <c r="F1901" s="59" t="s">
        <v>2526</v>
      </c>
      <c r="G1901" s="59" t="s">
        <v>2659</v>
      </c>
      <c r="H1901" s="59" t="s">
        <v>1327</v>
      </c>
      <c r="I1901" s="59">
        <v>100</v>
      </c>
      <c r="J1901" s="59" t="s">
        <v>2710</v>
      </c>
      <c r="K1901" s="59" t="s">
        <v>1992</v>
      </c>
      <c r="L1901" s="59"/>
      <c r="M1901" s="59" t="s">
        <v>1993</v>
      </c>
      <c r="N1901" s="59" t="s">
        <v>1335</v>
      </c>
      <c r="O1901" s="46">
        <f t="shared" si="1325"/>
        <v>240</v>
      </c>
      <c r="P1901" s="46"/>
      <c r="Q1901" s="46"/>
      <c r="R1901" s="46"/>
      <c r="S1901" s="46"/>
      <c r="T1901" s="46"/>
      <c r="U1901" s="46"/>
      <c r="V1901" s="46">
        <v>120</v>
      </c>
      <c r="W1901" s="46">
        <v>120</v>
      </c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87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>
        <v>2214.5200000000004</v>
      </c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>
        <f t="shared" si="1326"/>
        <v>531484.80000000005</v>
      </c>
      <c r="DF1901" s="46"/>
      <c r="DG1901" s="46"/>
      <c r="DH1901" s="46"/>
      <c r="DI1901" s="46"/>
      <c r="DJ1901" s="46"/>
      <c r="DK1901" s="46"/>
      <c r="DL1901" s="46">
        <f t="shared" si="1327"/>
        <v>265742.40000000002</v>
      </c>
      <c r="DM1901" s="46">
        <f t="shared" si="1328"/>
        <v>265742.40000000002</v>
      </c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>
        <f t="shared" si="1329"/>
        <v>595262.97600000014</v>
      </c>
      <c r="FA1901" s="59" t="s">
        <v>1696</v>
      </c>
      <c r="FB1901" s="59" t="s">
        <v>1736</v>
      </c>
      <c r="FC1901" s="59" t="s">
        <v>2035</v>
      </c>
    </row>
    <row r="1902" spans="1:159" s="49" customFormat="1" ht="25.5" customHeight="1" x14ac:dyDescent="0.25">
      <c r="A1902" s="59" t="s">
        <v>2821</v>
      </c>
      <c r="B1902" s="59" t="s">
        <v>55</v>
      </c>
      <c r="C1902" s="59" t="s">
        <v>2706</v>
      </c>
      <c r="D1902" s="59" t="s">
        <v>2707</v>
      </c>
      <c r="E1902" s="59" t="s">
        <v>2707</v>
      </c>
      <c r="F1902" s="59" t="s">
        <v>2488</v>
      </c>
      <c r="G1902" s="59" t="s">
        <v>2661</v>
      </c>
      <c r="H1902" s="59" t="s">
        <v>1327</v>
      </c>
      <c r="I1902" s="59">
        <v>100</v>
      </c>
      <c r="J1902" s="59" t="s">
        <v>2710</v>
      </c>
      <c r="K1902" s="59" t="s">
        <v>1992</v>
      </c>
      <c r="L1902" s="59"/>
      <c r="M1902" s="59" t="s">
        <v>1993</v>
      </c>
      <c r="N1902" s="59" t="s">
        <v>1335</v>
      </c>
      <c r="O1902" s="46">
        <f t="shared" si="1325"/>
        <v>200</v>
      </c>
      <c r="P1902" s="46"/>
      <c r="Q1902" s="46"/>
      <c r="R1902" s="46"/>
      <c r="S1902" s="46"/>
      <c r="T1902" s="46"/>
      <c r="U1902" s="46"/>
      <c r="V1902" s="46">
        <v>100</v>
      </c>
      <c r="W1902" s="46">
        <v>100</v>
      </c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87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>
        <v>2232.6800000000003</v>
      </c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>
        <f t="shared" si="1326"/>
        <v>446536.00000000006</v>
      </c>
      <c r="DF1902" s="46"/>
      <c r="DG1902" s="46"/>
      <c r="DH1902" s="46"/>
      <c r="DI1902" s="46"/>
      <c r="DJ1902" s="46"/>
      <c r="DK1902" s="46"/>
      <c r="DL1902" s="46">
        <f t="shared" si="1327"/>
        <v>223268.00000000003</v>
      </c>
      <c r="DM1902" s="46">
        <f t="shared" si="1328"/>
        <v>223268.00000000003</v>
      </c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>
        <f t="shared" si="1329"/>
        <v>500120.32000000012</v>
      </c>
      <c r="FA1902" s="59" t="s">
        <v>1696</v>
      </c>
      <c r="FB1902" s="59" t="s">
        <v>1736</v>
      </c>
      <c r="FC1902" s="59" t="s">
        <v>2035</v>
      </c>
    </row>
    <row r="1903" spans="1:159" s="49" customFormat="1" ht="25.5" customHeight="1" x14ac:dyDescent="0.25">
      <c r="A1903" s="59" t="s">
        <v>2822</v>
      </c>
      <c r="B1903" s="59" t="s">
        <v>55</v>
      </c>
      <c r="C1903" s="59" t="s">
        <v>2706</v>
      </c>
      <c r="D1903" s="59" t="s">
        <v>2707</v>
      </c>
      <c r="E1903" s="59" t="s">
        <v>2707</v>
      </c>
      <c r="F1903" s="59" t="s">
        <v>2524</v>
      </c>
      <c r="G1903" s="59" t="s">
        <v>2655</v>
      </c>
      <c r="H1903" s="59" t="s">
        <v>1327</v>
      </c>
      <c r="I1903" s="59">
        <v>100</v>
      </c>
      <c r="J1903" s="59" t="s">
        <v>2710</v>
      </c>
      <c r="K1903" s="59" t="s">
        <v>1992</v>
      </c>
      <c r="L1903" s="59"/>
      <c r="M1903" s="59" t="s">
        <v>1993</v>
      </c>
      <c r="N1903" s="59" t="s">
        <v>1335</v>
      </c>
      <c r="O1903" s="46">
        <f t="shared" si="1325"/>
        <v>240</v>
      </c>
      <c r="P1903" s="46"/>
      <c r="Q1903" s="46"/>
      <c r="R1903" s="46"/>
      <c r="S1903" s="46"/>
      <c r="T1903" s="46"/>
      <c r="U1903" s="46"/>
      <c r="V1903" s="46">
        <v>120</v>
      </c>
      <c r="W1903" s="46">
        <v>120</v>
      </c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87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>
        <v>1945.11</v>
      </c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>
        <f t="shared" si="1326"/>
        <v>466826.39999999997</v>
      </c>
      <c r="DF1903" s="46"/>
      <c r="DG1903" s="46"/>
      <c r="DH1903" s="46"/>
      <c r="DI1903" s="46"/>
      <c r="DJ1903" s="46"/>
      <c r="DK1903" s="46"/>
      <c r="DL1903" s="46">
        <f t="shared" si="1327"/>
        <v>233413.19999999998</v>
      </c>
      <c r="DM1903" s="46">
        <f t="shared" si="1328"/>
        <v>233413.19999999998</v>
      </c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>
        <f t="shared" si="1329"/>
        <v>522845.56800000003</v>
      </c>
      <c r="FA1903" s="59" t="s">
        <v>1696</v>
      </c>
      <c r="FB1903" s="59" t="s">
        <v>1736</v>
      </c>
      <c r="FC1903" s="59" t="s">
        <v>2035</v>
      </c>
    </row>
    <row r="1904" spans="1:159" s="49" customFormat="1" ht="25.5" customHeight="1" x14ac:dyDescent="0.25">
      <c r="A1904" s="59" t="s">
        <v>2823</v>
      </c>
      <c r="B1904" s="59" t="s">
        <v>55</v>
      </c>
      <c r="C1904" s="59" t="s">
        <v>2706</v>
      </c>
      <c r="D1904" s="59" t="s">
        <v>2707</v>
      </c>
      <c r="E1904" s="59" t="s">
        <v>2707</v>
      </c>
      <c r="F1904" s="59" t="s">
        <v>2484</v>
      </c>
      <c r="G1904" s="59" t="s">
        <v>2655</v>
      </c>
      <c r="H1904" s="59" t="s">
        <v>1327</v>
      </c>
      <c r="I1904" s="59">
        <v>100</v>
      </c>
      <c r="J1904" s="59" t="s">
        <v>2710</v>
      </c>
      <c r="K1904" s="59" t="s">
        <v>1992</v>
      </c>
      <c r="L1904" s="59"/>
      <c r="M1904" s="59" t="s">
        <v>1993</v>
      </c>
      <c r="N1904" s="59" t="s">
        <v>1335</v>
      </c>
      <c r="O1904" s="46">
        <f t="shared" si="1325"/>
        <v>100</v>
      </c>
      <c r="P1904" s="46"/>
      <c r="Q1904" s="46"/>
      <c r="R1904" s="46"/>
      <c r="S1904" s="46"/>
      <c r="T1904" s="46"/>
      <c r="U1904" s="46"/>
      <c r="V1904" s="46">
        <v>50</v>
      </c>
      <c r="W1904" s="46">
        <v>50</v>
      </c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87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>
        <v>1132.1099999999999</v>
      </c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>
        <f t="shared" si="1326"/>
        <v>113210.99999999999</v>
      </c>
      <c r="DF1904" s="46"/>
      <c r="DG1904" s="46"/>
      <c r="DH1904" s="46"/>
      <c r="DI1904" s="46"/>
      <c r="DJ1904" s="46"/>
      <c r="DK1904" s="46"/>
      <c r="DL1904" s="46">
        <f t="shared" si="1327"/>
        <v>56605.499999999993</v>
      </c>
      <c r="DM1904" s="46">
        <f t="shared" si="1328"/>
        <v>56605.499999999993</v>
      </c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>
        <f t="shared" si="1329"/>
        <v>126796.31999999999</v>
      </c>
      <c r="FA1904" s="59" t="s">
        <v>1696</v>
      </c>
      <c r="FB1904" s="59" t="s">
        <v>1736</v>
      </c>
      <c r="FC1904" s="59" t="s">
        <v>2035</v>
      </c>
    </row>
    <row r="1905" spans="1:159" s="49" customFormat="1" ht="25.5" customHeight="1" x14ac:dyDescent="0.25">
      <c r="A1905" s="59" t="s">
        <v>2824</v>
      </c>
      <c r="B1905" s="59" t="s">
        <v>55</v>
      </c>
      <c r="C1905" s="59" t="s">
        <v>2706</v>
      </c>
      <c r="D1905" s="59" t="s">
        <v>2707</v>
      </c>
      <c r="E1905" s="59" t="s">
        <v>2707</v>
      </c>
      <c r="F1905" s="59" t="s">
        <v>2491</v>
      </c>
      <c r="G1905" s="59" t="s">
        <v>2655</v>
      </c>
      <c r="H1905" s="59" t="s">
        <v>1327</v>
      </c>
      <c r="I1905" s="59">
        <v>100</v>
      </c>
      <c r="J1905" s="59" t="s">
        <v>2710</v>
      </c>
      <c r="K1905" s="59" t="s">
        <v>1992</v>
      </c>
      <c r="L1905" s="59"/>
      <c r="M1905" s="59" t="s">
        <v>1993</v>
      </c>
      <c r="N1905" s="59" t="s">
        <v>1335</v>
      </c>
      <c r="O1905" s="46">
        <f t="shared" si="1325"/>
        <v>150</v>
      </c>
      <c r="P1905" s="46"/>
      <c r="Q1905" s="46"/>
      <c r="R1905" s="46"/>
      <c r="S1905" s="46"/>
      <c r="T1905" s="46"/>
      <c r="U1905" s="46"/>
      <c r="V1905" s="46">
        <v>75</v>
      </c>
      <c r="W1905" s="46">
        <v>75</v>
      </c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87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>
        <v>667.8</v>
      </c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>
        <f t="shared" si="1326"/>
        <v>100170</v>
      </c>
      <c r="DF1905" s="46"/>
      <c r="DG1905" s="46"/>
      <c r="DH1905" s="46"/>
      <c r="DI1905" s="46"/>
      <c r="DJ1905" s="46"/>
      <c r="DK1905" s="46"/>
      <c r="DL1905" s="46">
        <f t="shared" si="1327"/>
        <v>50085</v>
      </c>
      <c r="DM1905" s="46">
        <f t="shared" si="1328"/>
        <v>50085</v>
      </c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>
        <f t="shared" si="1329"/>
        <v>112190.40000000001</v>
      </c>
      <c r="FA1905" s="59" t="s">
        <v>1696</v>
      </c>
      <c r="FB1905" s="59" t="s">
        <v>1736</v>
      </c>
      <c r="FC1905" s="59" t="s">
        <v>2035</v>
      </c>
    </row>
    <row r="1906" spans="1:159" s="49" customFormat="1" ht="25.5" customHeight="1" x14ac:dyDescent="0.25">
      <c r="A1906" s="59" t="s">
        <v>2825</v>
      </c>
      <c r="B1906" s="59" t="s">
        <v>55</v>
      </c>
      <c r="C1906" s="59" t="s">
        <v>2706</v>
      </c>
      <c r="D1906" s="59" t="s">
        <v>2707</v>
      </c>
      <c r="E1906" s="59" t="s">
        <v>2707</v>
      </c>
      <c r="F1906" s="59" t="s">
        <v>2549</v>
      </c>
      <c r="G1906" s="59" t="s">
        <v>2655</v>
      </c>
      <c r="H1906" s="59" t="s">
        <v>1327</v>
      </c>
      <c r="I1906" s="59">
        <v>100</v>
      </c>
      <c r="J1906" s="59" t="s">
        <v>2710</v>
      </c>
      <c r="K1906" s="59" t="s">
        <v>1992</v>
      </c>
      <c r="L1906" s="59"/>
      <c r="M1906" s="59" t="s">
        <v>1993</v>
      </c>
      <c r="N1906" s="59" t="s">
        <v>1335</v>
      </c>
      <c r="O1906" s="46">
        <f t="shared" si="1325"/>
        <v>60</v>
      </c>
      <c r="P1906" s="46"/>
      <c r="Q1906" s="46"/>
      <c r="R1906" s="46"/>
      <c r="S1906" s="46"/>
      <c r="T1906" s="46"/>
      <c r="U1906" s="46"/>
      <c r="V1906" s="46">
        <v>40</v>
      </c>
      <c r="W1906" s="46">
        <v>20</v>
      </c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87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>
        <v>727.03</v>
      </c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>
        <f t="shared" si="1326"/>
        <v>43621.799999999996</v>
      </c>
      <c r="DF1906" s="46"/>
      <c r="DG1906" s="46"/>
      <c r="DH1906" s="46"/>
      <c r="DI1906" s="46"/>
      <c r="DJ1906" s="46"/>
      <c r="DK1906" s="46"/>
      <c r="DL1906" s="46">
        <f t="shared" si="1327"/>
        <v>29081.199999999997</v>
      </c>
      <c r="DM1906" s="46">
        <f t="shared" si="1328"/>
        <v>14540.599999999999</v>
      </c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>
        <f t="shared" si="1329"/>
        <v>48856.415999999997</v>
      </c>
      <c r="FA1906" s="59" t="s">
        <v>1696</v>
      </c>
      <c r="FB1906" s="59" t="s">
        <v>1736</v>
      </c>
      <c r="FC1906" s="59" t="s">
        <v>2035</v>
      </c>
    </row>
    <row r="1907" spans="1:159" s="49" customFormat="1" ht="25.5" customHeight="1" x14ac:dyDescent="0.25">
      <c r="A1907" s="59" t="s">
        <v>2826</v>
      </c>
      <c r="B1907" s="59" t="s">
        <v>55</v>
      </c>
      <c r="C1907" s="59" t="s">
        <v>2706</v>
      </c>
      <c r="D1907" s="59" t="s">
        <v>2707</v>
      </c>
      <c r="E1907" s="59" t="s">
        <v>2707</v>
      </c>
      <c r="F1907" s="59" t="s">
        <v>2486</v>
      </c>
      <c r="G1907" s="59" t="s">
        <v>2655</v>
      </c>
      <c r="H1907" s="59" t="s">
        <v>1327</v>
      </c>
      <c r="I1907" s="59">
        <v>100</v>
      </c>
      <c r="J1907" s="59" t="s">
        <v>2710</v>
      </c>
      <c r="K1907" s="59" t="s">
        <v>1992</v>
      </c>
      <c r="L1907" s="59"/>
      <c r="M1907" s="59" t="s">
        <v>1993</v>
      </c>
      <c r="N1907" s="59" t="s">
        <v>1335</v>
      </c>
      <c r="O1907" s="46">
        <f t="shared" si="1325"/>
        <v>40</v>
      </c>
      <c r="P1907" s="46"/>
      <c r="Q1907" s="46"/>
      <c r="R1907" s="46"/>
      <c r="S1907" s="46"/>
      <c r="T1907" s="46"/>
      <c r="U1907" s="46"/>
      <c r="V1907" s="46">
        <v>20</v>
      </c>
      <c r="W1907" s="46">
        <v>20</v>
      </c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87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>
        <v>2068.3500000000004</v>
      </c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>
        <f t="shared" si="1326"/>
        <v>82734.000000000015</v>
      </c>
      <c r="DF1907" s="46"/>
      <c r="DG1907" s="46"/>
      <c r="DH1907" s="46"/>
      <c r="DI1907" s="46"/>
      <c r="DJ1907" s="46"/>
      <c r="DK1907" s="46"/>
      <c r="DL1907" s="46">
        <f t="shared" si="1327"/>
        <v>41367.000000000007</v>
      </c>
      <c r="DM1907" s="46">
        <f t="shared" si="1328"/>
        <v>41367.000000000007</v>
      </c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>
        <f t="shared" si="1329"/>
        <v>92662.080000000031</v>
      </c>
      <c r="FA1907" s="59" t="s">
        <v>1696</v>
      </c>
      <c r="FB1907" s="59" t="s">
        <v>1736</v>
      </c>
      <c r="FC1907" s="59" t="s">
        <v>2035</v>
      </c>
    </row>
    <row r="1908" spans="1:159" s="49" customFormat="1" ht="25.5" customHeight="1" x14ac:dyDescent="0.25">
      <c r="A1908" s="59" t="s">
        <v>2827</v>
      </c>
      <c r="B1908" s="59" t="s">
        <v>55</v>
      </c>
      <c r="C1908" s="59" t="s">
        <v>2706</v>
      </c>
      <c r="D1908" s="59" t="s">
        <v>2707</v>
      </c>
      <c r="E1908" s="59" t="s">
        <v>2707</v>
      </c>
      <c r="F1908" s="59" t="s">
        <v>2598</v>
      </c>
      <c r="G1908" s="59" t="s">
        <v>2668</v>
      </c>
      <c r="H1908" s="59" t="s">
        <v>1327</v>
      </c>
      <c r="I1908" s="59">
        <v>100</v>
      </c>
      <c r="J1908" s="59" t="s">
        <v>2710</v>
      </c>
      <c r="K1908" s="59" t="s">
        <v>1992</v>
      </c>
      <c r="L1908" s="59"/>
      <c r="M1908" s="59" t="s">
        <v>1993</v>
      </c>
      <c r="N1908" s="59" t="s">
        <v>1335</v>
      </c>
      <c r="O1908" s="46">
        <f t="shared" si="1325"/>
        <v>2</v>
      </c>
      <c r="P1908" s="46"/>
      <c r="Q1908" s="46"/>
      <c r="R1908" s="46"/>
      <c r="S1908" s="46"/>
      <c r="T1908" s="46"/>
      <c r="U1908" s="46"/>
      <c r="V1908" s="46">
        <v>1</v>
      </c>
      <c r="W1908" s="46">
        <v>1</v>
      </c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87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>
        <v>5949.01</v>
      </c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>
        <f t="shared" si="1326"/>
        <v>11898.02</v>
      </c>
      <c r="DF1908" s="46"/>
      <c r="DG1908" s="46"/>
      <c r="DH1908" s="46"/>
      <c r="DI1908" s="46"/>
      <c r="DJ1908" s="46"/>
      <c r="DK1908" s="46"/>
      <c r="DL1908" s="46">
        <f t="shared" si="1327"/>
        <v>5949.01</v>
      </c>
      <c r="DM1908" s="46">
        <f t="shared" si="1328"/>
        <v>5949.01</v>
      </c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>
        <f t="shared" si="1329"/>
        <v>13325.782400000002</v>
      </c>
      <c r="FA1908" s="59" t="s">
        <v>1696</v>
      </c>
      <c r="FB1908" s="59" t="s">
        <v>1736</v>
      </c>
      <c r="FC1908" s="59" t="s">
        <v>2035</v>
      </c>
    </row>
    <row r="1909" spans="1:159" s="49" customFormat="1" ht="25.5" customHeight="1" x14ac:dyDescent="0.25">
      <c r="A1909" s="59" t="s">
        <v>2828</v>
      </c>
      <c r="B1909" s="59" t="s">
        <v>55</v>
      </c>
      <c r="C1909" s="59" t="s">
        <v>2706</v>
      </c>
      <c r="D1909" s="59" t="s">
        <v>2707</v>
      </c>
      <c r="E1909" s="59" t="s">
        <v>2707</v>
      </c>
      <c r="F1909" s="59" t="s">
        <v>2521</v>
      </c>
      <c r="G1909" s="59" t="s">
        <v>2670</v>
      </c>
      <c r="H1909" s="59" t="s">
        <v>1327</v>
      </c>
      <c r="I1909" s="59">
        <v>100</v>
      </c>
      <c r="J1909" s="59" t="s">
        <v>2710</v>
      </c>
      <c r="K1909" s="59" t="s">
        <v>1992</v>
      </c>
      <c r="L1909" s="59"/>
      <c r="M1909" s="59" t="s">
        <v>1993</v>
      </c>
      <c r="N1909" s="59" t="s">
        <v>1335</v>
      </c>
      <c r="O1909" s="46">
        <f t="shared" ref="O1909:O1936" si="1330">P1909+Q1909+R1909+S1909+T1909+U1909+V1909+W1909+X1909+Y1909+Z1909+AA1909+AB1909+AC1909+AD1909+AE1909+AF1909+AG1909+AH1909+AI1909+AJ1909+AK1909+AL1909+AM1909+AN1909+AO1909+AP1909+AQ1909+AR1909+AS1909+AT1909+AU1909+AV1909+AW1909+AX1909+AY1909+AZ1909</f>
        <v>20</v>
      </c>
      <c r="P1909" s="46"/>
      <c r="Q1909" s="46"/>
      <c r="R1909" s="46"/>
      <c r="S1909" s="46"/>
      <c r="T1909" s="46"/>
      <c r="U1909" s="46"/>
      <c r="V1909" s="46">
        <v>10</v>
      </c>
      <c r="W1909" s="46">
        <v>10</v>
      </c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87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>
        <v>1665.19</v>
      </c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>
        <f t="shared" si="1326"/>
        <v>33303.800000000003</v>
      </c>
      <c r="DF1909" s="46"/>
      <c r="DG1909" s="46"/>
      <c r="DH1909" s="46"/>
      <c r="DI1909" s="46"/>
      <c r="DJ1909" s="46"/>
      <c r="DK1909" s="46"/>
      <c r="DL1909" s="46">
        <f t="shared" si="1327"/>
        <v>16651.900000000001</v>
      </c>
      <c r="DM1909" s="46">
        <f t="shared" si="1328"/>
        <v>16651.900000000001</v>
      </c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>
        <f t="shared" si="1329"/>
        <v>37300.256000000008</v>
      </c>
      <c r="FA1909" s="59" t="s">
        <v>1696</v>
      </c>
      <c r="FB1909" s="59" t="s">
        <v>1736</v>
      </c>
      <c r="FC1909" s="59" t="s">
        <v>2035</v>
      </c>
    </row>
    <row r="1910" spans="1:159" s="49" customFormat="1" ht="25.5" customHeight="1" x14ac:dyDescent="0.25">
      <c r="A1910" s="59" t="s">
        <v>2829</v>
      </c>
      <c r="B1910" s="59" t="s">
        <v>55</v>
      </c>
      <c r="C1910" s="59" t="s">
        <v>2706</v>
      </c>
      <c r="D1910" s="59" t="s">
        <v>2707</v>
      </c>
      <c r="E1910" s="59" t="s">
        <v>2707</v>
      </c>
      <c r="F1910" s="59" t="s">
        <v>2493</v>
      </c>
      <c r="G1910" s="59" t="s">
        <v>2668</v>
      </c>
      <c r="H1910" s="59" t="s">
        <v>1327</v>
      </c>
      <c r="I1910" s="59">
        <v>100</v>
      </c>
      <c r="J1910" s="59" t="s">
        <v>2710</v>
      </c>
      <c r="K1910" s="59" t="s">
        <v>1992</v>
      </c>
      <c r="L1910" s="59"/>
      <c r="M1910" s="59" t="s">
        <v>1993</v>
      </c>
      <c r="N1910" s="59" t="s">
        <v>1335</v>
      </c>
      <c r="O1910" s="46">
        <f t="shared" si="1330"/>
        <v>80</v>
      </c>
      <c r="P1910" s="46"/>
      <c r="Q1910" s="46"/>
      <c r="R1910" s="46"/>
      <c r="S1910" s="46"/>
      <c r="T1910" s="46"/>
      <c r="U1910" s="46"/>
      <c r="V1910" s="46">
        <v>40</v>
      </c>
      <c r="W1910" s="46">
        <v>40</v>
      </c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87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>
        <v>5949.01</v>
      </c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>
        <f t="shared" si="1326"/>
        <v>475920.80000000005</v>
      </c>
      <c r="DF1910" s="46"/>
      <c r="DG1910" s="46"/>
      <c r="DH1910" s="46"/>
      <c r="DI1910" s="46"/>
      <c r="DJ1910" s="46"/>
      <c r="DK1910" s="46"/>
      <c r="DL1910" s="46">
        <f t="shared" si="1327"/>
        <v>237960.40000000002</v>
      </c>
      <c r="DM1910" s="46">
        <f t="shared" si="1328"/>
        <v>237960.40000000002</v>
      </c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>
        <f t="shared" si="1329"/>
        <v>533031.29600000009</v>
      </c>
      <c r="FA1910" s="59" t="s">
        <v>1696</v>
      </c>
      <c r="FB1910" s="59" t="s">
        <v>1736</v>
      </c>
      <c r="FC1910" s="59" t="s">
        <v>2035</v>
      </c>
    </row>
    <row r="1911" spans="1:159" s="49" customFormat="1" ht="25.5" customHeight="1" x14ac:dyDescent="0.25">
      <c r="A1911" s="59" t="s">
        <v>2830</v>
      </c>
      <c r="B1911" s="59" t="s">
        <v>55</v>
      </c>
      <c r="C1911" s="59" t="s">
        <v>2706</v>
      </c>
      <c r="D1911" s="59" t="s">
        <v>2707</v>
      </c>
      <c r="E1911" s="59" t="s">
        <v>2707</v>
      </c>
      <c r="F1911" s="59" t="s">
        <v>2504</v>
      </c>
      <c r="G1911" s="59" t="s">
        <v>2668</v>
      </c>
      <c r="H1911" s="59" t="s">
        <v>1327</v>
      </c>
      <c r="I1911" s="59">
        <v>100</v>
      </c>
      <c r="J1911" s="59" t="s">
        <v>2710</v>
      </c>
      <c r="K1911" s="59" t="s">
        <v>1992</v>
      </c>
      <c r="L1911" s="59"/>
      <c r="M1911" s="59" t="s">
        <v>1993</v>
      </c>
      <c r="N1911" s="59" t="s">
        <v>1335</v>
      </c>
      <c r="O1911" s="46">
        <f t="shared" si="1330"/>
        <v>60</v>
      </c>
      <c r="P1911" s="46"/>
      <c r="Q1911" s="46"/>
      <c r="R1911" s="46"/>
      <c r="S1911" s="46"/>
      <c r="T1911" s="46"/>
      <c r="U1911" s="46"/>
      <c r="V1911" s="46">
        <v>30</v>
      </c>
      <c r="W1911" s="46">
        <v>30</v>
      </c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87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>
        <v>222.6</v>
      </c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>
        <f t="shared" si="1326"/>
        <v>13356</v>
      </c>
      <c r="DF1911" s="46"/>
      <c r="DG1911" s="46"/>
      <c r="DH1911" s="46"/>
      <c r="DI1911" s="46"/>
      <c r="DJ1911" s="46"/>
      <c r="DK1911" s="46"/>
      <c r="DL1911" s="46">
        <f t="shared" si="1327"/>
        <v>6678</v>
      </c>
      <c r="DM1911" s="46">
        <f t="shared" si="1328"/>
        <v>6678</v>
      </c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>
        <f t="shared" si="1329"/>
        <v>14958.720000000001</v>
      </c>
      <c r="FA1911" s="59" t="s">
        <v>1696</v>
      </c>
      <c r="FB1911" s="59" t="s">
        <v>1736</v>
      </c>
      <c r="FC1911" s="59" t="s">
        <v>2035</v>
      </c>
    </row>
    <row r="1912" spans="1:159" s="49" customFormat="1" ht="25.5" customHeight="1" x14ac:dyDescent="0.25">
      <c r="A1912" s="59" t="s">
        <v>2831</v>
      </c>
      <c r="B1912" s="59" t="s">
        <v>55</v>
      </c>
      <c r="C1912" s="59" t="s">
        <v>2706</v>
      </c>
      <c r="D1912" s="59" t="s">
        <v>2707</v>
      </c>
      <c r="E1912" s="59" t="s">
        <v>2707</v>
      </c>
      <c r="F1912" s="59" t="s">
        <v>2644</v>
      </c>
      <c r="G1912" s="59" t="s">
        <v>2674</v>
      </c>
      <c r="H1912" s="59" t="s">
        <v>1327</v>
      </c>
      <c r="I1912" s="59">
        <v>100</v>
      </c>
      <c r="J1912" s="59" t="s">
        <v>2710</v>
      </c>
      <c r="K1912" s="59" t="s">
        <v>1992</v>
      </c>
      <c r="L1912" s="59"/>
      <c r="M1912" s="59" t="s">
        <v>1993</v>
      </c>
      <c r="N1912" s="59" t="s">
        <v>1335</v>
      </c>
      <c r="O1912" s="46">
        <f t="shared" si="1330"/>
        <v>20</v>
      </c>
      <c r="P1912" s="46"/>
      <c r="Q1912" s="46"/>
      <c r="R1912" s="46"/>
      <c r="S1912" s="46"/>
      <c r="T1912" s="46"/>
      <c r="U1912" s="46"/>
      <c r="V1912" s="46">
        <v>10</v>
      </c>
      <c r="W1912" s="46">
        <v>10</v>
      </c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87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>
        <v>5503.8200000000006</v>
      </c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>
        <f t="shared" si="1326"/>
        <v>110076.40000000001</v>
      </c>
      <c r="DF1912" s="46"/>
      <c r="DG1912" s="46"/>
      <c r="DH1912" s="46"/>
      <c r="DI1912" s="46"/>
      <c r="DJ1912" s="46"/>
      <c r="DK1912" s="46"/>
      <c r="DL1912" s="46">
        <f t="shared" si="1327"/>
        <v>55038.200000000004</v>
      </c>
      <c r="DM1912" s="46">
        <f t="shared" si="1328"/>
        <v>55038.200000000004</v>
      </c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>
        <f t="shared" si="1329"/>
        <v>123285.56800000003</v>
      </c>
      <c r="FA1912" s="59" t="s">
        <v>1696</v>
      </c>
      <c r="FB1912" s="59" t="s">
        <v>1736</v>
      </c>
      <c r="FC1912" s="59" t="s">
        <v>2035</v>
      </c>
    </row>
    <row r="1913" spans="1:159" s="49" customFormat="1" ht="25.5" customHeight="1" x14ac:dyDescent="0.25">
      <c r="A1913" s="59" t="s">
        <v>2832</v>
      </c>
      <c r="B1913" s="59" t="s">
        <v>55</v>
      </c>
      <c r="C1913" s="59" t="s">
        <v>2706</v>
      </c>
      <c r="D1913" s="59" t="s">
        <v>2707</v>
      </c>
      <c r="E1913" s="59" t="s">
        <v>2707</v>
      </c>
      <c r="F1913" s="59" t="s">
        <v>2653</v>
      </c>
      <c r="G1913" s="59" t="s">
        <v>2674</v>
      </c>
      <c r="H1913" s="59" t="s">
        <v>1327</v>
      </c>
      <c r="I1913" s="59">
        <v>100</v>
      </c>
      <c r="J1913" s="59" t="s">
        <v>2710</v>
      </c>
      <c r="K1913" s="59" t="s">
        <v>1992</v>
      </c>
      <c r="L1913" s="59"/>
      <c r="M1913" s="59" t="s">
        <v>1993</v>
      </c>
      <c r="N1913" s="59" t="s">
        <v>1335</v>
      </c>
      <c r="O1913" s="46">
        <f t="shared" si="1330"/>
        <v>20</v>
      </c>
      <c r="P1913" s="46"/>
      <c r="Q1913" s="46"/>
      <c r="R1913" s="46"/>
      <c r="S1913" s="46"/>
      <c r="T1913" s="46"/>
      <c r="U1913" s="46"/>
      <c r="V1913" s="46">
        <v>10</v>
      </c>
      <c r="W1913" s="46">
        <v>10</v>
      </c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87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>
        <v>5503.8200000000006</v>
      </c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>
        <f t="shared" si="1326"/>
        <v>110076.40000000001</v>
      </c>
      <c r="DF1913" s="46"/>
      <c r="DG1913" s="46"/>
      <c r="DH1913" s="46"/>
      <c r="DI1913" s="46"/>
      <c r="DJ1913" s="46"/>
      <c r="DK1913" s="46"/>
      <c r="DL1913" s="46">
        <f t="shared" si="1327"/>
        <v>55038.200000000004</v>
      </c>
      <c r="DM1913" s="46">
        <f t="shared" si="1328"/>
        <v>55038.200000000004</v>
      </c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>
        <f t="shared" si="1329"/>
        <v>123285.56800000003</v>
      </c>
      <c r="FA1913" s="59" t="s">
        <v>1696</v>
      </c>
      <c r="FB1913" s="59" t="s">
        <v>1736</v>
      </c>
      <c r="FC1913" s="59" t="s">
        <v>2035</v>
      </c>
    </row>
    <row r="1914" spans="1:159" s="49" customFormat="1" ht="25.5" customHeight="1" x14ac:dyDescent="0.25">
      <c r="A1914" s="59" t="s">
        <v>2833</v>
      </c>
      <c r="B1914" s="59" t="s">
        <v>55</v>
      </c>
      <c r="C1914" s="59" t="s">
        <v>2706</v>
      </c>
      <c r="D1914" s="59" t="s">
        <v>2707</v>
      </c>
      <c r="E1914" s="59" t="s">
        <v>2707</v>
      </c>
      <c r="F1914" s="59" t="s">
        <v>2677</v>
      </c>
      <c r="G1914" s="59" t="s">
        <v>2674</v>
      </c>
      <c r="H1914" s="59" t="s">
        <v>1327</v>
      </c>
      <c r="I1914" s="59">
        <v>100</v>
      </c>
      <c r="J1914" s="59" t="s">
        <v>2710</v>
      </c>
      <c r="K1914" s="59" t="s">
        <v>1992</v>
      </c>
      <c r="L1914" s="59"/>
      <c r="M1914" s="59" t="s">
        <v>1993</v>
      </c>
      <c r="N1914" s="59" t="s">
        <v>1335</v>
      </c>
      <c r="O1914" s="46">
        <f t="shared" si="1330"/>
        <v>20</v>
      </c>
      <c r="P1914" s="46"/>
      <c r="Q1914" s="46"/>
      <c r="R1914" s="46"/>
      <c r="S1914" s="46"/>
      <c r="T1914" s="46"/>
      <c r="U1914" s="46"/>
      <c r="V1914" s="46">
        <v>10</v>
      </c>
      <c r="W1914" s="46">
        <v>10</v>
      </c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87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>
        <v>2068.3500000000004</v>
      </c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>
        <f t="shared" si="1326"/>
        <v>41367.000000000007</v>
      </c>
      <c r="DF1914" s="46"/>
      <c r="DG1914" s="46"/>
      <c r="DH1914" s="46"/>
      <c r="DI1914" s="46"/>
      <c r="DJ1914" s="46"/>
      <c r="DK1914" s="46"/>
      <c r="DL1914" s="46">
        <f t="shared" si="1327"/>
        <v>20683.500000000004</v>
      </c>
      <c r="DM1914" s="46">
        <f t="shared" si="1328"/>
        <v>20683.500000000004</v>
      </c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>
        <f t="shared" si="1329"/>
        <v>46331.040000000015</v>
      </c>
      <c r="FA1914" s="59" t="s">
        <v>1696</v>
      </c>
      <c r="FB1914" s="59" t="s">
        <v>1736</v>
      </c>
      <c r="FC1914" s="59" t="s">
        <v>2035</v>
      </c>
    </row>
    <row r="1915" spans="1:159" s="49" customFormat="1" ht="25.5" customHeight="1" x14ac:dyDescent="0.25">
      <c r="A1915" s="59" t="s">
        <v>2834</v>
      </c>
      <c r="B1915" s="59" t="s">
        <v>55</v>
      </c>
      <c r="C1915" s="59" t="s">
        <v>2706</v>
      </c>
      <c r="D1915" s="59" t="s">
        <v>2707</v>
      </c>
      <c r="E1915" s="59" t="s">
        <v>2707</v>
      </c>
      <c r="F1915" s="59" t="s">
        <v>2496</v>
      </c>
      <c r="G1915" s="59" t="s">
        <v>2679</v>
      </c>
      <c r="H1915" s="59" t="s">
        <v>1327</v>
      </c>
      <c r="I1915" s="59">
        <v>100</v>
      </c>
      <c r="J1915" s="59" t="s">
        <v>2710</v>
      </c>
      <c r="K1915" s="59" t="s">
        <v>1992</v>
      </c>
      <c r="L1915" s="59"/>
      <c r="M1915" s="59" t="s">
        <v>1993</v>
      </c>
      <c r="N1915" s="59" t="s">
        <v>1335</v>
      </c>
      <c r="O1915" s="46">
        <f t="shared" si="1330"/>
        <v>255</v>
      </c>
      <c r="P1915" s="46"/>
      <c r="Q1915" s="46"/>
      <c r="R1915" s="46"/>
      <c r="S1915" s="46"/>
      <c r="T1915" s="46"/>
      <c r="U1915" s="46"/>
      <c r="V1915" s="46">
        <v>155</v>
      </c>
      <c r="W1915" s="46">
        <v>100</v>
      </c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87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>
        <v>40.129999999999995</v>
      </c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>
        <f t="shared" si="1326"/>
        <v>10233.15</v>
      </c>
      <c r="DF1915" s="46"/>
      <c r="DG1915" s="46"/>
      <c r="DH1915" s="46"/>
      <c r="DI1915" s="46"/>
      <c r="DJ1915" s="46"/>
      <c r="DK1915" s="46"/>
      <c r="DL1915" s="46">
        <f t="shared" si="1327"/>
        <v>6220.15</v>
      </c>
      <c r="DM1915" s="46">
        <f t="shared" si="1328"/>
        <v>4012.9999999999995</v>
      </c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>
        <f t="shared" si="1329"/>
        <v>11461.128000000001</v>
      </c>
      <c r="FA1915" s="59" t="s">
        <v>1696</v>
      </c>
      <c r="FB1915" s="59" t="s">
        <v>1736</v>
      </c>
      <c r="FC1915" s="59" t="s">
        <v>2035</v>
      </c>
    </row>
    <row r="1916" spans="1:159" s="49" customFormat="1" ht="25.5" customHeight="1" x14ac:dyDescent="0.25">
      <c r="A1916" s="59" t="s">
        <v>2835</v>
      </c>
      <c r="B1916" s="59" t="s">
        <v>55</v>
      </c>
      <c r="C1916" s="59" t="s">
        <v>2706</v>
      </c>
      <c r="D1916" s="59" t="s">
        <v>2707</v>
      </c>
      <c r="E1916" s="59" t="s">
        <v>2707</v>
      </c>
      <c r="F1916" s="59" t="s">
        <v>2642</v>
      </c>
      <c r="G1916" s="59" t="s">
        <v>2674</v>
      </c>
      <c r="H1916" s="59" t="s">
        <v>1327</v>
      </c>
      <c r="I1916" s="59">
        <v>100</v>
      </c>
      <c r="J1916" s="59" t="s">
        <v>2710</v>
      </c>
      <c r="K1916" s="59" t="s">
        <v>1992</v>
      </c>
      <c r="L1916" s="59"/>
      <c r="M1916" s="59" t="s">
        <v>1993</v>
      </c>
      <c r="N1916" s="59" t="s">
        <v>1335</v>
      </c>
      <c r="O1916" s="46">
        <f t="shared" si="1330"/>
        <v>40</v>
      </c>
      <c r="P1916" s="46"/>
      <c r="Q1916" s="46"/>
      <c r="R1916" s="46"/>
      <c r="S1916" s="46"/>
      <c r="T1916" s="46"/>
      <c r="U1916" s="46"/>
      <c r="V1916" s="46">
        <v>20</v>
      </c>
      <c r="W1916" s="46">
        <v>20</v>
      </c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87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>
        <v>3198.5400000000004</v>
      </c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>
        <f t="shared" si="1326"/>
        <v>127941.60000000002</v>
      </c>
      <c r="DF1916" s="46"/>
      <c r="DG1916" s="46"/>
      <c r="DH1916" s="46"/>
      <c r="DI1916" s="46"/>
      <c r="DJ1916" s="46"/>
      <c r="DK1916" s="46"/>
      <c r="DL1916" s="46">
        <f t="shared" si="1327"/>
        <v>63970.80000000001</v>
      </c>
      <c r="DM1916" s="46">
        <f t="shared" si="1328"/>
        <v>63970.80000000001</v>
      </c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>
        <f t="shared" si="1329"/>
        <v>143294.59200000003</v>
      </c>
      <c r="FA1916" s="59" t="s">
        <v>1696</v>
      </c>
      <c r="FB1916" s="59" t="s">
        <v>1736</v>
      </c>
      <c r="FC1916" s="59" t="s">
        <v>2035</v>
      </c>
    </row>
    <row r="1917" spans="1:159" s="49" customFormat="1" ht="25.5" customHeight="1" x14ac:dyDescent="0.25">
      <c r="A1917" s="59" t="s">
        <v>2836</v>
      </c>
      <c r="B1917" s="59" t="s">
        <v>55</v>
      </c>
      <c r="C1917" s="59" t="s">
        <v>2706</v>
      </c>
      <c r="D1917" s="59" t="s">
        <v>2707</v>
      </c>
      <c r="E1917" s="59" t="s">
        <v>2707</v>
      </c>
      <c r="F1917" s="59" t="s">
        <v>2499</v>
      </c>
      <c r="G1917" s="59" t="s">
        <v>2679</v>
      </c>
      <c r="H1917" s="59" t="s">
        <v>1327</v>
      </c>
      <c r="I1917" s="59">
        <v>100</v>
      </c>
      <c r="J1917" s="59" t="s">
        <v>2710</v>
      </c>
      <c r="K1917" s="59" t="s">
        <v>1992</v>
      </c>
      <c r="L1917" s="59"/>
      <c r="M1917" s="59" t="s">
        <v>1993</v>
      </c>
      <c r="N1917" s="59" t="s">
        <v>1335</v>
      </c>
      <c r="O1917" s="46">
        <f t="shared" si="1330"/>
        <v>154</v>
      </c>
      <c r="P1917" s="46"/>
      <c r="Q1917" s="46"/>
      <c r="R1917" s="46"/>
      <c r="S1917" s="46"/>
      <c r="T1917" s="46"/>
      <c r="U1917" s="46"/>
      <c r="V1917" s="46">
        <v>94</v>
      </c>
      <c r="W1917" s="46">
        <v>60</v>
      </c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87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>
        <v>195.85999999999999</v>
      </c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>
        <f t="shared" si="1326"/>
        <v>30162.44</v>
      </c>
      <c r="DF1917" s="46"/>
      <c r="DG1917" s="46"/>
      <c r="DH1917" s="46"/>
      <c r="DI1917" s="46"/>
      <c r="DJ1917" s="46"/>
      <c r="DK1917" s="46"/>
      <c r="DL1917" s="46">
        <f t="shared" si="1327"/>
        <v>18410.84</v>
      </c>
      <c r="DM1917" s="46">
        <f t="shared" si="1328"/>
        <v>11751.599999999999</v>
      </c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>
        <f t="shared" si="1329"/>
        <v>33781.932800000002</v>
      </c>
      <c r="FA1917" s="59" t="s">
        <v>1696</v>
      </c>
      <c r="FB1917" s="59" t="s">
        <v>1736</v>
      </c>
      <c r="FC1917" s="59" t="s">
        <v>2035</v>
      </c>
    </row>
    <row r="1918" spans="1:159" s="49" customFormat="1" ht="25.5" customHeight="1" x14ac:dyDescent="0.25">
      <c r="A1918" s="59" t="s">
        <v>2837</v>
      </c>
      <c r="B1918" s="59" t="s">
        <v>55</v>
      </c>
      <c r="C1918" s="59" t="s">
        <v>2706</v>
      </c>
      <c r="D1918" s="59" t="s">
        <v>2707</v>
      </c>
      <c r="E1918" s="59" t="s">
        <v>2707</v>
      </c>
      <c r="F1918" s="59" t="s">
        <v>2508</v>
      </c>
      <c r="G1918" s="59" t="s">
        <v>2679</v>
      </c>
      <c r="H1918" s="59" t="s">
        <v>1327</v>
      </c>
      <c r="I1918" s="59">
        <v>100</v>
      </c>
      <c r="J1918" s="59" t="s">
        <v>2710</v>
      </c>
      <c r="K1918" s="59" t="s">
        <v>1992</v>
      </c>
      <c r="L1918" s="59"/>
      <c r="M1918" s="59" t="s">
        <v>1993</v>
      </c>
      <c r="N1918" s="59" t="s">
        <v>1335</v>
      </c>
      <c r="O1918" s="46">
        <f t="shared" si="1330"/>
        <v>100</v>
      </c>
      <c r="P1918" s="46"/>
      <c r="Q1918" s="46"/>
      <c r="R1918" s="46"/>
      <c r="S1918" s="46"/>
      <c r="T1918" s="46"/>
      <c r="U1918" s="46"/>
      <c r="V1918" s="46">
        <v>50</v>
      </c>
      <c r="W1918" s="46">
        <v>50</v>
      </c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87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>
        <v>317.18</v>
      </c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>
        <f t="shared" si="1326"/>
        <v>31718</v>
      </c>
      <c r="DF1918" s="46"/>
      <c r="DG1918" s="46"/>
      <c r="DH1918" s="46"/>
      <c r="DI1918" s="46"/>
      <c r="DJ1918" s="46"/>
      <c r="DK1918" s="46"/>
      <c r="DL1918" s="46">
        <f t="shared" si="1327"/>
        <v>15859</v>
      </c>
      <c r="DM1918" s="46">
        <f t="shared" si="1328"/>
        <v>15859</v>
      </c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>
        <f t="shared" si="1329"/>
        <v>35524.160000000003</v>
      </c>
      <c r="FA1918" s="59" t="s">
        <v>1696</v>
      </c>
      <c r="FB1918" s="59" t="s">
        <v>1736</v>
      </c>
      <c r="FC1918" s="59" t="s">
        <v>2035</v>
      </c>
    </row>
    <row r="1919" spans="1:159" s="49" customFormat="1" ht="25.5" customHeight="1" x14ac:dyDescent="0.25">
      <c r="A1919" s="59" t="s">
        <v>2838</v>
      </c>
      <c r="B1919" s="59" t="s">
        <v>55</v>
      </c>
      <c r="C1919" s="59" t="s">
        <v>2706</v>
      </c>
      <c r="D1919" s="59" t="s">
        <v>2707</v>
      </c>
      <c r="E1919" s="59" t="s">
        <v>2707</v>
      </c>
      <c r="F1919" s="59" t="s">
        <v>2646</v>
      </c>
      <c r="G1919" s="59" t="s">
        <v>2679</v>
      </c>
      <c r="H1919" s="59" t="s">
        <v>1327</v>
      </c>
      <c r="I1919" s="59">
        <v>100</v>
      </c>
      <c r="J1919" s="59" t="s">
        <v>2710</v>
      </c>
      <c r="K1919" s="59" t="s">
        <v>1992</v>
      </c>
      <c r="L1919" s="59"/>
      <c r="M1919" s="59" t="s">
        <v>1993</v>
      </c>
      <c r="N1919" s="59" t="s">
        <v>1335</v>
      </c>
      <c r="O1919" s="46">
        <f t="shared" si="1330"/>
        <v>10</v>
      </c>
      <c r="P1919" s="46"/>
      <c r="Q1919" s="46"/>
      <c r="R1919" s="46"/>
      <c r="S1919" s="46"/>
      <c r="T1919" s="46"/>
      <c r="U1919" s="46"/>
      <c r="V1919" s="46">
        <v>5</v>
      </c>
      <c r="W1919" s="46">
        <v>5</v>
      </c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87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>
        <v>639.14</v>
      </c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>
        <f t="shared" si="1326"/>
        <v>6391.4</v>
      </c>
      <c r="DF1919" s="46"/>
      <c r="DG1919" s="46"/>
      <c r="DH1919" s="46"/>
      <c r="DI1919" s="46"/>
      <c r="DJ1919" s="46"/>
      <c r="DK1919" s="46"/>
      <c r="DL1919" s="46">
        <f t="shared" si="1327"/>
        <v>3195.7</v>
      </c>
      <c r="DM1919" s="46">
        <f t="shared" si="1328"/>
        <v>3195.7</v>
      </c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>
        <f t="shared" si="1329"/>
        <v>7158.3680000000004</v>
      </c>
      <c r="FA1919" s="59" t="s">
        <v>1696</v>
      </c>
      <c r="FB1919" s="59" t="s">
        <v>1736</v>
      </c>
      <c r="FC1919" s="59" t="s">
        <v>2035</v>
      </c>
    </row>
    <row r="1920" spans="1:159" s="49" customFormat="1" ht="25.5" customHeight="1" x14ac:dyDescent="0.25">
      <c r="A1920" s="59" t="s">
        <v>2839</v>
      </c>
      <c r="B1920" s="59" t="s">
        <v>55</v>
      </c>
      <c r="C1920" s="59" t="s">
        <v>2706</v>
      </c>
      <c r="D1920" s="59" t="s">
        <v>2707</v>
      </c>
      <c r="E1920" s="59" t="s">
        <v>2707</v>
      </c>
      <c r="F1920" s="59" t="s">
        <v>2519</v>
      </c>
      <c r="G1920" s="59" t="s">
        <v>2674</v>
      </c>
      <c r="H1920" s="59" t="s">
        <v>1327</v>
      </c>
      <c r="I1920" s="59">
        <v>100</v>
      </c>
      <c r="J1920" s="59" t="s">
        <v>2710</v>
      </c>
      <c r="K1920" s="59" t="s">
        <v>1992</v>
      </c>
      <c r="L1920" s="59"/>
      <c r="M1920" s="59" t="s">
        <v>1993</v>
      </c>
      <c r="N1920" s="59" t="s">
        <v>1335</v>
      </c>
      <c r="O1920" s="46">
        <f t="shared" si="1330"/>
        <v>20</v>
      </c>
      <c r="P1920" s="46"/>
      <c r="Q1920" s="46"/>
      <c r="R1920" s="46"/>
      <c r="S1920" s="46"/>
      <c r="T1920" s="46"/>
      <c r="U1920" s="46"/>
      <c r="V1920" s="46">
        <v>10</v>
      </c>
      <c r="W1920" s="46">
        <v>10</v>
      </c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87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>
        <v>12643.2</v>
      </c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>
        <f t="shared" ref="DE1920:DE1936" si="1331">DL1920+DM1920</f>
        <v>252864</v>
      </c>
      <c r="DF1920" s="46"/>
      <c r="DG1920" s="46"/>
      <c r="DH1920" s="46"/>
      <c r="DI1920" s="46"/>
      <c r="DJ1920" s="46"/>
      <c r="DK1920" s="46"/>
      <c r="DL1920" s="46">
        <f t="shared" ref="DL1920:DL1936" si="1332">V1920*BJ1920</f>
        <v>126432</v>
      </c>
      <c r="DM1920" s="46">
        <f t="shared" ref="DM1920:DM1936" si="1333">BJ1920*W1920</f>
        <v>126432</v>
      </c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>
        <f t="shared" ref="EZ1920:EZ1940" si="1334">DE1920*1.12</f>
        <v>283207.68000000005</v>
      </c>
      <c r="FA1920" s="59" t="s">
        <v>1696</v>
      </c>
      <c r="FB1920" s="59" t="s">
        <v>1736</v>
      </c>
      <c r="FC1920" s="59" t="s">
        <v>2035</v>
      </c>
    </row>
    <row r="1921" spans="1:159" s="49" customFormat="1" ht="25.5" customHeight="1" x14ac:dyDescent="0.25">
      <c r="A1921" s="59" t="s">
        <v>2840</v>
      </c>
      <c r="B1921" s="59" t="s">
        <v>55</v>
      </c>
      <c r="C1921" s="59" t="s">
        <v>2706</v>
      </c>
      <c r="D1921" s="59" t="s">
        <v>2707</v>
      </c>
      <c r="E1921" s="59" t="s">
        <v>2707</v>
      </c>
      <c r="F1921" s="59" t="s">
        <v>2606</v>
      </c>
      <c r="G1921" s="59" t="s">
        <v>2679</v>
      </c>
      <c r="H1921" s="59" t="s">
        <v>1327</v>
      </c>
      <c r="I1921" s="59">
        <v>100</v>
      </c>
      <c r="J1921" s="59" t="s">
        <v>2710</v>
      </c>
      <c r="K1921" s="59" t="s">
        <v>1992</v>
      </c>
      <c r="L1921" s="59"/>
      <c r="M1921" s="59" t="s">
        <v>1993</v>
      </c>
      <c r="N1921" s="59" t="s">
        <v>1335</v>
      </c>
      <c r="O1921" s="46">
        <f t="shared" si="1330"/>
        <v>2</v>
      </c>
      <c r="P1921" s="46"/>
      <c r="Q1921" s="46"/>
      <c r="R1921" s="46"/>
      <c r="S1921" s="46"/>
      <c r="T1921" s="46"/>
      <c r="U1921" s="46"/>
      <c r="V1921" s="46">
        <v>1</v>
      </c>
      <c r="W1921" s="46">
        <v>1</v>
      </c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87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>
        <v>2750.48</v>
      </c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>
        <f t="shared" si="1331"/>
        <v>5500.96</v>
      </c>
      <c r="DF1921" s="46"/>
      <c r="DG1921" s="46"/>
      <c r="DH1921" s="46"/>
      <c r="DI1921" s="46"/>
      <c r="DJ1921" s="46"/>
      <c r="DK1921" s="46"/>
      <c r="DL1921" s="46">
        <f t="shared" si="1332"/>
        <v>2750.48</v>
      </c>
      <c r="DM1921" s="46">
        <f t="shared" si="1333"/>
        <v>2750.48</v>
      </c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>
        <f t="shared" si="1334"/>
        <v>6161.0752000000002</v>
      </c>
      <c r="FA1921" s="59" t="s">
        <v>1696</v>
      </c>
      <c r="FB1921" s="59" t="s">
        <v>1736</v>
      </c>
      <c r="FC1921" s="59" t="s">
        <v>2035</v>
      </c>
    </row>
    <row r="1922" spans="1:159" s="49" customFormat="1" ht="25.5" customHeight="1" x14ac:dyDescent="0.25">
      <c r="A1922" s="59" t="s">
        <v>2841</v>
      </c>
      <c r="B1922" s="59" t="s">
        <v>55</v>
      </c>
      <c r="C1922" s="59" t="s">
        <v>2706</v>
      </c>
      <c r="D1922" s="59" t="s">
        <v>2707</v>
      </c>
      <c r="E1922" s="59" t="s">
        <v>2707</v>
      </c>
      <c r="F1922" s="59" t="s">
        <v>2514</v>
      </c>
      <c r="G1922" s="59" t="s">
        <v>2679</v>
      </c>
      <c r="H1922" s="59" t="s">
        <v>1327</v>
      </c>
      <c r="I1922" s="59">
        <v>100</v>
      </c>
      <c r="J1922" s="59" t="s">
        <v>2710</v>
      </c>
      <c r="K1922" s="59" t="s">
        <v>1992</v>
      </c>
      <c r="L1922" s="59"/>
      <c r="M1922" s="59" t="s">
        <v>1993</v>
      </c>
      <c r="N1922" s="59" t="s">
        <v>1335</v>
      </c>
      <c r="O1922" s="46">
        <f t="shared" si="1330"/>
        <v>64</v>
      </c>
      <c r="P1922" s="46"/>
      <c r="Q1922" s="46"/>
      <c r="R1922" s="46"/>
      <c r="S1922" s="46"/>
      <c r="T1922" s="46"/>
      <c r="U1922" s="46"/>
      <c r="V1922" s="46">
        <v>39</v>
      </c>
      <c r="W1922" s="46">
        <v>25</v>
      </c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87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>
        <v>2750.48</v>
      </c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>
        <f t="shared" si="1331"/>
        <v>176030.72</v>
      </c>
      <c r="DF1922" s="46"/>
      <c r="DG1922" s="46"/>
      <c r="DH1922" s="46"/>
      <c r="DI1922" s="46"/>
      <c r="DJ1922" s="46"/>
      <c r="DK1922" s="46"/>
      <c r="DL1922" s="46">
        <f t="shared" si="1332"/>
        <v>107268.72</v>
      </c>
      <c r="DM1922" s="46">
        <f t="shared" si="1333"/>
        <v>68762</v>
      </c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>
        <f t="shared" si="1334"/>
        <v>197154.40640000001</v>
      </c>
      <c r="FA1922" s="59" t="s">
        <v>1696</v>
      </c>
      <c r="FB1922" s="59" t="s">
        <v>1736</v>
      </c>
      <c r="FC1922" s="59" t="s">
        <v>2035</v>
      </c>
    </row>
    <row r="1923" spans="1:159" s="49" customFormat="1" ht="25.5" customHeight="1" x14ac:dyDescent="0.25">
      <c r="A1923" s="59" t="s">
        <v>2842</v>
      </c>
      <c r="B1923" s="59" t="s">
        <v>55</v>
      </c>
      <c r="C1923" s="59" t="s">
        <v>2706</v>
      </c>
      <c r="D1923" s="59" t="s">
        <v>2707</v>
      </c>
      <c r="E1923" s="59" t="s">
        <v>2707</v>
      </c>
      <c r="F1923" s="59" t="s">
        <v>2477</v>
      </c>
      <c r="G1923" s="59" t="s">
        <v>2655</v>
      </c>
      <c r="H1923" s="59" t="s">
        <v>1327</v>
      </c>
      <c r="I1923" s="59">
        <v>100</v>
      </c>
      <c r="J1923" s="59" t="s">
        <v>2710</v>
      </c>
      <c r="K1923" s="59" t="s">
        <v>1992</v>
      </c>
      <c r="L1923" s="59"/>
      <c r="M1923" s="59" t="s">
        <v>1993</v>
      </c>
      <c r="N1923" s="59" t="s">
        <v>1335</v>
      </c>
      <c r="O1923" s="46">
        <f t="shared" si="1330"/>
        <v>59</v>
      </c>
      <c r="P1923" s="46"/>
      <c r="Q1923" s="46"/>
      <c r="R1923" s="46"/>
      <c r="S1923" s="46"/>
      <c r="T1923" s="46"/>
      <c r="U1923" s="46"/>
      <c r="V1923" s="46">
        <v>34</v>
      </c>
      <c r="W1923" s="46">
        <v>25</v>
      </c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87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>
        <v>1247.71</v>
      </c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>
        <f t="shared" si="1331"/>
        <v>73614.89</v>
      </c>
      <c r="DF1923" s="46"/>
      <c r="DG1923" s="46"/>
      <c r="DH1923" s="46"/>
      <c r="DI1923" s="46"/>
      <c r="DJ1923" s="46"/>
      <c r="DK1923" s="46"/>
      <c r="DL1923" s="46">
        <f t="shared" si="1332"/>
        <v>42422.14</v>
      </c>
      <c r="DM1923" s="46">
        <f t="shared" si="1333"/>
        <v>31192.75</v>
      </c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>
        <f t="shared" si="1334"/>
        <v>82448.676800000001</v>
      </c>
      <c r="FA1923" s="59" t="s">
        <v>1696</v>
      </c>
      <c r="FB1923" s="59" t="s">
        <v>1736</v>
      </c>
      <c r="FC1923" s="59" t="s">
        <v>2035</v>
      </c>
    </row>
    <row r="1924" spans="1:159" s="49" customFormat="1" ht="25.5" customHeight="1" x14ac:dyDescent="0.25">
      <c r="A1924" s="59" t="s">
        <v>2843</v>
      </c>
      <c r="B1924" s="59" t="s">
        <v>55</v>
      </c>
      <c r="C1924" s="59" t="s">
        <v>2706</v>
      </c>
      <c r="D1924" s="59" t="s">
        <v>2707</v>
      </c>
      <c r="E1924" s="59" t="s">
        <v>2707</v>
      </c>
      <c r="F1924" s="59" t="s">
        <v>2501</v>
      </c>
      <c r="G1924" s="59" t="s">
        <v>2679</v>
      </c>
      <c r="H1924" s="59" t="s">
        <v>1327</v>
      </c>
      <c r="I1924" s="59">
        <v>100</v>
      </c>
      <c r="J1924" s="59" t="s">
        <v>2710</v>
      </c>
      <c r="K1924" s="59" t="s">
        <v>1992</v>
      </c>
      <c r="L1924" s="59"/>
      <c r="M1924" s="59" t="s">
        <v>1993</v>
      </c>
      <c r="N1924" s="59" t="s">
        <v>1335</v>
      </c>
      <c r="O1924" s="46">
        <f t="shared" si="1330"/>
        <v>74</v>
      </c>
      <c r="P1924" s="46"/>
      <c r="Q1924" s="46"/>
      <c r="R1924" s="46"/>
      <c r="S1924" s="46"/>
      <c r="T1924" s="46"/>
      <c r="U1924" s="46"/>
      <c r="V1924" s="46">
        <v>44</v>
      </c>
      <c r="W1924" s="46">
        <v>30</v>
      </c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87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>
        <v>101.28</v>
      </c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>
        <f t="shared" si="1331"/>
        <v>7494.7199999999993</v>
      </c>
      <c r="DF1924" s="46"/>
      <c r="DG1924" s="46"/>
      <c r="DH1924" s="46"/>
      <c r="DI1924" s="46"/>
      <c r="DJ1924" s="46"/>
      <c r="DK1924" s="46"/>
      <c r="DL1924" s="46">
        <f t="shared" si="1332"/>
        <v>4456.32</v>
      </c>
      <c r="DM1924" s="46">
        <f t="shared" si="1333"/>
        <v>3038.4</v>
      </c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>
        <f t="shared" si="1334"/>
        <v>8394.0864000000001</v>
      </c>
      <c r="FA1924" s="59" t="s">
        <v>1696</v>
      </c>
      <c r="FB1924" s="59" t="s">
        <v>1736</v>
      </c>
      <c r="FC1924" s="59" t="s">
        <v>2035</v>
      </c>
    </row>
    <row r="1925" spans="1:159" s="49" customFormat="1" ht="25.5" customHeight="1" x14ac:dyDescent="0.25">
      <c r="A1925" s="59" t="s">
        <v>2844</v>
      </c>
      <c r="B1925" s="59" t="s">
        <v>55</v>
      </c>
      <c r="C1925" s="59" t="s">
        <v>2706</v>
      </c>
      <c r="D1925" s="59" t="s">
        <v>2707</v>
      </c>
      <c r="E1925" s="59" t="s">
        <v>2707</v>
      </c>
      <c r="F1925" s="59" t="s">
        <v>2506</v>
      </c>
      <c r="G1925" s="59" t="s">
        <v>2679</v>
      </c>
      <c r="H1925" s="59" t="s">
        <v>1327</v>
      </c>
      <c r="I1925" s="59">
        <v>100</v>
      </c>
      <c r="J1925" s="59" t="s">
        <v>2710</v>
      </c>
      <c r="K1925" s="59" t="s">
        <v>1992</v>
      </c>
      <c r="L1925" s="59"/>
      <c r="M1925" s="59" t="s">
        <v>1993</v>
      </c>
      <c r="N1925" s="59" t="s">
        <v>1335</v>
      </c>
      <c r="O1925" s="46">
        <f t="shared" si="1330"/>
        <v>350</v>
      </c>
      <c r="P1925" s="46"/>
      <c r="Q1925" s="46"/>
      <c r="R1925" s="46"/>
      <c r="S1925" s="46"/>
      <c r="T1925" s="46"/>
      <c r="U1925" s="46"/>
      <c r="V1925" s="46">
        <v>200</v>
      </c>
      <c r="W1925" s="46">
        <v>150</v>
      </c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87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>
        <v>145.22</v>
      </c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>
        <f t="shared" si="1331"/>
        <v>50827</v>
      </c>
      <c r="DF1925" s="46"/>
      <c r="DG1925" s="46"/>
      <c r="DH1925" s="46"/>
      <c r="DI1925" s="46"/>
      <c r="DJ1925" s="46"/>
      <c r="DK1925" s="46"/>
      <c r="DL1925" s="46">
        <f t="shared" si="1332"/>
        <v>29044</v>
      </c>
      <c r="DM1925" s="46">
        <f t="shared" si="1333"/>
        <v>21783</v>
      </c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>
        <f t="shared" si="1334"/>
        <v>56926.240000000005</v>
      </c>
      <c r="FA1925" s="59" t="s">
        <v>1696</v>
      </c>
      <c r="FB1925" s="59" t="s">
        <v>1736</v>
      </c>
      <c r="FC1925" s="59" t="s">
        <v>2035</v>
      </c>
    </row>
    <row r="1926" spans="1:159" s="49" customFormat="1" ht="25.5" customHeight="1" x14ac:dyDescent="0.25">
      <c r="A1926" s="59" t="s">
        <v>2845</v>
      </c>
      <c r="B1926" s="59" t="s">
        <v>55</v>
      </c>
      <c r="C1926" s="59" t="s">
        <v>2706</v>
      </c>
      <c r="D1926" s="59" t="s">
        <v>2707</v>
      </c>
      <c r="E1926" s="59" t="s">
        <v>2707</v>
      </c>
      <c r="F1926" s="59" t="s">
        <v>2540</v>
      </c>
      <c r="G1926" s="59" t="s">
        <v>2674</v>
      </c>
      <c r="H1926" s="59" t="s">
        <v>1327</v>
      </c>
      <c r="I1926" s="59">
        <v>100</v>
      </c>
      <c r="J1926" s="59" t="s">
        <v>2710</v>
      </c>
      <c r="K1926" s="59" t="s">
        <v>1992</v>
      </c>
      <c r="L1926" s="59"/>
      <c r="M1926" s="59" t="s">
        <v>1993</v>
      </c>
      <c r="N1926" s="59" t="s">
        <v>1335</v>
      </c>
      <c r="O1926" s="46">
        <f t="shared" si="1330"/>
        <v>45</v>
      </c>
      <c r="P1926" s="46"/>
      <c r="Q1926" s="46"/>
      <c r="R1926" s="46"/>
      <c r="S1926" s="46"/>
      <c r="T1926" s="46"/>
      <c r="U1926" s="46"/>
      <c r="V1926" s="46">
        <v>30</v>
      </c>
      <c r="W1926" s="46">
        <v>15</v>
      </c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87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>
        <v>1623.15</v>
      </c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>
        <f t="shared" si="1331"/>
        <v>73041.75</v>
      </c>
      <c r="DF1926" s="46"/>
      <c r="DG1926" s="46"/>
      <c r="DH1926" s="46"/>
      <c r="DI1926" s="46"/>
      <c r="DJ1926" s="46"/>
      <c r="DK1926" s="46"/>
      <c r="DL1926" s="46">
        <f t="shared" si="1332"/>
        <v>48694.5</v>
      </c>
      <c r="DM1926" s="46">
        <f t="shared" si="1333"/>
        <v>24347.25</v>
      </c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>
        <f t="shared" si="1334"/>
        <v>81806.760000000009</v>
      </c>
      <c r="FA1926" s="59" t="s">
        <v>1696</v>
      </c>
      <c r="FB1926" s="59" t="s">
        <v>1736</v>
      </c>
      <c r="FC1926" s="59" t="s">
        <v>2035</v>
      </c>
    </row>
    <row r="1927" spans="1:159" s="49" customFormat="1" ht="25.5" customHeight="1" x14ac:dyDescent="0.25">
      <c r="A1927" s="59" t="s">
        <v>2846</v>
      </c>
      <c r="B1927" s="59" t="s">
        <v>55</v>
      </c>
      <c r="C1927" s="59" t="s">
        <v>2706</v>
      </c>
      <c r="D1927" s="59" t="s">
        <v>2707</v>
      </c>
      <c r="E1927" s="59" t="s">
        <v>2707</v>
      </c>
      <c r="F1927" s="59" t="s">
        <v>2650</v>
      </c>
      <c r="G1927" s="59" t="s">
        <v>2679</v>
      </c>
      <c r="H1927" s="59" t="s">
        <v>1327</v>
      </c>
      <c r="I1927" s="59">
        <v>100</v>
      </c>
      <c r="J1927" s="59" t="s">
        <v>2710</v>
      </c>
      <c r="K1927" s="59" t="s">
        <v>1992</v>
      </c>
      <c r="L1927" s="59"/>
      <c r="M1927" s="59" t="s">
        <v>1993</v>
      </c>
      <c r="N1927" s="59" t="s">
        <v>1335</v>
      </c>
      <c r="O1927" s="46">
        <f t="shared" si="1330"/>
        <v>2</v>
      </c>
      <c r="P1927" s="46"/>
      <c r="Q1927" s="46"/>
      <c r="R1927" s="46"/>
      <c r="S1927" s="46"/>
      <c r="T1927" s="46"/>
      <c r="U1927" s="46"/>
      <c r="V1927" s="46">
        <v>1</v>
      </c>
      <c r="W1927" s="46">
        <v>1</v>
      </c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87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>
        <v>1122.55</v>
      </c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>
        <f t="shared" si="1331"/>
        <v>2245.1</v>
      </c>
      <c r="DF1927" s="46"/>
      <c r="DG1927" s="46"/>
      <c r="DH1927" s="46"/>
      <c r="DI1927" s="46"/>
      <c r="DJ1927" s="46"/>
      <c r="DK1927" s="46"/>
      <c r="DL1927" s="46">
        <f t="shared" si="1332"/>
        <v>1122.55</v>
      </c>
      <c r="DM1927" s="46">
        <f t="shared" si="1333"/>
        <v>1122.55</v>
      </c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>
        <f t="shared" si="1334"/>
        <v>2514.5120000000002</v>
      </c>
      <c r="FA1927" s="59" t="s">
        <v>1696</v>
      </c>
      <c r="FB1927" s="59" t="s">
        <v>1736</v>
      </c>
      <c r="FC1927" s="59" t="s">
        <v>2035</v>
      </c>
    </row>
    <row r="1928" spans="1:159" s="49" customFormat="1" ht="25.5" customHeight="1" x14ac:dyDescent="0.25">
      <c r="A1928" s="59" t="s">
        <v>2847</v>
      </c>
      <c r="B1928" s="59" t="s">
        <v>55</v>
      </c>
      <c r="C1928" s="59" t="s">
        <v>2706</v>
      </c>
      <c r="D1928" s="59" t="s">
        <v>2707</v>
      </c>
      <c r="E1928" s="59" t="s">
        <v>2707</v>
      </c>
      <c r="F1928" s="59" t="s">
        <v>2512</v>
      </c>
      <c r="G1928" s="59" t="s">
        <v>2679</v>
      </c>
      <c r="H1928" s="59" t="s">
        <v>1327</v>
      </c>
      <c r="I1928" s="59">
        <v>100</v>
      </c>
      <c r="J1928" s="59" t="s">
        <v>2710</v>
      </c>
      <c r="K1928" s="59" t="s">
        <v>1992</v>
      </c>
      <c r="L1928" s="59"/>
      <c r="M1928" s="59" t="s">
        <v>1993</v>
      </c>
      <c r="N1928" s="59" t="s">
        <v>1335</v>
      </c>
      <c r="O1928" s="46">
        <f t="shared" si="1330"/>
        <v>20</v>
      </c>
      <c r="P1928" s="46"/>
      <c r="Q1928" s="46"/>
      <c r="R1928" s="46"/>
      <c r="S1928" s="46"/>
      <c r="T1928" s="46"/>
      <c r="U1928" s="46"/>
      <c r="V1928" s="46">
        <v>10</v>
      </c>
      <c r="W1928" s="46">
        <v>10</v>
      </c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87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1122.55</v>
      </c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>
        <f t="shared" si="1331"/>
        <v>22451</v>
      </c>
      <c r="DF1928" s="46"/>
      <c r="DG1928" s="46"/>
      <c r="DH1928" s="46"/>
      <c r="DI1928" s="46"/>
      <c r="DJ1928" s="46"/>
      <c r="DK1928" s="46"/>
      <c r="DL1928" s="46">
        <f t="shared" si="1332"/>
        <v>11225.5</v>
      </c>
      <c r="DM1928" s="46">
        <f t="shared" si="1333"/>
        <v>11225.5</v>
      </c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>
        <f t="shared" si="1334"/>
        <v>25145.120000000003</v>
      </c>
      <c r="FA1928" s="59" t="s">
        <v>1696</v>
      </c>
      <c r="FB1928" s="59" t="s">
        <v>1736</v>
      </c>
      <c r="FC1928" s="59" t="s">
        <v>2035</v>
      </c>
    </row>
    <row r="1929" spans="1:159" s="49" customFormat="1" ht="25.5" customHeight="1" x14ac:dyDescent="0.25">
      <c r="A1929" s="59" t="s">
        <v>2848</v>
      </c>
      <c r="B1929" s="59" t="s">
        <v>55</v>
      </c>
      <c r="C1929" s="59" t="s">
        <v>2706</v>
      </c>
      <c r="D1929" s="59" t="s">
        <v>2707</v>
      </c>
      <c r="E1929" s="59" t="s">
        <v>2707</v>
      </c>
      <c r="F1929" s="59" t="s">
        <v>2473</v>
      </c>
      <c r="G1929" s="59" t="s">
        <v>2674</v>
      </c>
      <c r="H1929" s="59" t="s">
        <v>1327</v>
      </c>
      <c r="I1929" s="59">
        <v>100</v>
      </c>
      <c r="J1929" s="59" t="s">
        <v>2710</v>
      </c>
      <c r="K1929" s="59" t="s">
        <v>1992</v>
      </c>
      <c r="L1929" s="59"/>
      <c r="M1929" s="59" t="s">
        <v>1993</v>
      </c>
      <c r="N1929" s="59" t="s">
        <v>1335</v>
      </c>
      <c r="O1929" s="46">
        <f t="shared" si="1330"/>
        <v>50</v>
      </c>
      <c r="P1929" s="46"/>
      <c r="Q1929" s="46"/>
      <c r="R1929" s="46"/>
      <c r="S1929" s="46"/>
      <c r="T1929" s="46"/>
      <c r="U1929" s="46"/>
      <c r="V1929" s="46">
        <v>25</v>
      </c>
      <c r="W1929" s="46">
        <v>25</v>
      </c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87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>
        <v>2755.26</v>
      </c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>
        <f t="shared" si="1331"/>
        <v>137763</v>
      </c>
      <c r="DF1929" s="46"/>
      <c r="DG1929" s="46"/>
      <c r="DH1929" s="46"/>
      <c r="DI1929" s="46"/>
      <c r="DJ1929" s="46"/>
      <c r="DK1929" s="46"/>
      <c r="DL1929" s="46">
        <f t="shared" si="1332"/>
        <v>68881.5</v>
      </c>
      <c r="DM1929" s="46">
        <f t="shared" si="1333"/>
        <v>68881.5</v>
      </c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>
        <f t="shared" si="1334"/>
        <v>154294.56000000003</v>
      </c>
      <c r="FA1929" s="59" t="s">
        <v>1696</v>
      </c>
      <c r="FB1929" s="59" t="s">
        <v>1736</v>
      </c>
      <c r="FC1929" s="59" t="s">
        <v>2035</v>
      </c>
    </row>
    <row r="1930" spans="1:159" s="49" customFormat="1" ht="25.5" customHeight="1" x14ac:dyDescent="0.25">
      <c r="A1930" s="59" t="s">
        <v>2849</v>
      </c>
      <c r="B1930" s="59" t="s">
        <v>55</v>
      </c>
      <c r="C1930" s="59" t="s">
        <v>2706</v>
      </c>
      <c r="D1930" s="59" t="s">
        <v>2707</v>
      </c>
      <c r="E1930" s="59" t="s">
        <v>2707</v>
      </c>
      <c r="F1930" s="59" t="s">
        <v>2510</v>
      </c>
      <c r="G1930" s="59" t="s">
        <v>2679</v>
      </c>
      <c r="H1930" s="59" t="s">
        <v>1327</v>
      </c>
      <c r="I1930" s="59">
        <v>100</v>
      </c>
      <c r="J1930" s="59" t="s">
        <v>2710</v>
      </c>
      <c r="K1930" s="59" t="s">
        <v>1992</v>
      </c>
      <c r="L1930" s="59"/>
      <c r="M1930" s="59" t="s">
        <v>1993</v>
      </c>
      <c r="N1930" s="59" t="s">
        <v>1335</v>
      </c>
      <c r="O1930" s="46">
        <f t="shared" si="1330"/>
        <v>213</v>
      </c>
      <c r="P1930" s="46"/>
      <c r="Q1930" s="46"/>
      <c r="R1930" s="46"/>
      <c r="S1930" s="46"/>
      <c r="T1930" s="46"/>
      <c r="U1930" s="46"/>
      <c r="V1930" s="46">
        <v>113</v>
      </c>
      <c r="W1930" s="46">
        <v>100</v>
      </c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87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>
        <v>606.66</v>
      </c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>
        <f t="shared" si="1331"/>
        <v>129218.58</v>
      </c>
      <c r="DF1930" s="46"/>
      <c r="DG1930" s="46"/>
      <c r="DH1930" s="46"/>
      <c r="DI1930" s="46"/>
      <c r="DJ1930" s="46"/>
      <c r="DK1930" s="46"/>
      <c r="DL1930" s="46">
        <f t="shared" si="1332"/>
        <v>68552.58</v>
      </c>
      <c r="DM1930" s="46">
        <f t="shared" si="1333"/>
        <v>60666</v>
      </c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>
        <f t="shared" si="1334"/>
        <v>144724.80960000001</v>
      </c>
      <c r="FA1930" s="59" t="s">
        <v>1696</v>
      </c>
      <c r="FB1930" s="59" t="s">
        <v>1736</v>
      </c>
      <c r="FC1930" s="59" t="s">
        <v>2035</v>
      </c>
    </row>
    <row r="1931" spans="1:159" s="49" customFormat="1" ht="25.5" customHeight="1" x14ac:dyDescent="0.25">
      <c r="A1931" s="59" t="s">
        <v>2850</v>
      </c>
      <c r="B1931" s="59" t="s">
        <v>55</v>
      </c>
      <c r="C1931" s="59" t="s">
        <v>2706</v>
      </c>
      <c r="D1931" s="59" t="s">
        <v>2707</v>
      </c>
      <c r="E1931" s="59" t="s">
        <v>2707</v>
      </c>
      <c r="F1931" s="59" t="s">
        <v>2493</v>
      </c>
      <c r="G1931" s="59" t="s">
        <v>2696</v>
      </c>
      <c r="H1931" s="59" t="s">
        <v>1327</v>
      </c>
      <c r="I1931" s="59">
        <v>100</v>
      </c>
      <c r="J1931" s="59" t="s">
        <v>2710</v>
      </c>
      <c r="K1931" s="59" t="s">
        <v>1992</v>
      </c>
      <c r="L1931" s="59"/>
      <c r="M1931" s="59" t="s">
        <v>1993</v>
      </c>
      <c r="N1931" s="59" t="s">
        <v>1335</v>
      </c>
      <c r="O1931" s="46">
        <f t="shared" si="1330"/>
        <v>8</v>
      </c>
      <c r="P1931" s="46"/>
      <c r="Q1931" s="46"/>
      <c r="R1931" s="46"/>
      <c r="S1931" s="46"/>
      <c r="T1931" s="46"/>
      <c r="U1931" s="46"/>
      <c r="V1931" s="46">
        <v>4</v>
      </c>
      <c r="W1931" s="46">
        <v>4</v>
      </c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87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>
        <v>4832.2</v>
      </c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>
        <f t="shared" si="1331"/>
        <v>38657.599999999999</v>
      </c>
      <c r="DF1931" s="46"/>
      <c r="DG1931" s="46"/>
      <c r="DH1931" s="46"/>
      <c r="DI1931" s="46"/>
      <c r="DJ1931" s="46"/>
      <c r="DK1931" s="46"/>
      <c r="DL1931" s="46">
        <f t="shared" si="1332"/>
        <v>19328.8</v>
      </c>
      <c r="DM1931" s="46">
        <f t="shared" si="1333"/>
        <v>19328.8</v>
      </c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>
        <f t="shared" si="1334"/>
        <v>43296.512000000002</v>
      </c>
      <c r="FA1931" s="59" t="s">
        <v>1696</v>
      </c>
      <c r="FB1931" s="59" t="s">
        <v>1736</v>
      </c>
      <c r="FC1931" s="59" t="s">
        <v>2035</v>
      </c>
    </row>
    <row r="1932" spans="1:159" s="49" customFormat="1" ht="25.5" customHeight="1" x14ac:dyDescent="0.25">
      <c r="A1932" s="59" t="s">
        <v>2851</v>
      </c>
      <c r="B1932" s="59" t="s">
        <v>55</v>
      </c>
      <c r="C1932" s="59" t="s">
        <v>2706</v>
      </c>
      <c r="D1932" s="59" t="s">
        <v>2707</v>
      </c>
      <c r="E1932" s="59" t="s">
        <v>2707</v>
      </c>
      <c r="F1932" s="59" t="s">
        <v>2514</v>
      </c>
      <c r="G1932" s="59" t="s">
        <v>2699</v>
      </c>
      <c r="H1932" s="59" t="s">
        <v>1327</v>
      </c>
      <c r="I1932" s="59">
        <v>100</v>
      </c>
      <c r="J1932" s="59" t="s">
        <v>2710</v>
      </c>
      <c r="K1932" s="59" t="s">
        <v>1992</v>
      </c>
      <c r="L1932" s="59"/>
      <c r="M1932" s="59" t="s">
        <v>1993</v>
      </c>
      <c r="N1932" s="59" t="s">
        <v>1335</v>
      </c>
      <c r="O1932" s="46">
        <f t="shared" si="1330"/>
        <v>10</v>
      </c>
      <c r="P1932" s="46"/>
      <c r="Q1932" s="46"/>
      <c r="R1932" s="46"/>
      <c r="S1932" s="46"/>
      <c r="T1932" s="46"/>
      <c r="U1932" s="46"/>
      <c r="V1932" s="46">
        <v>5</v>
      </c>
      <c r="W1932" s="46">
        <v>5</v>
      </c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87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>
        <v>1237.19</v>
      </c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>
        <f t="shared" si="1331"/>
        <v>12371.900000000001</v>
      </c>
      <c r="DF1932" s="46"/>
      <c r="DG1932" s="46"/>
      <c r="DH1932" s="46"/>
      <c r="DI1932" s="46"/>
      <c r="DJ1932" s="46"/>
      <c r="DK1932" s="46"/>
      <c r="DL1932" s="46">
        <f t="shared" si="1332"/>
        <v>6185.9500000000007</v>
      </c>
      <c r="DM1932" s="46">
        <f t="shared" si="1333"/>
        <v>6185.9500000000007</v>
      </c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>
        <f t="shared" si="1334"/>
        <v>13856.528000000002</v>
      </c>
      <c r="FA1932" s="59" t="s">
        <v>1696</v>
      </c>
      <c r="FB1932" s="59" t="s">
        <v>1736</v>
      </c>
      <c r="FC1932" s="59" t="s">
        <v>2035</v>
      </c>
    </row>
    <row r="1933" spans="1:159" s="49" customFormat="1" ht="25.5" customHeight="1" x14ac:dyDescent="0.25">
      <c r="A1933" s="59" t="s">
        <v>2852</v>
      </c>
      <c r="B1933" s="59" t="s">
        <v>55</v>
      </c>
      <c r="C1933" s="59" t="s">
        <v>2706</v>
      </c>
      <c r="D1933" s="59" t="s">
        <v>2707</v>
      </c>
      <c r="E1933" s="59" t="s">
        <v>2707</v>
      </c>
      <c r="F1933" s="59" t="s">
        <v>2473</v>
      </c>
      <c r="G1933" s="59" t="s">
        <v>2701</v>
      </c>
      <c r="H1933" s="59" t="s">
        <v>1327</v>
      </c>
      <c r="I1933" s="59">
        <v>100</v>
      </c>
      <c r="J1933" s="59" t="s">
        <v>2710</v>
      </c>
      <c r="K1933" s="59" t="s">
        <v>1992</v>
      </c>
      <c r="L1933" s="59"/>
      <c r="M1933" s="59" t="s">
        <v>1993</v>
      </c>
      <c r="N1933" s="59" t="s">
        <v>1335</v>
      </c>
      <c r="O1933" s="46">
        <f t="shared" si="1330"/>
        <v>60</v>
      </c>
      <c r="P1933" s="46"/>
      <c r="Q1933" s="46"/>
      <c r="R1933" s="46"/>
      <c r="S1933" s="46"/>
      <c r="T1933" s="46"/>
      <c r="U1933" s="46"/>
      <c r="V1933" s="46">
        <v>30</v>
      </c>
      <c r="W1933" s="46">
        <v>30</v>
      </c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87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>
        <v>4868.5300000000007</v>
      </c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>
        <f t="shared" si="1331"/>
        <v>292111.80000000005</v>
      </c>
      <c r="DF1933" s="46"/>
      <c r="DG1933" s="46"/>
      <c r="DH1933" s="46"/>
      <c r="DI1933" s="46"/>
      <c r="DJ1933" s="46"/>
      <c r="DK1933" s="46"/>
      <c r="DL1933" s="46">
        <f t="shared" si="1332"/>
        <v>146055.90000000002</v>
      </c>
      <c r="DM1933" s="46">
        <f t="shared" si="1333"/>
        <v>146055.90000000002</v>
      </c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>
        <f t="shared" si="1334"/>
        <v>327165.21600000007</v>
      </c>
      <c r="FA1933" s="59" t="s">
        <v>1696</v>
      </c>
      <c r="FB1933" s="59" t="s">
        <v>1736</v>
      </c>
      <c r="FC1933" s="59" t="s">
        <v>2035</v>
      </c>
    </row>
    <row r="1934" spans="1:159" s="49" customFormat="1" ht="25.5" customHeight="1" x14ac:dyDescent="0.25">
      <c r="A1934" s="59" t="s">
        <v>2853</v>
      </c>
      <c r="B1934" s="59" t="s">
        <v>55</v>
      </c>
      <c r="C1934" s="59" t="s">
        <v>2706</v>
      </c>
      <c r="D1934" s="59" t="s">
        <v>2707</v>
      </c>
      <c r="E1934" s="59" t="s">
        <v>2707</v>
      </c>
      <c r="F1934" s="59" t="s">
        <v>2482</v>
      </c>
      <c r="G1934" s="59" t="s">
        <v>2584</v>
      </c>
      <c r="H1934" s="59" t="s">
        <v>1327</v>
      </c>
      <c r="I1934" s="59">
        <v>100</v>
      </c>
      <c r="J1934" s="59" t="s">
        <v>2710</v>
      </c>
      <c r="K1934" s="59" t="s">
        <v>1992</v>
      </c>
      <c r="L1934" s="59"/>
      <c r="M1934" s="59" t="s">
        <v>1993</v>
      </c>
      <c r="N1934" s="59" t="s">
        <v>1335</v>
      </c>
      <c r="O1934" s="46">
        <f t="shared" si="1330"/>
        <v>20</v>
      </c>
      <c r="P1934" s="46"/>
      <c r="Q1934" s="46"/>
      <c r="R1934" s="46"/>
      <c r="S1934" s="46"/>
      <c r="T1934" s="46"/>
      <c r="U1934" s="46"/>
      <c r="V1934" s="46">
        <v>10</v>
      </c>
      <c r="W1934" s="46">
        <v>10</v>
      </c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87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>
        <v>2388.4</v>
      </c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>
        <f t="shared" si="1331"/>
        <v>47768</v>
      </c>
      <c r="DF1934" s="46"/>
      <c r="DG1934" s="46"/>
      <c r="DH1934" s="46"/>
      <c r="DI1934" s="46"/>
      <c r="DJ1934" s="46"/>
      <c r="DK1934" s="46"/>
      <c r="DL1934" s="46">
        <f t="shared" si="1332"/>
        <v>23884</v>
      </c>
      <c r="DM1934" s="46">
        <f t="shared" si="1333"/>
        <v>23884</v>
      </c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>
        <f t="shared" si="1334"/>
        <v>53500.160000000003</v>
      </c>
      <c r="FA1934" s="59" t="s">
        <v>1696</v>
      </c>
      <c r="FB1934" s="59" t="s">
        <v>1736</v>
      </c>
      <c r="FC1934" s="59" t="s">
        <v>2035</v>
      </c>
    </row>
    <row r="1935" spans="1:159" s="49" customFormat="1" ht="25.5" customHeight="1" x14ac:dyDescent="0.25">
      <c r="A1935" s="59" t="s">
        <v>2854</v>
      </c>
      <c r="B1935" s="59" t="s">
        <v>55</v>
      </c>
      <c r="C1935" s="59" t="s">
        <v>2706</v>
      </c>
      <c r="D1935" s="59" t="s">
        <v>2707</v>
      </c>
      <c r="E1935" s="59" t="s">
        <v>2707</v>
      </c>
      <c r="F1935" s="59" t="s">
        <v>2510</v>
      </c>
      <c r="G1935" s="59" t="s">
        <v>2704</v>
      </c>
      <c r="H1935" s="59" t="s">
        <v>1327</v>
      </c>
      <c r="I1935" s="59">
        <v>100</v>
      </c>
      <c r="J1935" s="59" t="s">
        <v>2710</v>
      </c>
      <c r="K1935" s="59" t="s">
        <v>1992</v>
      </c>
      <c r="L1935" s="59"/>
      <c r="M1935" s="59" t="s">
        <v>1993</v>
      </c>
      <c r="N1935" s="59" t="s">
        <v>1335</v>
      </c>
      <c r="O1935" s="46">
        <f t="shared" si="1330"/>
        <v>20</v>
      </c>
      <c r="P1935" s="46"/>
      <c r="Q1935" s="46"/>
      <c r="R1935" s="46"/>
      <c r="S1935" s="46"/>
      <c r="T1935" s="46"/>
      <c r="U1935" s="46"/>
      <c r="V1935" s="46">
        <v>10</v>
      </c>
      <c r="W1935" s="46">
        <v>10</v>
      </c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87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>
        <v>795.22</v>
      </c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>
        <f t="shared" si="1331"/>
        <v>15904.400000000001</v>
      </c>
      <c r="DF1935" s="46"/>
      <c r="DG1935" s="46"/>
      <c r="DH1935" s="46"/>
      <c r="DI1935" s="46"/>
      <c r="DJ1935" s="46"/>
      <c r="DK1935" s="46"/>
      <c r="DL1935" s="46">
        <f t="shared" si="1332"/>
        <v>7952.2000000000007</v>
      </c>
      <c r="DM1935" s="46">
        <f t="shared" si="1333"/>
        <v>7952.2000000000007</v>
      </c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>
        <f t="shared" si="1334"/>
        <v>17812.928000000004</v>
      </c>
      <c r="FA1935" s="59" t="s">
        <v>1696</v>
      </c>
      <c r="FB1935" s="59" t="s">
        <v>1736</v>
      </c>
      <c r="FC1935" s="59" t="s">
        <v>2035</v>
      </c>
    </row>
    <row r="1936" spans="1:159" s="49" customFormat="1" ht="25.5" customHeight="1" x14ac:dyDescent="0.25">
      <c r="A1936" s="59" t="s">
        <v>2855</v>
      </c>
      <c r="B1936" s="59" t="s">
        <v>55</v>
      </c>
      <c r="C1936" s="59" t="s">
        <v>2706</v>
      </c>
      <c r="D1936" s="59" t="s">
        <v>2707</v>
      </c>
      <c r="E1936" s="59" t="s">
        <v>2707</v>
      </c>
      <c r="F1936" s="59" t="s">
        <v>2514</v>
      </c>
      <c r="G1936" s="59" t="s">
        <v>2704</v>
      </c>
      <c r="H1936" s="59" t="s">
        <v>1327</v>
      </c>
      <c r="I1936" s="59">
        <v>100</v>
      </c>
      <c r="J1936" s="59" t="s">
        <v>2710</v>
      </c>
      <c r="K1936" s="59" t="s">
        <v>1992</v>
      </c>
      <c r="L1936" s="59"/>
      <c r="M1936" s="59" t="s">
        <v>1993</v>
      </c>
      <c r="N1936" s="59" t="s">
        <v>1335</v>
      </c>
      <c r="O1936" s="46">
        <f t="shared" si="1330"/>
        <v>10</v>
      </c>
      <c r="P1936" s="46"/>
      <c r="Q1936" s="46"/>
      <c r="R1936" s="46"/>
      <c r="S1936" s="46"/>
      <c r="T1936" s="46"/>
      <c r="U1936" s="46"/>
      <c r="V1936" s="46">
        <v>5</v>
      </c>
      <c r="W1936" s="46">
        <v>5</v>
      </c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87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>
        <v>3343.75</v>
      </c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>
        <f t="shared" si="1331"/>
        <v>33437.5</v>
      </c>
      <c r="DF1936" s="46"/>
      <c r="DG1936" s="46"/>
      <c r="DH1936" s="46"/>
      <c r="DI1936" s="46"/>
      <c r="DJ1936" s="46"/>
      <c r="DK1936" s="46"/>
      <c r="DL1936" s="46">
        <f t="shared" si="1332"/>
        <v>16718.75</v>
      </c>
      <c r="DM1936" s="46">
        <f t="shared" si="1333"/>
        <v>16718.75</v>
      </c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>
        <f t="shared" si="1334"/>
        <v>37450</v>
      </c>
      <c r="FA1936" s="59" t="s">
        <v>1696</v>
      </c>
      <c r="FB1936" s="59" t="s">
        <v>1736</v>
      </c>
      <c r="FC1936" s="59" t="s">
        <v>2035</v>
      </c>
    </row>
    <row r="1937" spans="1:159" s="49" customFormat="1" ht="25.5" customHeight="1" x14ac:dyDescent="0.25">
      <c r="A1937" s="59" t="s">
        <v>3203</v>
      </c>
      <c r="B1937" s="59" t="s">
        <v>55</v>
      </c>
      <c r="C1937" s="59" t="s">
        <v>3204</v>
      </c>
      <c r="D1937" s="59" t="s">
        <v>3205</v>
      </c>
      <c r="E1937" s="59" t="s">
        <v>3206</v>
      </c>
      <c r="F1937" s="59" t="s">
        <v>3205</v>
      </c>
      <c r="G1937" s="59" t="s">
        <v>3207</v>
      </c>
      <c r="H1937" s="59" t="s">
        <v>1327</v>
      </c>
      <c r="I1937" s="59">
        <v>100</v>
      </c>
      <c r="J1937" s="59" t="s">
        <v>3208</v>
      </c>
      <c r="K1937" s="59" t="s">
        <v>3209</v>
      </c>
      <c r="L1937" s="59"/>
      <c r="M1937" s="59" t="s">
        <v>3210</v>
      </c>
      <c r="N1937" s="59" t="s">
        <v>1955</v>
      </c>
      <c r="O1937" s="46">
        <f>P1937+Q1937+R1937+S1937+T1937+U1937+V1937+W1937+X1937+Y1937+Z1937+AA1937+AB1937+AC1937+AD1937</f>
        <v>1</v>
      </c>
      <c r="P1937" s="46"/>
      <c r="Q1937" s="46"/>
      <c r="R1937" s="46"/>
      <c r="S1937" s="46"/>
      <c r="T1937" s="46"/>
      <c r="U1937" s="46"/>
      <c r="V1937" s="46"/>
      <c r="W1937" s="46"/>
      <c r="X1937" s="46">
        <v>1</v>
      </c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87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>
        <f>DE1937/O1937</f>
        <v>350000000</v>
      </c>
      <c r="BK1937" s="46"/>
      <c r="BL1937" s="46"/>
      <c r="BM1937" s="46"/>
      <c r="BN1937" s="46"/>
      <c r="BO1937" s="46"/>
      <c r="BP1937" s="46"/>
      <c r="BQ1937" s="46"/>
      <c r="BR1937" s="46"/>
      <c r="BS1937" s="46">
        <v>110000000</v>
      </c>
      <c r="BT1937" s="46">
        <v>240000000</v>
      </c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>
        <f>DF1937+DG1937+DH1937+DI1937+DJ1937+DK1937+DL1937+DM1937+DN1937+DO1937+DP1937+DQ1937+DR1937+DS1937+DT1937</f>
        <v>350000000</v>
      </c>
      <c r="DF1937" s="46"/>
      <c r="DG1937" s="46"/>
      <c r="DH1937" s="46"/>
      <c r="DI1937" s="46"/>
      <c r="DJ1937" s="46"/>
      <c r="DK1937" s="46"/>
      <c r="DL1937" s="46"/>
      <c r="DM1937" s="46"/>
      <c r="DN1937" s="46">
        <v>110000000</v>
      </c>
      <c r="DO1937" s="46">
        <v>240000000</v>
      </c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>
        <f t="shared" si="1334"/>
        <v>392000000.00000006</v>
      </c>
      <c r="FA1937" s="59" t="s">
        <v>1696</v>
      </c>
      <c r="FB1937" s="59">
        <v>2017</v>
      </c>
      <c r="FC1937" s="59" t="s">
        <v>2040</v>
      </c>
    </row>
    <row r="1938" spans="1:159" s="49" customFormat="1" ht="25.5" customHeight="1" x14ac:dyDescent="0.25">
      <c r="A1938" s="59" t="s">
        <v>3409</v>
      </c>
      <c r="B1938" s="59" t="s">
        <v>55</v>
      </c>
      <c r="C1938" s="59" t="s">
        <v>3410</v>
      </c>
      <c r="D1938" s="59" t="s">
        <v>3411</v>
      </c>
      <c r="E1938" s="59" t="s">
        <v>3411</v>
      </c>
      <c r="F1938" s="59" t="s">
        <v>3411</v>
      </c>
      <c r="G1938" s="59" t="s">
        <v>3412</v>
      </c>
      <c r="H1938" s="59" t="s">
        <v>1499</v>
      </c>
      <c r="I1938" s="59">
        <v>0</v>
      </c>
      <c r="J1938" s="59" t="s">
        <v>3406</v>
      </c>
      <c r="K1938" s="59" t="s">
        <v>3209</v>
      </c>
      <c r="L1938" s="59"/>
      <c r="M1938" s="59" t="s">
        <v>3413</v>
      </c>
      <c r="N1938" s="59" t="s">
        <v>1955</v>
      </c>
      <c r="O1938" s="46">
        <v>1</v>
      </c>
      <c r="P1938" s="46"/>
      <c r="Q1938" s="46"/>
      <c r="R1938" s="46"/>
      <c r="S1938" s="46"/>
      <c r="T1938" s="46"/>
      <c r="U1938" s="46"/>
      <c r="V1938" s="46"/>
      <c r="W1938" s="46"/>
      <c r="X1938" s="46">
        <v>1</v>
      </c>
      <c r="Y1938" s="46">
        <v>1</v>
      </c>
      <c r="Z1938" s="46">
        <v>1</v>
      </c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87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>
        <f>DE1938/O1938</f>
        <v>0</v>
      </c>
      <c r="BK1938" s="46"/>
      <c r="BL1938" s="46"/>
      <c r="BM1938" s="46"/>
      <c r="BN1938" s="46"/>
      <c r="BO1938" s="46"/>
      <c r="BP1938" s="46"/>
      <c r="BQ1938" s="46"/>
      <c r="BR1938" s="46"/>
      <c r="BS1938" s="46">
        <v>10000</v>
      </c>
      <c r="BT1938" s="46">
        <v>212000000</v>
      </c>
      <c r="BU1938" s="46">
        <v>378590000</v>
      </c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>
        <v>0</v>
      </c>
      <c r="DF1938" s="46"/>
      <c r="DG1938" s="46"/>
      <c r="DH1938" s="46"/>
      <c r="DI1938" s="46"/>
      <c r="DJ1938" s="46"/>
      <c r="DK1938" s="46"/>
      <c r="DL1938" s="46"/>
      <c r="DM1938" s="46"/>
      <c r="DN1938" s="46">
        <f t="shared" ref="DN1938:DP1940" si="1335">X1938*BS1938</f>
        <v>10000</v>
      </c>
      <c r="DO1938" s="46">
        <f t="shared" si="1335"/>
        <v>212000000</v>
      </c>
      <c r="DP1938" s="46">
        <f t="shared" si="1335"/>
        <v>378590000</v>
      </c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>
        <f t="shared" si="1334"/>
        <v>0</v>
      </c>
      <c r="FA1938" s="59"/>
      <c r="FB1938" s="59">
        <v>2017</v>
      </c>
      <c r="FC1938" s="59" t="s">
        <v>2040</v>
      </c>
    </row>
    <row r="1939" spans="1:159" s="49" customFormat="1" ht="25.5" customHeight="1" x14ac:dyDescent="0.25">
      <c r="A1939" s="59" t="s">
        <v>3447</v>
      </c>
      <c r="B1939" s="59" t="s">
        <v>55</v>
      </c>
      <c r="C1939" s="59" t="s">
        <v>3410</v>
      </c>
      <c r="D1939" s="59" t="s">
        <v>3411</v>
      </c>
      <c r="E1939" s="59" t="s">
        <v>3411</v>
      </c>
      <c r="F1939" s="59" t="s">
        <v>3411</v>
      </c>
      <c r="G1939" s="59" t="s">
        <v>3412</v>
      </c>
      <c r="H1939" s="59" t="s">
        <v>1499</v>
      </c>
      <c r="I1939" s="59">
        <v>0</v>
      </c>
      <c r="J1939" s="59" t="s">
        <v>3448</v>
      </c>
      <c r="K1939" s="59" t="s">
        <v>3209</v>
      </c>
      <c r="L1939" s="59"/>
      <c r="M1939" s="59" t="s">
        <v>3413</v>
      </c>
      <c r="N1939" s="59" t="s">
        <v>1955</v>
      </c>
      <c r="O1939" s="46">
        <v>1</v>
      </c>
      <c r="P1939" s="46"/>
      <c r="Q1939" s="46"/>
      <c r="R1939" s="46"/>
      <c r="S1939" s="46"/>
      <c r="T1939" s="46"/>
      <c r="U1939" s="46"/>
      <c r="V1939" s="46"/>
      <c r="W1939" s="46"/>
      <c r="X1939" s="46"/>
      <c r="Y1939" s="46">
        <v>1</v>
      </c>
      <c r="Z1939" s="46">
        <v>1</v>
      </c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87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>
        <f>DE1939/O1939</f>
        <v>0</v>
      </c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>
        <v>212000000</v>
      </c>
      <c r="BU1939" s="46">
        <f>378590000+10000</f>
        <v>378600000</v>
      </c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>
        <v>0</v>
      </c>
      <c r="DF1939" s="46"/>
      <c r="DG1939" s="46"/>
      <c r="DH1939" s="46"/>
      <c r="DI1939" s="46"/>
      <c r="DJ1939" s="46"/>
      <c r="DK1939" s="46"/>
      <c r="DL1939" s="46"/>
      <c r="DM1939" s="46"/>
      <c r="DN1939" s="46">
        <f t="shared" si="1335"/>
        <v>0</v>
      </c>
      <c r="DO1939" s="46">
        <f t="shared" si="1335"/>
        <v>212000000</v>
      </c>
      <c r="DP1939" s="46">
        <f t="shared" si="1335"/>
        <v>378600000</v>
      </c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>
        <f t="shared" si="1334"/>
        <v>0</v>
      </c>
      <c r="FA1939" s="59"/>
      <c r="FB1939" s="59">
        <v>2017</v>
      </c>
      <c r="FC1939" s="59" t="s">
        <v>1757</v>
      </c>
    </row>
    <row r="1940" spans="1:159" s="49" customFormat="1" ht="25.5" customHeight="1" x14ac:dyDescent="0.25">
      <c r="A1940" s="59" t="s">
        <v>2682</v>
      </c>
      <c r="B1940" s="59" t="s">
        <v>55</v>
      </c>
      <c r="C1940" s="59" t="s">
        <v>3410</v>
      </c>
      <c r="D1940" s="59" t="s">
        <v>3411</v>
      </c>
      <c r="E1940" s="59" t="s">
        <v>3411</v>
      </c>
      <c r="F1940" s="59" t="s">
        <v>3411</v>
      </c>
      <c r="G1940" s="59" t="s">
        <v>3412</v>
      </c>
      <c r="H1940" s="59" t="s">
        <v>1499</v>
      </c>
      <c r="I1940" s="59">
        <v>0</v>
      </c>
      <c r="J1940" s="59" t="s">
        <v>3569</v>
      </c>
      <c r="K1940" s="59" t="s">
        <v>3209</v>
      </c>
      <c r="L1940" s="59"/>
      <c r="M1940" s="59" t="s">
        <v>3413</v>
      </c>
      <c r="N1940" s="59" t="s">
        <v>1955</v>
      </c>
      <c r="O1940" s="46">
        <v>1</v>
      </c>
      <c r="P1940" s="46"/>
      <c r="Q1940" s="46"/>
      <c r="R1940" s="46"/>
      <c r="S1940" s="46"/>
      <c r="T1940" s="46"/>
      <c r="U1940" s="46"/>
      <c r="V1940" s="46"/>
      <c r="W1940" s="46"/>
      <c r="X1940" s="46"/>
      <c r="Y1940" s="46">
        <v>1</v>
      </c>
      <c r="Z1940" s="46">
        <v>1</v>
      </c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87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>
        <f>DE1940/O1940</f>
        <v>0</v>
      </c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>
        <v>212000000</v>
      </c>
      <c r="BU1940" s="46">
        <f>378590000+10000</f>
        <v>378600000</v>
      </c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>
        <v>0</v>
      </c>
      <c r="DF1940" s="46"/>
      <c r="DG1940" s="46"/>
      <c r="DH1940" s="46"/>
      <c r="DI1940" s="46"/>
      <c r="DJ1940" s="46"/>
      <c r="DK1940" s="46"/>
      <c r="DL1940" s="46"/>
      <c r="DM1940" s="46"/>
      <c r="DN1940" s="46">
        <f t="shared" si="1335"/>
        <v>0</v>
      </c>
      <c r="DO1940" s="46">
        <f t="shared" si="1335"/>
        <v>212000000</v>
      </c>
      <c r="DP1940" s="46">
        <f t="shared" si="1335"/>
        <v>378600000</v>
      </c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>
        <f t="shared" si="1334"/>
        <v>0</v>
      </c>
      <c r="FA1940" s="59"/>
      <c r="FB1940" s="59" t="s">
        <v>3398</v>
      </c>
      <c r="FC1940" s="59" t="s">
        <v>1719</v>
      </c>
    </row>
    <row r="1941" spans="1:159" s="50" customFormat="1" ht="25.5" customHeight="1" x14ac:dyDescent="0.25">
      <c r="A1941" s="59"/>
      <c r="B1941" s="110" t="s">
        <v>1932</v>
      </c>
      <c r="C1941" s="110"/>
      <c r="D1941" s="110"/>
      <c r="E1941" s="110"/>
      <c r="F1941" s="110"/>
      <c r="G1941" s="110"/>
      <c r="H1941" s="110"/>
      <c r="I1941" s="110"/>
      <c r="J1941" s="110"/>
      <c r="K1941" s="110"/>
      <c r="L1941" s="110"/>
      <c r="M1941" s="110"/>
      <c r="N1941" s="110"/>
      <c r="O1941" s="77"/>
      <c r="P1941" s="77"/>
      <c r="Q1941" s="77"/>
      <c r="R1941" s="77"/>
      <c r="S1941" s="77"/>
      <c r="T1941" s="77"/>
      <c r="U1941" s="77"/>
      <c r="V1941" s="77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7"/>
      <c r="AL1941" s="77"/>
      <c r="AM1941" s="77"/>
      <c r="AN1941" s="77"/>
      <c r="AO1941" s="77"/>
      <c r="AP1941" s="77"/>
      <c r="AQ1941" s="77"/>
      <c r="AR1941" s="77"/>
      <c r="AS1941" s="77"/>
      <c r="AT1941" s="77"/>
      <c r="AU1941" s="77"/>
      <c r="AV1941" s="77"/>
      <c r="AW1941" s="77"/>
      <c r="AX1941" s="77"/>
      <c r="AY1941" s="77"/>
      <c r="AZ1941" s="89"/>
      <c r="BA1941" s="77"/>
      <c r="BB1941" s="77"/>
      <c r="BC1941" s="77"/>
      <c r="BD1941" s="77"/>
      <c r="BE1941" s="77"/>
      <c r="BF1941" s="77"/>
      <c r="BG1941" s="77"/>
      <c r="BH1941" s="77"/>
      <c r="BI1941" s="77"/>
      <c r="BJ1941" s="77"/>
      <c r="BK1941" s="77"/>
      <c r="BL1941" s="77"/>
      <c r="BM1941" s="77"/>
      <c r="BN1941" s="77"/>
      <c r="BO1941" s="77"/>
      <c r="BP1941" s="77"/>
      <c r="BQ1941" s="77"/>
      <c r="BR1941" s="77"/>
      <c r="BS1941" s="77"/>
      <c r="BT1941" s="77"/>
      <c r="BU1941" s="77"/>
      <c r="BV1941" s="77"/>
      <c r="BW1941" s="77"/>
      <c r="BX1941" s="77"/>
      <c r="BY1941" s="77"/>
      <c r="BZ1941" s="77"/>
      <c r="CA1941" s="77"/>
      <c r="CB1941" s="77"/>
      <c r="CC1941" s="77"/>
      <c r="CD1941" s="77"/>
      <c r="CE1941" s="77"/>
      <c r="CF1941" s="77"/>
      <c r="CG1941" s="77"/>
      <c r="CH1941" s="77"/>
      <c r="CI1941" s="77"/>
      <c r="CJ1941" s="77"/>
      <c r="CK1941" s="77"/>
      <c r="CL1941" s="77"/>
      <c r="CM1941" s="77"/>
      <c r="CN1941" s="77"/>
      <c r="CO1941" s="77"/>
      <c r="CP1941" s="77"/>
      <c r="CQ1941" s="77"/>
      <c r="CR1941" s="77"/>
      <c r="CS1941" s="77"/>
      <c r="CT1941" s="77"/>
      <c r="CU1941" s="77"/>
      <c r="CV1941" s="77"/>
      <c r="CW1941" s="77"/>
      <c r="CX1941" s="77"/>
      <c r="CY1941" s="77"/>
      <c r="CZ1941" s="77"/>
      <c r="DA1941" s="77"/>
      <c r="DB1941" s="77"/>
      <c r="DC1941" s="77"/>
      <c r="DD1941" s="77"/>
      <c r="DE1941" s="77">
        <f>SUM(DE1607:DE1940)</f>
        <v>1313319335564.2754</v>
      </c>
      <c r="DF1941" s="77"/>
      <c r="DG1941" s="77"/>
      <c r="DH1941" s="77"/>
      <c r="DI1941" s="77"/>
      <c r="DJ1941" s="77"/>
      <c r="DK1941" s="77"/>
      <c r="DL1941" s="77"/>
      <c r="DM1941" s="77"/>
      <c r="DN1941" s="77"/>
      <c r="DO1941" s="77"/>
      <c r="DP1941" s="77"/>
      <c r="DQ1941" s="77"/>
      <c r="DR1941" s="77"/>
      <c r="DS1941" s="77"/>
      <c r="DT1941" s="77"/>
      <c r="DU1941" s="77"/>
      <c r="DV1941" s="77"/>
      <c r="DW1941" s="77"/>
      <c r="DX1941" s="77"/>
      <c r="DY1941" s="77"/>
      <c r="DZ1941" s="77"/>
      <c r="EA1941" s="77"/>
      <c r="EB1941" s="77"/>
      <c r="EC1941" s="77"/>
      <c r="ED1941" s="77"/>
      <c r="EE1941" s="77"/>
      <c r="EF1941" s="77"/>
      <c r="EG1941" s="77"/>
      <c r="EH1941" s="77"/>
      <c r="EI1941" s="77"/>
      <c r="EJ1941" s="77"/>
      <c r="EK1941" s="77"/>
      <c r="EL1941" s="77"/>
      <c r="EM1941" s="77"/>
      <c r="EN1941" s="77"/>
      <c r="EO1941" s="77"/>
      <c r="EP1941" s="77"/>
      <c r="EQ1941" s="77"/>
      <c r="ER1941" s="77"/>
      <c r="ES1941" s="77"/>
      <c r="ET1941" s="77"/>
      <c r="EU1941" s="77"/>
      <c r="EV1941" s="77"/>
      <c r="EW1941" s="77"/>
      <c r="EX1941" s="77"/>
      <c r="EY1941" s="77"/>
      <c r="EZ1941" s="77">
        <f>SUM(EZ1607:EZ1940)</f>
        <v>1470917655831.9954</v>
      </c>
      <c r="FA1941" s="110"/>
      <c r="FB1941" s="110"/>
      <c r="FC1941" s="110"/>
    </row>
    <row r="1942" spans="1:159" s="49" customFormat="1" ht="25.5" customHeight="1" x14ac:dyDescent="0.25">
      <c r="A1942" s="59"/>
      <c r="B1942" s="110" t="s">
        <v>2041</v>
      </c>
      <c r="C1942" s="110"/>
      <c r="D1942" s="110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87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71"/>
      <c r="BO1942" s="71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/>
      <c r="DF1942" s="46"/>
      <c r="DG1942" s="46"/>
      <c r="DH1942" s="46"/>
      <c r="DI1942" s="46"/>
      <c r="DJ1942" s="46"/>
      <c r="DK1942" s="46"/>
      <c r="DL1942" s="46"/>
      <c r="DM1942" s="46"/>
      <c r="DN1942" s="46"/>
      <c r="DO1942" s="46"/>
      <c r="DP1942" s="46"/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/>
      <c r="FA1942" s="59"/>
      <c r="FB1942" s="59"/>
      <c r="FC1942" s="59"/>
    </row>
    <row r="1943" spans="1:159" s="49" customFormat="1" ht="25.5" customHeight="1" x14ac:dyDescent="0.25">
      <c r="A1943" s="59" t="s">
        <v>2042</v>
      </c>
      <c r="B1943" s="59" t="s">
        <v>55</v>
      </c>
      <c r="C1943" s="59" t="s">
        <v>2043</v>
      </c>
      <c r="D1943" s="59" t="s">
        <v>2044</v>
      </c>
      <c r="E1943" s="59" t="s">
        <v>2044</v>
      </c>
      <c r="F1943" s="59"/>
      <c r="G1943" s="59" t="s">
        <v>2259</v>
      </c>
      <c r="H1943" s="59" t="s">
        <v>1339</v>
      </c>
      <c r="I1943" s="59">
        <v>100</v>
      </c>
      <c r="J1943" s="59" t="s">
        <v>2260</v>
      </c>
      <c r="K1943" s="59" t="s">
        <v>1329</v>
      </c>
      <c r="L1943" s="59"/>
      <c r="M1943" s="59">
        <v>0</v>
      </c>
      <c r="N1943" s="59"/>
      <c r="O1943" s="46">
        <f t="shared" ref="O1943:O1978" si="1336">P1943+Q1943+R1943+S1943+T1943+U1943+V1943+W1943+X1943+Y1943+Z1943+AA1943+AB1943+AC1943+AD1943+AE1943+AF1943+AG1943+AH1943+AI1943+AJ1943+AK1943+AL1943+AM1943+AN1943+AO1943+AP1943+AQ1943+AR1943+AS1943+AT1943+AU1943+AV1943+AW1943+AX1943+AY1943+AZ1943</f>
        <v>0</v>
      </c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87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  <c r="CN1943" s="46"/>
      <c r="CO1943" s="46"/>
      <c r="CP1943" s="46"/>
      <c r="CQ1943" s="46"/>
      <c r="CR1943" s="46"/>
      <c r="CS1943" s="46"/>
      <c r="CT1943" s="46"/>
      <c r="CU1943" s="46"/>
      <c r="CV1943" s="46"/>
      <c r="CW1943" s="46"/>
      <c r="CX1943" s="46"/>
      <c r="CY1943" s="46"/>
      <c r="CZ1943" s="46"/>
      <c r="DA1943" s="46"/>
      <c r="DB1943" s="46"/>
      <c r="DC1943" s="46"/>
      <c r="DD1943" s="46"/>
      <c r="DE1943" s="46">
        <v>42101000.008928567</v>
      </c>
      <c r="DF1943" s="46"/>
      <c r="DG1943" s="46"/>
      <c r="DH1943" s="46">
        <v>14033666.669642856</v>
      </c>
      <c r="DI1943" s="46">
        <v>14033666.669642856</v>
      </c>
      <c r="DJ1943" s="46">
        <v>14033666.669642856</v>
      </c>
      <c r="DK1943" s="46"/>
      <c r="DL1943" s="46"/>
      <c r="DM1943" s="46"/>
      <c r="DN1943" s="46"/>
      <c r="DO1943" s="46"/>
      <c r="DP1943" s="46"/>
      <c r="DQ1943" s="46"/>
      <c r="DR1943" s="46"/>
      <c r="DS1943" s="46"/>
      <c r="DT1943" s="46"/>
      <c r="DU1943" s="46"/>
      <c r="DV1943" s="46"/>
      <c r="DW1943" s="46"/>
      <c r="DX1943" s="46"/>
      <c r="DY1943" s="46"/>
      <c r="DZ1943" s="46"/>
      <c r="EA1943" s="46"/>
      <c r="EB1943" s="46"/>
      <c r="EC1943" s="46"/>
      <c r="ED1943" s="46"/>
      <c r="EE1943" s="46"/>
      <c r="EF1943" s="46"/>
      <c r="EG1943" s="46"/>
      <c r="EH1943" s="46"/>
      <c r="EI1943" s="46"/>
      <c r="EJ1943" s="46"/>
      <c r="EK1943" s="46"/>
      <c r="EL1943" s="46"/>
      <c r="EM1943" s="46"/>
      <c r="EN1943" s="46"/>
      <c r="EO1943" s="46"/>
      <c r="EP1943" s="46"/>
      <c r="EQ1943" s="46"/>
      <c r="ER1943" s="46"/>
      <c r="ES1943" s="46"/>
      <c r="ET1943" s="46"/>
      <c r="EU1943" s="46"/>
      <c r="EV1943" s="46"/>
      <c r="EW1943" s="46"/>
      <c r="EX1943" s="46"/>
      <c r="EY1943" s="46"/>
      <c r="EZ1943" s="46">
        <v>47153120.009999998</v>
      </c>
      <c r="FA1943" s="59" t="s">
        <v>1726</v>
      </c>
      <c r="FB1943" s="59">
        <v>2011</v>
      </c>
      <c r="FC1943" s="59"/>
    </row>
    <row r="1944" spans="1:159" s="49" customFormat="1" ht="25.5" customHeight="1" x14ac:dyDescent="0.25">
      <c r="A1944" s="59" t="s">
        <v>2045</v>
      </c>
      <c r="B1944" s="59" t="s">
        <v>55</v>
      </c>
      <c r="C1944" s="59" t="s">
        <v>2046</v>
      </c>
      <c r="D1944" s="59" t="s">
        <v>2047</v>
      </c>
      <c r="E1944" s="59" t="s">
        <v>2048</v>
      </c>
      <c r="F1944" s="59"/>
      <c r="G1944" s="59" t="s">
        <v>2261</v>
      </c>
      <c r="H1944" s="59" t="s">
        <v>1339</v>
      </c>
      <c r="I1944" s="59">
        <v>80</v>
      </c>
      <c r="J1944" s="59" t="s">
        <v>1343</v>
      </c>
      <c r="K1944" s="59" t="s">
        <v>2262</v>
      </c>
      <c r="L1944" s="59"/>
      <c r="M1944" s="59">
        <v>30</v>
      </c>
      <c r="N1944" s="59"/>
      <c r="O1944" s="46">
        <f t="shared" si="1336"/>
        <v>0</v>
      </c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87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>
        <v>0</v>
      </c>
      <c r="DF1944" s="46"/>
      <c r="DG1944" s="46"/>
      <c r="DH1944" s="46"/>
      <c r="DI1944" s="46">
        <v>41468541.840000004</v>
      </c>
      <c r="DJ1944" s="46">
        <v>82260966.150000006</v>
      </c>
      <c r="DK1944" s="46">
        <v>82260966.150000006</v>
      </c>
      <c r="DL1944" s="46">
        <v>82260966.150000006</v>
      </c>
      <c r="DM1944" s="46">
        <v>82486338.659999996</v>
      </c>
      <c r="DN1944" s="46">
        <v>82260966.150000006</v>
      </c>
      <c r="DO1944" s="46">
        <v>82260966.150000006</v>
      </c>
      <c r="DP1944" s="46">
        <v>82260966.150000006</v>
      </c>
      <c r="DQ1944" s="46">
        <v>82486338.659999996</v>
      </c>
      <c r="DR1944" s="46">
        <v>82260966.150000006</v>
      </c>
      <c r="DS1944" s="46">
        <v>82260966.150000006</v>
      </c>
      <c r="DT1944" s="46">
        <v>82260966.150000006</v>
      </c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>
        <v>0</v>
      </c>
      <c r="FA1944" s="59" t="s">
        <v>1726</v>
      </c>
      <c r="FB1944" s="59">
        <v>2012</v>
      </c>
      <c r="FC1944" s="59"/>
    </row>
    <row r="1945" spans="1:159" s="49" customFormat="1" ht="25.5" customHeight="1" x14ac:dyDescent="0.25">
      <c r="A1945" s="59" t="s">
        <v>2049</v>
      </c>
      <c r="B1945" s="59" t="s">
        <v>55</v>
      </c>
      <c r="C1945" s="59" t="s">
        <v>2046</v>
      </c>
      <c r="D1945" s="59" t="s">
        <v>2047</v>
      </c>
      <c r="E1945" s="59" t="s">
        <v>2048</v>
      </c>
      <c r="F1945" s="59"/>
      <c r="G1945" s="59" t="s">
        <v>2261</v>
      </c>
      <c r="H1945" s="59" t="s">
        <v>1339</v>
      </c>
      <c r="I1945" s="59">
        <v>80</v>
      </c>
      <c r="J1945" s="59" t="s">
        <v>1356</v>
      </c>
      <c r="K1945" s="59" t="s">
        <v>2262</v>
      </c>
      <c r="L1945" s="59"/>
      <c r="M1945" s="59">
        <v>30</v>
      </c>
      <c r="N1945" s="59"/>
      <c r="O1945" s="46">
        <f t="shared" si="1336"/>
        <v>0</v>
      </c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87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>
        <v>294787243.07999998</v>
      </c>
      <c r="DF1945" s="46"/>
      <c r="DG1945" s="46"/>
      <c r="DH1945" s="46"/>
      <c r="DI1945" s="46">
        <v>34481994.030000001</v>
      </c>
      <c r="DJ1945" s="46">
        <v>82260966.149999991</v>
      </c>
      <c r="DK1945" s="46">
        <v>82260966.149999991</v>
      </c>
      <c r="DL1945" s="46">
        <v>82260966.149999991</v>
      </c>
      <c r="DM1945" s="46">
        <v>13522350.6</v>
      </c>
      <c r="DN1945" s="46">
        <v>0</v>
      </c>
      <c r="DO1945" s="46">
        <v>0</v>
      </c>
      <c r="DP1945" s="46">
        <v>0</v>
      </c>
      <c r="DQ1945" s="46">
        <v>0</v>
      </c>
      <c r="DR1945" s="46">
        <v>0</v>
      </c>
      <c r="DS1945" s="46">
        <v>0</v>
      </c>
      <c r="DT1945" s="46">
        <v>0</v>
      </c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>
        <v>330161712.24959999</v>
      </c>
      <c r="FA1945" s="59" t="s">
        <v>1726</v>
      </c>
      <c r="FB1945" s="59" t="s">
        <v>2398</v>
      </c>
      <c r="FC1945" s="59" t="s">
        <v>1714</v>
      </c>
    </row>
    <row r="1946" spans="1:159" s="49" customFormat="1" ht="25.5" customHeight="1" x14ac:dyDescent="0.25">
      <c r="A1946" s="59" t="s">
        <v>2050</v>
      </c>
      <c r="B1946" s="59" t="s">
        <v>55</v>
      </c>
      <c r="C1946" s="59" t="s">
        <v>2051</v>
      </c>
      <c r="D1946" s="59" t="s">
        <v>2052</v>
      </c>
      <c r="E1946" s="59" t="s">
        <v>2053</v>
      </c>
      <c r="F1946" s="59"/>
      <c r="G1946" s="59" t="s">
        <v>2263</v>
      </c>
      <c r="H1946" s="59" t="s">
        <v>1327</v>
      </c>
      <c r="I1946" s="59">
        <v>25</v>
      </c>
      <c r="J1946" s="59" t="s">
        <v>1333</v>
      </c>
      <c r="K1946" s="59" t="s">
        <v>2264</v>
      </c>
      <c r="L1946" s="59"/>
      <c r="M1946" s="59">
        <v>30</v>
      </c>
      <c r="N1946" s="59"/>
      <c r="O1946" s="46">
        <f t="shared" si="1336"/>
        <v>0</v>
      </c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87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>
        <v>0</v>
      </c>
      <c r="DF1946" s="46"/>
      <c r="DG1946" s="46"/>
      <c r="DH1946" s="46"/>
      <c r="DI1946" s="46"/>
      <c r="DJ1946" s="46">
        <v>1077506448.48</v>
      </c>
      <c r="DK1946" s="46">
        <v>3428429608.8000002</v>
      </c>
      <c r="DL1946" s="46">
        <v>5487819639.1199999</v>
      </c>
      <c r="DM1946" s="46">
        <v>5784017299.2000008</v>
      </c>
      <c r="DN1946" s="46">
        <v>5784017299.2000008</v>
      </c>
      <c r="DO1946" s="46">
        <v>2278829889.6000004</v>
      </c>
      <c r="DP1946" s="46">
        <v>2278829889.6000004</v>
      </c>
      <c r="DQ1946" s="46">
        <v>2278829889.6000004</v>
      </c>
      <c r="DR1946" s="46">
        <v>2278829889.6000004</v>
      </c>
      <c r="DS1946" s="46">
        <v>2278829889.6000004</v>
      </c>
      <c r="DT1946" s="46">
        <v>2047271368.5600002</v>
      </c>
      <c r="DU1946" s="46">
        <v>1159630371.24</v>
      </c>
      <c r="DV1946" s="46">
        <v>261881660.70000002</v>
      </c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>
        <v>0</v>
      </c>
      <c r="FA1946" s="59" t="s">
        <v>1696</v>
      </c>
      <c r="FB1946" s="59">
        <v>2012</v>
      </c>
      <c r="FC1946" s="59"/>
    </row>
    <row r="1947" spans="1:159" s="49" customFormat="1" ht="25.5" customHeight="1" x14ac:dyDescent="0.25">
      <c r="A1947" s="59" t="s">
        <v>2054</v>
      </c>
      <c r="B1947" s="59" t="s">
        <v>55</v>
      </c>
      <c r="C1947" s="59" t="s">
        <v>2051</v>
      </c>
      <c r="D1947" s="59" t="s">
        <v>2052</v>
      </c>
      <c r="E1947" s="59" t="s">
        <v>2053</v>
      </c>
      <c r="F1947" s="59"/>
      <c r="G1947" s="59" t="s">
        <v>2263</v>
      </c>
      <c r="H1947" s="59" t="s">
        <v>1327</v>
      </c>
      <c r="I1947" s="59">
        <v>25</v>
      </c>
      <c r="J1947" s="59" t="s">
        <v>1397</v>
      </c>
      <c r="K1947" s="59" t="s">
        <v>2264</v>
      </c>
      <c r="L1947" s="59"/>
      <c r="M1947" s="59">
        <v>30</v>
      </c>
      <c r="N1947" s="59"/>
      <c r="O1947" s="46">
        <f t="shared" si="1336"/>
        <v>0</v>
      </c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87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>
        <v>0</v>
      </c>
      <c r="DF1947" s="46"/>
      <c r="DG1947" s="46"/>
      <c r="DH1947" s="46"/>
      <c r="DI1947" s="46"/>
      <c r="DJ1947" s="46">
        <v>251107202.64000002</v>
      </c>
      <c r="DK1947" s="46">
        <v>2680498246.8600001</v>
      </c>
      <c r="DL1947" s="46">
        <v>5430838766.1000004</v>
      </c>
      <c r="DM1947" s="46">
        <v>5972718465.6000004</v>
      </c>
      <c r="DN1947" s="46">
        <v>5972718465.6000004</v>
      </c>
      <c r="DO1947" s="46">
        <v>3534392093.4400001</v>
      </c>
      <c r="DP1947" s="46">
        <v>2353175726.4000001</v>
      </c>
      <c r="DQ1947" s="46">
        <v>2353175726.4000001</v>
      </c>
      <c r="DR1947" s="46">
        <v>2353175726.4000001</v>
      </c>
      <c r="DS1947" s="46">
        <v>2353175726.4000001</v>
      </c>
      <c r="DT1947" s="46">
        <v>2331668206.3200002</v>
      </c>
      <c r="DU1947" s="46">
        <v>1591240198.8599999</v>
      </c>
      <c r="DV1947" s="46">
        <v>426987531</v>
      </c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>
        <v>0</v>
      </c>
      <c r="FA1947" s="59" t="s">
        <v>1696</v>
      </c>
      <c r="FB1947" s="59" t="s">
        <v>2399</v>
      </c>
      <c r="FC1947" s="59" t="s">
        <v>2400</v>
      </c>
    </row>
    <row r="1948" spans="1:159" s="49" customFormat="1" ht="25.5" customHeight="1" x14ac:dyDescent="0.25">
      <c r="A1948" s="59" t="s">
        <v>2055</v>
      </c>
      <c r="B1948" s="59" t="s">
        <v>55</v>
      </c>
      <c r="C1948" s="59" t="s">
        <v>2051</v>
      </c>
      <c r="D1948" s="59" t="s">
        <v>2052</v>
      </c>
      <c r="E1948" s="59" t="s">
        <v>2053</v>
      </c>
      <c r="F1948" s="59"/>
      <c r="G1948" s="59" t="s">
        <v>2263</v>
      </c>
      <c r="H1948" s="59" t="s">
        <v>1327</v>
      </c>
      <c r="I1948" s="59">
        <v>25</v>
      </c>
      <c r="J1948" s="59" t="s">
        <v>1334</v>
      </c>
      <c r="K1948" s="59" t="s">
        <v>2264</v>
      </c>
      <c r="L1948" s="59"/>
      <c r="M1948" s="59">
        <v>30</v>
      </c>
      <c r="N1948" s="59"/>
      <c r="O1948" s="46">
        <f t="shared" si="1336"/>
        <v>0</v>
      </c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87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>
        <v>0</v>
      </c>
      <c r="DF1948" s="46"/>
      <c r="DG1948" s="46"/>
      <c r="DH1948" s="46"/>
      <c r="DI1948" s="46"/>
      <c r="DJ1948" s="46">
        <v>251107202.64000002</v>
      </c>
      <c r="DK1948" s="46">
        <v>2680498246.8600001</v>
      </c>
      <c r="DL1948" s="46">
        <v>6219529802.1999998</v>
      </c>
      <c r="DM1948" s="46">
        <v>6812411001.6000004</v>
      </c>
      <c r="DN1948" s="46">
        <v>6812411001.6000004</v>
      </c>
      <c r="DO1948" s="46">
        <v>4031285284.8000002</v>
      </c>
      <c r="DP1948" s="46">
        <v>2684004105.5999999</v>
      </c>
      <c r="DQ1948" s="46">
        <v>2684004105.5999999</v>
      </c>
      <c r="DR1948" s="46">
        <v>2684004105.5999999</v>
      </c>
      <c r="DS1948" s="46">
        <v>2684004105.5999999</v>
      </c>
      <c r="DT1948" s="46">
        <v>2659472885.2800002</v>
      </c>
      <c r="DU1948" s="46">
        <v>1814949550.4400001</v>
      </c>
      <c r="DV1948" s="46">
        <v>477096159.89999998</v>
      </c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>
        <v>0</v>
      </c>
      <c r="FA1948" s="59" t="s">
        <v>1696</v>
      </c>
      <c r="FB1948" s="59" t="s">
        <v>2020</v>
      </c>
      <c r="FC1948" s="59" t="s">
        <v>1714</v>
      </c>
    </row>
    <row r="1949" spans="1:159" s="49" customFormat="1" ht="25.5" customHeight="1" x14ac:dyDescent="0.25">
      <c r="A1949" s="59" t="s">
        <v>2056</v>
      </c>
      <c r="B1949" s="59" t="s">
        <v>55</v>
      </c>
      <c r="C1949" s="59" t="s">
        <v>2057</v>
      </c>
      <c r="D1949" s="59" t="s">
        <v>2058</v>
      </c>
      <c r="E1949" s="59" t="s">
        <v>2053</v>
      </c>
      <c r="F1949" s="59"/>
      <c r="G1949" s="59" t="s">
        <v>2263</v>
      </c>
      <c r="H1949" s="59" t="s">
        <v>1327</v>
      </c>
      <c r="I1949" s="59">
        <v>25</v>
      </c>
      <c r="J1949" s="59" t="s">
        <v>1582</v>
      </c>
      <c r="K1949" s="59" t="s">
        <v>2264</v>
      </c>
      <c r="L1949" s="59"/>
      <c r="M1949" s="59">
        <v>30</v>
      </c>
      <c r="N1949" s="59"/>
      <c r="O1949" s="46">
        <f t="shared" si="1336"/>
        <v>0</v>
      </c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87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>
        <v>0</v>
      </c>
      <c r="DF1949" s="46"/>
      <c r="DG1949" s="46"/>
      <c r="DH1949" s="46"/>
      <c r="DI1949" s="46"/>
      <c r="DJ1949" s="46">
        <v>251107202.63999999</v>
      </c>
      <c r="DK1949" s="46">
        <v>2680498246.8600001</v>
      </c>
      <c r="DL1949" s="46">
        <v>5470530850.6800003</v>
      </c>
      <c r="DM1949" s="46">
        <v>7367688705.6000004</v>
      </c>
      <c r="DN1949" s="46">
        <v>7367688705.6000004</v>
      </c>
      <c r="DO1949" s="46">
        <v>6067663579.1999998</v>
      </c>
      <c r="DP1949" s="46">
        <v>4246291464</v>
      </c>
      <c r="DQ1949" s="46">
        <v>4246291464</v>
      </c>
      <c r="DR1949" s="46">
        <v>4246291464</v>
      </c>
      <c r="DS1949" s="46">
        <v>4246291464</v>
      </c>
      <c r="DT1949" s="46">
        <v>4246291464</v>
      </c>
      <c r="DU1949" s="46">
        <v>3298866218</v>
      </c>
      <c r="DV1949" s="46">
        <v>754801137.25</v>
      </c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>
        <v>0</v>
      </c>
      <c r="FA1949" s="59" t="s">
        <v>1696</v>
      </c>
      <c r="FB1949" s="59" t="s">
        <v>2022</v>
      </c>
      <c r="FC1949" s="59" t="s">
        <v>1743</v>
      </c>
    </row>
    <row r="1950" spans="1:159" s="49" customFormat="1" ht="25.5" customHeight="1" x14ac:dyDescent="0.25">
      <c r="A1950" s="59" t="s">
        <v>2059</v>
      </c>
      <c r="B1950" s="59" t="s">
        <v>55</v>
      </c>
      <c r="C1950" s="59" t="s">
        <v>2057</v>
      </c>
      <c r="D1950" s="59" t="s">
        <v>2058</v>
      </c>
      <c r="E1950" s="59" t="s">
        <v>2053</v>
      </c>
      <c r="F1950" s="59"/>
      <c r="G1950" s="59" t="s">
        <v>2263</v>
      </c>
      <c r="H1950" s="59" t="s">
        <v>1327</v>
      </c>
      <c r="I1950" s="59">
        <v>25</v>
      </c>
      <c r="J1950" s="59" t="s">
        <v>1582</v>
      </c>
      <c r="K1950" s="59" t="s">
        <v>2264</v>
      </c>
      <c r="L1950" s="59"/>
      <c r="M1950" s="59">
        <v>30</v>
      </c>
      <c r="N1950" s="59"/>
      <c r="O1950" s="46">
        <f t="shared" si="1336"/>
        <v>0</v>
      </c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87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>
        <v>54491217612.470001</v>
      </c>
      <c r="DF1950" s="46"/>
      <c r="DG1950" s="46"/>
      <c r="DH1950" s="46"/>
      <c r="DI1950" s="46"/>
      <c r="DJ1950" s="46">
        <v>251107202.63999999</v>
      </c>
      <c r="DK1950" s="46">
        <v>2680498246.8600001</v>
      </c>
      <c r="DL1950" s="46">
        <v>5471446497.3199997</v>
      </c>
      <c r="DM1950" s="46">
        <v>7367688705.6000004</v>
      </c>
      <c r="DN1950" s="46">
        <v>7367688705.6000004</v>
      </c>
      <c r="DO1950" s="46">
        <v>6067663579.1999998</v>
      </c>
      <c r="DP1950" s="46">
        <v>4246291464</v>
      </c>
      <c r="DQ1950" s="46">
        <v>4246291464</v>
      </c>
      <c r="DR1950" s="46">
        <v>4246291464</v>
      </c>
      <c r="DS1950" s="46">
        <v>4246291464</v>
      </c>
      <c r="DT1950" s="46">
        <v>4246291464</v>
      </c>
      <c r="DU1950" s="46">
        <v>3298866218</v>
      </c>
      <c r="DV1950" s="46">
        <v>754801137.25</v>
      </c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>
        <v>61030163725.966408</v>
      </c>
      <c r="FA1950" s="59" t="s">
        <v>1696</v>
      </c>
      <c r="FB1950" s="59" t="s">
        <v>2022</v>
      </c>
      <c r="FC1950" s="59" t="s">
        <v>2016</v>
      </c>
    </row>
    <row r="1951" spans="1:159" s="49" customFormat="1" ht="25.5" customHeight="1" x14ac:dyDescent="0.25">
      <c r="A1951" s="59" t="s">
        <v>2060</v>
      </c>
      <c r="B1951" s="59" t="s">
        <v>55</v>
      </c>
      <c r="C1951" s="59" t="s">
        <v>2051</v>
      </c>
      <c r="D1951" s="59" t="s">
        <v>2052</v>
      </c>
      <c r="E1951" s="59" t="s">
        <v>2053</v>
      </c>
      <c r="F1951" s="59"/>
      <c r="G1951" s="59" t="s">
        <v>2265</v>
      </c>
      <c r="H1951" s="59" t="s">
        <v>1327</v>
      </c>
      <c r="I1951" s="59">
        <v>25</v>
      </c>
      <c r="J1951" s="59" t="s">
        <v>1333</v>
      </c>
      <c r="K1951" s="59" t="s">
        <v>2266</v>
      </c>
      <c r="L1951" s="59"/>
      <c r="M1951" s="59">
        <v>30</v>
      </c>
      <c r="N1951" s="59"/>
      <c r="O1951" s="46">
        <f t="shared" si="1336"/>
        <v>0</v>
      </c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87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>
        <v>0</v>
      </c>
      <c r="DF1951" s="46"/>
      <c r="DG1951" s="46"/>
      <c r="DH1951" s="46"/>
      <c r="DI1951" s="46"/>
      <c r="DJ1951" s="46">
        <v>253027005</v>
      </c>
      <c r="DK1951" s="46">
        <v>805085925</v>
      </c>
      <c r="DL1951" s="46">
        <v>1295038216.5</v>
      </c>
      <c r="DM1951" s="46">
        <v>1370946318</v>
      </c>
      <c r="DN1951" s="46">
        <v>1370946318</v>
      </c>
      <c r="DO1951" s="46">
        <v>537548807.88</v>
      </c>
      <c r="DP1951" s="46">
        <v>537548807.88</v>
      </c>
      <c r="DQ1951" s="46">
        <v>537548807.88</v>
      </c>
      <c r="DR1951" s="46">
        <v>537548807.88</v>
      </c>
      <c r="DS1951" s="46">
        <v>537548807.88</v>
      </c>
      <c r="DT1951" s="46">
        <v>483433156.07999998</v>
      </c>
      <c r="DU1951" s="46">
        <v>275989824.18000001</v>
      </c>
      <c r="DV1951" s="46">
        <v>64938782.160000004</v>
      </c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>
        <v>0</v>
      </c>
      <c r="FA1951" s="59" t="s">
        <v>1696</v>
      </c>
      <c r="FB1951" s="59">
        <v>2012</v>
      </c>
      <c r="FC1951" s="59"/>
    </row>
    <row r="1952" spans="1:159" s="49" customFormat="1" ht="25.5" customHeight="1" x14ac:dyDescent="0.25">
      <c r="A1952" s="59" t="s">
        <v>2061</v>
      </c>
      <c r="B1952" s="59" t="s">
        <v>55</v>
      </c>
      <c r="C1952" s="59" t="s">
        <v>2051</v>
      </c>
      <c r="D1952" s="59" t="s">
        <v>2052</v>
      </c>
      <c r="E1952" s="59" t="s">
        <v>2053</v>
      </c>
      <c r="F1952" s="59"/>
      <c r="G1952" s="59" t="s">
        <v>2265</v>
      </c>
      <c r="H1952" s="59" t="s">
        <v>1327</v>
      </c>
      <c r="I1952" s="59">
        <v>25</v>
      </c>
      <c r="J1952" s="59" t="s">
        <v>1397</v>
      </c>
      <c r="K1952" s="59" t="s">
        <v>2266</v>
      </c>
      <c r="L1952" s="59"/>
      <c r="M1952" s="59">
        <v>30</v>
      </c>
      <c r="N1952" s="59"/>
      <c r="O1952" s="46">
        <f t="shared" si="1336"/>
        <v>0</v>
      </c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87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>
        <v>0</v>
      </c>
      <c r="DF1952" s="46"/>
      <c r="DG1952" s="46"/>
      <c r="DH1952" s="46"/>
      <c r="DI1952" s="46"/>
      <c r="DJ1952" s="46">
        <v>101868015</v>
      </c>
      <c r="DK1952" s="46">
        <v>958712307.80000007</v>
      </c>
      <c r="DL1952" s="46">
        <v>1407755236.3</v>
      </c>
      <c r="DM1952" s="46">
        <v>1415672869.8</v>
      </c>
      <c r="DN1952" s="46">
        <v>1390300824.6300001</v>
      </c>
      <c r="DO1952" s="46">
        <v>555086101.92000008</v>
      </c>
      <c r="DP1952" s="46">
        <v>555086101.92000008</v>
      </c>
      <c r="DQ1952" s="46">
        <v>555086101.92000008</v>
      </c>
      <c r="DR1952" s="46">
        <v>555086101.92000008</v>
      </c>
      <c r="DS1952" s="46">
        <v>555086101.92000008</v>
      </c>
      <c r="DT1952" s="46">
        <v>543510720.60000002</v>
      </c>
      <c r="DU1952" s="46">
        <v>276301247.60000002</v>
      </c>
      <c r="DV1952" s="46">
        <v>15079040.800000001</v>
      </c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>
        <v>0</v>
      </c>
      <c r="FA1952" s="59" t="s">
        <v>1696</v>
      </c>
      <c r="FB1952" s="59" t="s">
        <v>2399</v>
      </c>
      <c r="FC1952" s="59" t="s">
        <v>2400</v>
      </c>
    </row>
    <row r="1953" spans="1:159" s="49" customFormat="1" ht="25.5" customHeight="1" x14ac:dyDescent="0.25">
      <c r="A1953" s="59" t="s">
        <v>2062</v>
      </c>
      <c r="B1953" s="59" t="s">
        <v>55</v>
      </c>
      <c r="C1953" s="59" t="s">
        <v>2051</v>
      </c>
      <c r="D1953" s="59" t="s">
        <v>2052</v>
      </c>
      <c r="E1953" s="59" t="s">
        <v>2053</v>
      </c>
      <c r="F1953" s="59"/>
      <c r="G1953" s="59" t="s">
        <v>2265</v>
      </c>
      <c r="H1953" s="59" t="s">
        <v>1327</v>
      </c>
      <c r="I1953" s="59">
        <v>25</v>
      </c>
      <c r="J1953" s="59" t="s">
        <v>1334</v>
      </c>
      <c r="K1953" s="59" t="s">
        <v>2266</v>
      </c>
      <c r="L1953" s="59"/>
      <c r="M1953" s="59">
        <v>30</v>
      </c>
      <c r="N1953" s="59"/>
      <c r="O1953" s="46">
        <f t="shared" si="1336"/>
        <v>0</v>
      </c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87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>
        <v>0</v>
      </c>
      <c r="DF1953" s="46"/>
      <c r="DG1953" s="46"/>
      <c r="DH1953" s="46"/>
      <c r="DI1953" s="46"/>
      <c r="DJ1953" s="46">
        <v>101868015</v>
      </c>
      <c r="DK1953" s="46">
        <v>958712307.80000007</v>
      </c>
      <c r="DL1953" s="46">
        <v>1580640566.6400001</v>
      </c>
      <c r="DM1953" s="46">
        <v>1614699423.1199999</v>
      </c>
      <c r="DN1953" s="46">
        <v>1585760428.5599999</v>
      </c>
      <c r="DO1953" s="46">
        <v>633124488.36000001</v>
      </c>
      <c r="DP1953" s="46">
        <v>633124488.36000001</v>
      </c>
      <c r="DQ1953" s="46">
        <v>633124488.36000001</v>
      </c>
      <c r="DR1953" s="46">
        <v>633124488.36000001</v>
      </c>
      <c r="DS1953" s="46">
        <v>633124488.36000001</v>
      </c>
      <c r="DT1953" s="46">
        <v>619921748.54999995</v>
      </c>
      <c r="DU1953" s="46">
        <v>315145858.30000001</v>
      </c>
      <c r="DV1953" s="46">
        <v>27012502.140000001</v>
      </c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>
        <v>0</v>
      </c>
      <c r="FA1953" s="59" t="s">
        <v>1696</v>
      </c>
      <c r="FB1953" s="59" t="s">
        <v>2020</v>
      </c>
      <c r="FC1953" s="59" t="s">
        <v>1714</v>
      </c>
    </row>
    <row r="1954" spans="1:159" s="49" customFormat="1" ht="25.5" customHeight="1" x14ac:dyDescent="0.25">
      <c r="A1954" s="59" t="s">
        <v>2063</v>
      </c>
      <c r="B1954" s="59" t="s">
        <v>55</v>
      </c>
      <c r="C1954" s="59" t="s">
        <v>2057</v>
      </c>
      <c r="D1954" s="59" t="s">
        <v>2058</v>
      </c>
      <c r="E1954" s="59" t="s">
        <v>2053</v>
      </c>
      <c r="F1954" s="59"/>
      <c r="G1954" s="59" t="s">
        <v>2265</v>
      </c>
      <c r="H1954" s="59" t="s">
        <v>1327</v>
      </c>
      <c r="I1954" s="59">
        <v>25</v>
      </c>
      <c r="J1954" s="59" t="s">
        <v>1582</v>
      </c>
      <c r="K1954" s="59" t="s">
        <v>2266</v>
      </c>
      <c r="L1954" s="59"/>
      <c r="M1954" s="59">
        <v>30</v>
      </c>
      <c r="N1954" s="59"/>
      <c r="O1954" s="46">
        <f t="shared" si="1336"/>
        <v>0</v>
      </c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87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>
        <v>12577804586.519999</v>
      </c>
      <c r="DF1954" s="46"/>
      <c r="DG1954" s="46"/>
      <c r="DH1954" s="46"/>
      <c r="DI1954" s="46"/>
      <c r="DJ1954" s="46">
        <v>101868015</v>
      </c>
      <c r="DK1954" s="46">
        <v>958712307.79999995</v>
      </c>
      <c r="DL1954" s="46">
        <v>1496138479.54</v>
      </c>
      <c r="DM1954" s="46">
        <v>1746313173.3599999</v>
      </c>
      <c r="DN1954" s="46">
        <v>1715015288.28</v>
      </c>
      <c r="DO1954" s="46">
        <v>998151125.15999997</v>
      </c>
      <c r="DP1954" s="46">
        <v>998151125.15999997</v>
      </c>
      <c r="DQ1954" s="46">
        <v>998151125.15999997</v>
      </c>
      <c r="DR1954" s="46">
        <v>998151125.15999997</v>
      </c>
      <c r="DS1954" s="46">
        <v>998151125.15999997</v>
      </c>
      <c r="DT1954" s="46">
        <v>998151125.15999997</v>
      </c>
      <c r="DU1954" s="46">
        <v>528264066.24000001</v>
      </c>
      <c r="DV1954" s="46">
        <v>42586505.340000004</v>
      </c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>
        <v>14087141136.902399</v>
      </c>
      <c r="FA1954" s="59" t="s">
        <v>1696</v>
      </c>
      <c r="FB1954" s="59" t="s">
        <v>2022</v>
      </c>
      <c r="FC1954" s="59" t="s">
        <v>1743</v>
      </c>
    </row>
    <row r="1955" spans="1:159" s="49" customFormat="1" ht="25.5" customHeight="1" x14ac:dyDescent="0.25">
      <c r="A1955" s="59" t="s">
        <v>2064</v>
      </c>
      <c r="B1955" s="59" t="s">
        <v>55</v>
      </c>
      <c r="C1955" s="59" t="s">
        <v>2065</v>
      </c>
      <c r="D1955" s="59" t="s">
        <v>2066</v>
      </c>
      <c r="E1955" s="59" t="s">
        <v>2066</v>
      </c>
      <c r="F1955" s="59"/>
      <c r="G1955" s="59" t="s">
        <v>2267</v>
      </c>
      <c r="H1955" s="59" t="s">
        <v>1327</v>
      </c>
      <c r="I1955" s="59">
        <v>10</v>
      </c>
      <c r="J1955" s="59" t="s">
        <v>1333</v>
      </c>
      <c r="K1955" s="59" t="s">
        <v>2268</v>
      </c>
      <c r="L1955" s="59"/>
      <c r="M1955" s="59">
        <v>30</v>
      </c>
      <c r="N1955" s="59"/>
      <c r="O1955" s="46">
        <f t="shared" si="1336"/>
        <v>0</v>
      </c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87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>
        <v>0</v>
      </c>
      <c r="DF1955" s="46"/>
      <c r="DG1955" s="46"/>
      <c r="DH1955" s="46"/>
      <c r="DI1955" s="46"/>
      <c r="DJ1955" s="46"/>
      <c r="DK1955" s="46">
        <v>1835149047.5</v>
      </c>
      <c r="DL1955" s="46">
        <v>2202178857</v>
      </c>
      <c r="DM1955" s="46">
        <v>2202178857</v>
      </c>
      <c r="DN1955" s="46">
        <v>2202178857</v>
      </c>
      <c r="DO1955" s="46">
        <v>1258641457.9200001</v>
      </c>
      <c r="DP1955" s="46">
        <v>1258641457.9200001</v>
      </c>
      <c r="DQ1955" s="46">
        <v>1258641457.9200001</v>
      </c>
      <c r="DR1955" s="46">
        <v>518149922.27999997</v>
      </c>
      <c r="DS1955" s="46">
        <v>518149922.27999997</v>
      </c>
      <c r="DT1955" s="46">
        <v>518149922.27999997</v>
      </c>
      <c r="DU1955" s="46">
        <v>279218608.07999998</v>
      </c>
      <c r="DV1955" s="46">
        <v>209413956.06</v>
      </c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>
        <v>0</v>
      </c>
      <c r="FA1955" s="59" t="s">
        <v>1696</v>
      </c>
      <c r="FB1955" s="59">
        <v>2012</v>
      </c>
      <c r="FC1955" s="59"/>
    </row>
    <row r="1956" spans="1:159" s="49" customFormat="1" ht="25.5" customHeight="1" x14ac:dyDescent="0.25">
      <c r="A1956" s="59" t="s">
        <v>2067</v>
      </c>
      <c r="B1956" s="59" t="s">
        <v>55</v>
      </c>
      <c r="C1956" s="59" t="s">
        <v>2065</v>
      </c>
      <c r="D1956" s="59" t="s">
        <v>2066</v>
      </c>
      <c r="E1956" s="59" t="s">
        <v>2066</v>
      </c>
      <c r="F1956" s="59"/>
      <c r="G1956" s="59" t="s">
        <v>2267</v>
      </c>
      <c r="H1956" s="59" t="s">
        <v>1327</v>
      </c>
      <c r="I1956" s="59">
        <v>10</v>
      </c>
      <c r="J1956" s="59" t="s">
        <v>1397</v>
      </c>
      <c r="K1956" s="59" t="s">
        <v>2268</v>
      </c>
      <c r="L1956" s="59"/>
      <c r="M1956" s="59">
        <v>30</v>
      </c>
      <c r="N1956" s="59"/>
      <c r="O1956" s="46">
        <f t="shared" si="1336"/>
        <v>0</v>
      </c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87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>
        <v>0</v>
      </c>
      <c r="DF1956" s="46"/>
      <c r="DG1956" s="46"/>
      <c r="DH1956" s="46"/>
      <c r="DI1956" s="46"/>
      <c r="DJ1956" s="46"/>
      <c r="DK1956" s="46">
        <v>1516538519.9200001</v>
      </c>
      <c r="DL1956" s="46">
        <v>2274807779.8800001</v>
      </c>
      <c r="DM1956" s="46">
        <v>2274807779.8800001</v>
      </c>
      <c r="DN1956" s="46">
        <v>2274807779.8800001</v>
      </c>
      <c r="DO1956" s="46">
        <v>1462594681.1600001</v>
      </c>
      <c r="DP1956" s="46">
        <v>1300152061.4400001</v>
      </c>
      <c r="DQ1956" s="46">
        <v>1300152061.4400001</v>
      </c>
      <c r="DR1956" s="46">
        <v>662724307.72000003</v>
      </c>
      <c r="DS1956" s="46">
        <v>535238757</v>
      </c>
      <c r="DT1956" s="46">
        <v>535238757</v>
      </c>
      <c r="DU1956" s="46">
        <v>329562603.39999998</v>
      </c>
      <c r="DV1956" s="46">
        <v>216320529.50999999</v>
      </c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>
        <v>0</v>
      </c>
      <c r="FA1956" s="59" t="s">
        <v>1696</v>
      </c>
      <c r="FB1956" s="59" t="s">
        <v>2399</v>
      </c>
      <c r="FC1956" s="59" t="s">
        <v>2019</v>
      </c>
    </row>
    <row r="1957" spans="1:159" s="49" customFormat="1" ht="25.5" customHeight="1" x14ac:dyDescent="0.25">
      <c r="A1957" s="59" t="s">
        <v>2068</v>
      </c>
      <c r="B1957" s="59" t="s">
        <v>55</v>
      </c>
      <c r="C1957" s="59" t="s">
        <v>2065</v>
      </c>
      <c r="D1957" s="59" t="s">
        <v>2066</v>
      </c>
      <c r="E1957" s="59" t="s">
        <v>2066</v>
      </c>
      <c r="F1957" s="59"/>
      <c r="G1957" s="59" t="s">
        <v>2267</v>
      </c>
      <c r="H1957" s="59" t="s">
        <v>1327</v>
      </c>
      <c r="I1957" s="59">
        <v>10</v>
      </c>
      <c r="J1957" s="59" t="s">
        <v>1334</v>
      </c>
      <c r="K1957" s="59" t="s">
        <v>2268</v>
      </c>
      <c r="L1957" s="59"/>
      <c r="M1957" s="59">
        <v>30</v>
      </c>
      <c r="N1957" s="59"/>
      <c r="O1957" s="46">
        <f t="shared" si="1336"/>
        <v>0</v>
      </c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87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>
        <v>0</v>
      </c>
      <c r="DF1957" s="46"/>
      <c r="DG1957" s="46"/>
      <c r="DH1957" s="46"/>
      <c r="DI1957" s="46"/>
      <c r="DJ1957" s="46"/>
      <c r="DK1957" s="46">
        <v>1516538519.9200001</v>
      </c>
      <c r="DL1957" s="46">
        <v>2492907141.3600001</v>
      </c>
      <c r="DM1957" s="46">
        <v>2492907141.3600001</v>
      </c>
      <c r="DN1957" s="46">
        <v>2492907141.3600001</v>
      </c>
      <c r="DO1957" s="46">
        <v>1602822338.5599999</v>
      </c>
      <c r="DP1957" s="46">
        <v>1424805378</v>
      </c>
      <c r="DQ1957" s="46">
        <v>1424805378</v>
      </c>
      <c r="DR1957" s="46">
        <v>726263631.70000005</v>
      </c>
      <c r="DS1957" s="46">
        <v>586555282.43999994</v>
      </c>
      <c r="DT1957" s="46">
        <v>586555282.43999994</v>
      </c>
      <c r="DU1957" s="46">
        <v>361159731.74000001</v>
      </c>
      <c r="DV1957" s="46">
        <v>237060466.20000002</v>
      </c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>
        <v>0</v>
      </c>
      <c r="FA1957" s="59" t="s">
        <v>1696</v>
      </c>
      <c r="FB1957" s="59" t="s">
        <v>2020</v>
      </c>
      <c r="FC1957" s="59" t="s">
        <v>1714</v>
      </c>
    </row>
    <row r="1958" spans="1:159" s="49" customFormat="1" ht="25.5" customHeight="1" x14ac:dyDescent="0.25">
      <c r="A1958" s="59" t="s">
        <v>2069</v>
      </c>
      <c r="B1958" s="59" t="s">
        <v>55</v>
      </c>
      <c r="C1958" s="59" t="s">
        <v>2070</v>
      </c>
      <c r="D1958" s="59" t="s">
        <v>2066</v>
      </c>
      <c r="E1958" s="59" t="s">
        <v>2066</v>
      </c>
      <c r="F1958" s="59"/>
      <c r="G1958" s="59" t="s">
        <v>2267</v>
      </c>
      <c r="H1958" s="59" t="s">
        <v>1327</v>
      </c>
      <c r="I1958" s="59">
        <v>10</v>
      </c>
      <c r="J1958" s="59" t="s">
        <v>1582</v>
      </c>
      <c r="K1958" s="59" t="s">
        <v>2268</v>
      </c>
      <c r="L1958" s="59"/>
      <c r="M1958" s="59">
        <v>30</v>
      </c>
      <c r="N1958" s="59"/>
      <c r="O1958" s="46">
        <f t="shared" si="1336"/>
        <v>0</v>
      </c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87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>
        <v>18400358141.889999</v>
      </c>
      <c r="DF1958" s="46"/>
      <c r="DG1958" s="46"/>
      <c r="DH1958" s="46"/>
      <c r="DI1958" s="46"/>
      <c r="DJ1958" s="46">
        <v>0</v>
      </c>
      <c r="DK1958" s="46">
        <v>1516538519.9200001</v>
      </c>
      <c r="DL1958" s="46">
        <v>2492907141.3600001</v>
      </c>
      <c r="DM1958" s="46">
        <v>2404536466.1999998</v>
      </c>
      <c r="DN1958" s="46">
        <v>2404536466.1999998</v>
      </c>
      <c r="DO1958" s="46">
        <v>2087636560.24</v>
      </c>
      <c r="DP1958" s="46">
        <v>1873003478.76</v>
      </c>
      <c r="DQ1958" s="46">
        <v>1873003478.76</v>
      </c>
      <c r="DR1958" s="46">
        <v>1030779417.26</v>
      </c>
      <c r="DS1958" s="46">
        <v>862334604.96000004</v>
      </c>
      <c r="DT1958" s="46">
        <v>862334604.96000004</v>
      </c>
      <c r="DU1958" s="46">
        <v>590577681.05999994</v>
      </c>
      <c r="DV1958" s="46">
        <v>402169722.20999998</v>
      </c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>
        <v>20608401118.916801</v>
      </c>
      <c r="FA1958" s="59" t="s">
        <v>1696</v>
      </c>
      <c r="FB1958" s="59" t="s">
        <v>2022</v>
      </c>
      <c r="FC1958" s="59" t="s">
        <v>1743</v>
      </c>
    </row>
    <row r="1959" spans="1:159" s="49" customFormat="1" ht="25.5" customHeight="1" x14ac:dyDescent="0.25">
      <c r="A1959" s="59" t="s">
        <v>2071</v>
      </c>
      <c r="B1959" s="59" t="s">
        <v>55</v>
      </c>
      <c r="C1959" s="59" t="s">
        <v>2072</v>
      </c>
      <c r="D1959" s="59" t="s">
        <v>2073</v>
      </c>
      <c r="E1959" s="59" t="s">
        <v>2074</v>
      </c>
      <c r="F1959" s="59"/>
      <c r="G1959" s="59" t="s">
        <v>2269</v>
      </c>
      <c r="H1959" s="59" t="s">
        <v>1405</v>
      </c>
      <c r="I1959" s="59">
        <v>80</v>
      </c>
      <c r="J1959" s="59" t="s">
        <v>2270</v>
      </c>
      <c r="K1959" s="59" t="s">
        <v>2271</v>
      </c>
      <c r="L1959" s="59"/>
      <c r="M1959" s="59">
        <v>0</v>
      </c>
      <c r="N1959" s="59"/>
      <c r="O1959" s="46">
        <f t="shared" si="1336"/>
        <v>0</v>
      </c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87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>
        <v>0</v>
      </c>
      <c r="DF1959" s="46"/>
      <c r="DG1959" s="46"/>
      <c r="DH1959" s="46"/>
      <c r="DI1959" s="46"/>
      <c r="DJ1959" s="46"/>
      <c r="DK1959" s="46">
        <v>465244029</v>
      </c>
      <c r="DL1959" s="46">
        <v>657500976</v>
      </c>
      <c r="DM1959" s="46">
        <v>696426192</v>
      </c>
      <c r="DN1959" s="46">
        <v>730547328</v>
      </c>
      <c r="DO1959" s="46">
        <v>766350288</v>
      </c>
      <c r="DP1959" s="46"/>
      <c r="DQ1959" s="46"/>
      <c r="DR1959" s="46"/>
      <c r="DS1959" s="46"/>
      <c r="DT1959" s="46"/>
      <c r="DU1959" s="46"/>
      <c r="DV1959" s="46"/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>
        <v>0</v>
      </c>
      <c r="FA1959" s="59" t="s">
        <v>1726</v>
      </c>
      <c r="FB1959" s="59">
        <v>2014</v>
      </c>
      <c r="FC1959" s="59"/>
    </row>
    <row r="1960" spans="1:159" s="49" customFormat="1" ht="25.5" customHeight="1" x14ac:dyDescent="0.25">
      <c r="A1960" s="59" t="s">
        <v>2075</v>
      </c>
      <c r="B1960" s="59" t="s">
        <v>55</v>
      </c>
      <c r="C1960" s="59" t="s">
        <v>2072</v>
      </c>
      <c r="D1960" s="59" t="s">
        <v>2073</v>
      </c>
      <c r="E1960" s="59" t="s">
        <v>2074</v>
      </c>
      <c r="F1960" s="59"/>
      <c r="G1960" s="59" t="s">
        <v>2269</v>
      </c>
      <c r="H1960" s="59" t="s">
        <v>1405</v>
      </c>
      <c r="I1960" s="59">
        <v>80</v>
      </c>
      <c r="J1960" s="59" t="s">
        <v>2270</v>
      </c>
      <c r="K1960" s="59" t="s">
        <v>2271</v>
      </c>
      <c r="L1960" s="59"/>
      <c r="M1960" s="59">
        <v>0</v>
      </c>
      <c r="N1960" s="59"/>
      <c r="O1960" s="46">
        <f t="shared" si="1336"/>
        <v>0</v>
      </c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87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>
        <v>0</v>
      </c>
      <c r="DF1960" s="46"/>
      <c r="DG1960" s="46"/>
      <c r="DH1960" s="46"/>
      <c r="DI1960" s="46"/>
      <c r="DJ1960" s="46"/>
      <c r="DK1960" s="46">
        <v>458496984</v>
      </c>
      <c r="DL1960" s="46">
        <v>656028142.55999994</v>
      </c>
      <c r="DM1960" s="46">
        <v>662395782.72000003</v>
      </c>
      <c r="DN1960" s="46">
        <v>662395782.72000003</v>
      </c>
      <c r="DO1960" s="46">
        <v>662315179.67999995</v>
      </c>
      <c r="DP1960" s="46"/>
      <c r="DQ1960" s="46"/>
      <c r="DR1960" s="46"/>
      <c r="DS1960" s="46"/>
      <c r="DT1960" s="46"/>
      <c r="DU1960" s="46"/>
      <c r="DV1960" s="46"/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>
        <v>0</v>
      </c>
      <c r="FA1960" s="59" t="s">
        <v>1726</v>
      </c>
      <c r="FB1960" s="59" t="s">
        <v>1727</v>
      </c>
      <c r="FC1960" s="59" t="s">
        <v>2401</v>
      </c>
    </row>
    <row r="1961" spans="1:159" s="49" customFormat="1" ht="25.5" customHeight="1" x14ac:dyDescent="0.25">
      <c r="A1961" s="59" t="s">
        <v>2076</v>
      </c>
      <c r="B1961" s="59" t="s">
        <v>55</v>
      </c>
      <c r="C1961" s="59" t="s">
        <v>2072</v>
      </c>
      <c r="D1961" s="59" t="s">
        <v>2073</v>
      </c>
      <c r="E1961" s="59" t="s">
        <v>2074</v>
      </c>
      <c r="F1961" s="59"/>
      <c r="G1961" s="59" t="s">
        <v>2269</v>
      </c>
      <c r="H1961" s="59" t="s">
        <v>1405</v>
      </c>
      <c r="I1961" s="59">
        <v>80</v>
      </c>
      <c r="J1961" s="59" t="s">
        <v>1357</v>
      </c>
      <c r="K1961" s="59" t="s">
        <v>2271</v>
      </c>
      <c r="L1961" s="59"/>
      <c r="M1961" s="59">
        <v>0</v>
      </c>
      <c r="N1961" s="59"/>
      <c r="O1961" s="46">
        <f t="shared" si="1336"/>
        <v>0</v>
      </c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87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>
        <v>0</v>
      </c>
      <c r="DF1961" s="46"/>
      <c r="DG1961" s="46"/>
      <c r="DH1961" s="46"/>
      <c r="DI1961" s="46"/>
      <c r="DJ1961" s="46"/>
      <c r="DK1961" s="46">
        <v>458496984</v>
      </c>
      <c r="DL1961" s="46">
        <v>647282712.72000003</v>
      </c>
      <c r="DM1961" s="46">
        <v>633800830.08000004</v>
      </c>
      <c r="DN1961" s="46">
        <v>640884288</v>
      </c>
      <c r="DO1961" s="46">
        <v>642908133.12</v>
      </c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>
        <v>0</v>
      </c>
      <c r="FA1961" s="59" t="s">
        <v>1726</v>
      </c>
      <c r="FB1961" s="59" t="s">
        <v>1730</v>
      </c>
      <c r="FC1961" s="59" t="s">
        <v>1714</v>
      </c>
    </row>
    <row r="1962" spans="1:159" s="49" customFormat="1" ht="25.5" customHeight="1" x14ac:dyDescent="0.25">
      <c r="A1962" s="59" t="s">
        <v>3467</v>
      </c>
      <c r="B1962" s="59" t="s">
        <v>55</v>
      </c>
      <c r="C1962" s="59" t="s">
        <v>2072</v>
      </c>
      <c r="D1962" s="59" t="s">
        <v>2073</v>
      </c>
      <c r="E1962" s="59" t="s">
        <v>2074</v>
      </c>
      <c r="F1962" s="59"/>
      <c r="G1962" s="59" t="s">
        <v>2269</v>
      </c>
      <c r="H1962" s="59" t="s">
        <v>1405</v>
      </c>
      <c r="I1962" s="59">
        <v>80</v>
      </c>
      <c r="J1962" s="59" t="s">
        <v>3468</v>
      </c>
      <c r="K1962" s="59" t="s">
        <v>2271</v>
      </c>
      <c r="L1962" s="59"/>
      <c r="M1962" s="59">
        <v>0</v>
      </c>
      <c r="N1962" s="59"/>
      <c r="O1962" s="46">
        <f t="shared" si="1336"/>
        <v>875387</v>
      </c>
      <c r="P1962" s="46"/>
      <c r="Q1962" s="46"/>
      <c r="R1962" s="46"/>
      <c r="S1962" s="46"/>
      <c r="T1962" s="46"/>
      <c r="U1962" s="46">
        <v>142923</v>
      </c>
      <c r="V1962" s="46">
        <v>192732</v>
      </c>
      <c r="W1962" s="46">
        <v>180289</v>
      </c>
      <c r="X1962" s="46">
        <v>178896</v>
      </c>
      <c r="Y1962" s="46">
        <v>180547</v>
      </c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87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>
        <f>DE1962/O1962</f>
        <v>0</v>
      </c>
      <c r="BK1962" s="46"/>
      <c r="BL1962" s="46"/>
      <c r="BM1962" s="46"/>
      <c r="BN1962" s="46"/>
      <c r="BO1962" s="46"/>
      <c r="BP1962" s="46">
        <v>3208</v>
      </c>
      <c r="BQ1962" s="46">
        <v>3358.46</v>
      </c>
      <c r="BR1962" s="46">
        <v>3513.62</v>
      </c>
      <c r="BS1962" s="46">
        <v>3689.3</v>
      </c>
      <c r="BT1962" s="46">
        <v>3689.3</v>
      </c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>
        <v>0</v>
      </c>
      <c r="DF1962" s="46"/>
      <c r="DG1962" s="46"/>
      <c r="DH1962" s="46"/>
      <c r="DI1962" s="46"/>
      <c r="DJ1962" s="46"/>
      <c r="DK1962" s="46">
        <f t="shared" ref="DK1962:DT1964" si="1337">U1962*BP1962</f>
        <v>458496984</v>
      </c>
      <c r="DL1962" s="46">
        <f t="shared" si="1337"/>
        <v>647282712.72000003</v>
      </c>
      <c r="DM1962" s="46">
        <f t="shared" si="1337"/>
        <v>633467036.17999995</v>
      </c>
      <c r="DN1962" s="46">
        <f t="shared" si="1337"/>
        <v>660001012.80000007</v>
      </c>
      <c r="DO1962" s="46">
        <f t="shared" si="1337"/>
        <v>666092047.10000002</v>
      </c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>
        <f>DE1962*1.12</f>
        <v>0</v>
      </c>
      <c r="FA1962" s="59" t="s">
        <v>1726</v>
      </c>
      <c r="FB1962" s="59" t="s">
        <v>3253</v>
      </c>
      <c r="FC1962" s="59" t="s">
        <v>3469</v>
      </c>
    </row>
    <row r="1963" spans="1:159" s="49" customFormat="1" ht="25.5" customHeight="1" x14ac:dyDescent="0.25">
      <c r="A1963" s="59" t="s">
        <v>3812</v>
      </c>
      <c r="B1963" s="59" t="s">
        <v>55</v>
      </c>
      <c r="C1963" s="59" t="s">
        <v>2072</v>
      </c>
      <c r="D1963" s="59" t="s">
        <v>2073</v>
      </c>
      <c r="E1963" s="59" t="s">
        <v>2074</v>
      </c>
      <c r="F1963" s="59"/>
      <c r="G1963" s="59" t="s">
        <v>2269</v>
      </c>
      <c r="H1963" s="59" t="s">
        <v>1405</v>
      </c>
      <c r="I1963" s="59">
        <v>80</v>
      </c>
      <c r="J1963" s="59" t="s">
        <v>3813</v>
      </c>
      <c r="K1963" s="59" t="s">
        <v>2271</v>
      </c>
      <c r="L1963" s="59"/>
      <c r="M1963" s="59">
        <v>0</v>
      </c>
      <c r="N1963" s="59"/>
      <c r="O1963" s="46">
        <f t="shared" ref="O1963" si="1338">P1963+Q1963+R1963+S1963+T1963+U1963+V1963+W1963+X1963+Y1963+Z1963+AA1963+AB1963+AC1963+AD1963+AE1963+AF1963+AG1963+AH1963+AI1963+AJ1963+AK1963+AL1963+AM1963+AN1963+AO1963+AP1963+AQ1963+AR1963+AS1963+AT1963+AU1963+AV1963+AW1963+AX1963+AY1963+AZ1963</f>
        <v>1930129</v>
      </c>
      <c r="P1963" s="46"/>
      <c r="Q1963" s="46"/>
      <c r="R1963" s="46"/>
      <c r="S1963" s="46"/>
      <c r="T1963" s="46"/>
      <c r="U1963" s="46">
        <v>142923</v>
      </c>
      <c r="V1963" s="46">
        <v>192732</v>
      </c>
      <c r="W1963" s="46">
        <v>180289</v>
      </c>
      <c r="X1963" s="46">
        <v>171902</v>
      </c>
      <c r="Y1963" s="46">
        <v>180547</v>
      </c>
      <c r="Z1963" s="46">
        <v>208956</v>
      </c>
      <c r="AA1963" s="46">
        <v>215184</v>
      </c>
      <c r="AB1963" s="46">
        <v>211716</v>
      </c>
      <c r="AC1963" s="46">
        <v>212940</v>
      </c>
      <c r="AD1963" s="46">
        <v>212940</v>
      </c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87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>
        <v>3604.2147718623992</v>
      </c>
      <c r="BK1963" s="46"/>
      <c r="BL1963" s="46"/>
      <c r="BM1963" s="46"/>
      <c r="BN1963" s="46"/>
      <c r="BO1963" s="46"/>
      <c r="BP1963" s="46">
        <v>3208</v>
      </c>
      <c r="BQ1963" s="46">
        <v>3358.46</v>
      </c>
      <c r="BR1963" s="46">
        <v>3513.62</v>
      </c>
      <c r="BS1963" s="46">
        <v>3689.3</v>
      </c>
      <c r="BT1963" s="46">
        <v>3689.3</v>
      </c>
      <c r="BU1963" s="46">
        <v>3689.3</v>
      </c>
      <c r="BV1963" s="46">
        <v>3689.3</v>
      </c>
      <c r="BW1963" s="46">
        <v>3689.3</v>
      </c>
      <c r="BX1963" s="46">
        <v>3689.3</v>
      </c>
      <c r="BY1963" s="46">
        <v>3689.3</v>
      </c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>
        <v>0</v>
      </c>
      <c r="DF1963" s="46"/>
      <c r="DG1963" s="46"/>
      <c r="DH1963" s="46"/>
      <c r="DI1963" s="46"/>
      <c r="DJ1963" s="46"/>
      <c r="DK1963" s="46">
        <f t="shared" si="1337"/>
        <v>458496984</v>
      </c>
      <c r="DL1963" s="46">
        <f t="shared" si="1337"/>
        <v>647282712.72000003</v>
      </c>
      <c r="DM1963" s="46">
        <f t="shared" si="1337"/>
        <v>633467036.17999995</v>
      </c>
      <c r="DN1963" s="46">
        <f t="shared" si="1337"/>
        <v>634198048.60000002</v>
      </c>
      <c r="DO1963" s="46">
        <f t="shared" si="1337"/>
        <v>666092047.10000002</v>
      </c>
      <c r="DP1963" s="46">
        <f t="shared" ref="DP1963:DT1963" si="1339">Z1963*BU1963</f>
        <v>770901370.80000007</v>
      </c>
      <c r="DQ1963" s="46">
        <f t="shared" si="1339"/>
        <v>793878331.20000005</v>
      </c>
      <c r="DR1963" s="46">
        <f t="shared" si="1339"/>
        <v>781083838.80000007</v>
      </c>
      <c r="DS1963" s="46">
        <f t="shared" si="1339"/>
        <v>785599542</v>
      </c>
      <c r="DT1963" s="46">
        <f t="shared" si="1339"/>
        <v>785599542</v>
      </c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>
        <f>DE1963*1.12</f>
        <v>0</v>
      </c>
      <c r="FA1963" s="59" t="s">
        <v>1726</v>
      </c>
      <c r="FB1963" s="59" t="s">
        <v>3565</v>
      </c>
      <c r="FC1963" s="59" t="s">
        <v>3469</v>
      </c>
    </row>
    <row r="1964" spans="1:159" s="49" customFormat="1" ht="25.5" customHeight="1" x14ac:dyDescent="0.25">
      <c r="A1964" s="59" t="s">
        <v>3886</v>
      </c>
      <c r="B1964" s="59" t="s">
        <v>55</v>
      </c>
      <c r="C1964" s="59" t="s">
        <v>2072</v>
      </c>
      <c r="D1964" s="59" t="s">
        <v>2073</v>
      </c>
      <c r="E1964" s="59" t="s">
        <v>2074</v>
      </c>
      <c r="F1964" s="59"/>
      <c r="G1964" s="59" t="s">
        <v>2269</v>
      </c>
      <c r="H1964" s="59" t="s">
        <v>1405</v>
      </c>
      <c r="I1964" s="59">
        <v>80</v>
      </c>
      <c r="J1964" s="59" t="s">
        <v>3887</v>
      </c>
      <c r="K1964" s="59" t="s">
        <v>2271</v>
      </c>
      <c r="L1964" s="59"/>
      <c r="M1964" s="59">
        <v>0</v>
      </c>
      <c r="N1964" s="59"/>
      <c r="O1964" s="46">
        <f>U1964+V1964+W1964+X1964+Y1964+Z1964+AA1964+AB1964+AC1964+AD1964+AE1964+AF1964+AG1964+AH1964+AI1964+AJ1964+AK1964+AL1964+AM1964+AN1964+AO1964+AP1964+AQ1964+AR1964+AS1964+AT1964+AU1964+AV1964+AW1964+AX1964+AY1964+AZ1964+BA1964+BB1964+BC1964+BD1964+BE1964+BF1964+BG1964+BH1964+BI1964</f>
        <v>1930129</v>
      </c>
      <c r="P1964" s="46"/>
      <c r="Q1964" s="46"/>
      <c r="R1964" s="46"/>
      <c r="S1964" s="46"/>
      <c r="T1964" s="46"/>
      <c r="U1964" s="46">
        <v>142923</v>
      </c>
      <c r="V1964" s="46">
        <v>192732</v>
      </c>
      <c r="W1964" s="46">
        <v>180289</v>
      </c>
      <c r="X1964" s="46">
        <v>171902</v>
      </c>
      <c r="Y1964" s="46">
        <v>180547</v>
      </c>
      <c r="Z1964" s="46">
        <v>208956</v>
      </c>
      <c r="AA1964" s="46">
        <v>215184</v>
      </c>
      <c r="AB1964" s="46">
        <v>211716</v>
      </c>
      <c r="AC1964" s="46">
        <v>212940</v>
      </c>
      <c r="AD1964" s="46">
        <v>212940</v>
      </c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87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>
        <f>DE1964/O1964</f>
        <v>3727.6881618378879</v>
      </c>
      <c r="BK1964" s="46"/>
      <c r="BL1964" s="46"/>
      <c r="BM1964" s="46"/>
      <c r="BN1964" s="46"/>
      <c r="BO1964" s="46"/>
      <c r="BP1964" s="46">
        <v>3208</v>
      </c>
      <c r="BQ1964" s="46">
        <v>3358.46</v>
      </c>
      <c r="BR1964" s="46">
        <v>3513.62</v>
      </c>
      <c r="BS1964" s="46">
        <v>3689.3</v>
      </c>
      <c r="BT1964" s="46">
        <v>3881.14</v>
      </c>
      <c r="BU1964" s="46">
        <v>3881.14</v>
      </c>
      <c r="BV1964" s="46">
        <v>3881.14</v>
      </c>
      <c r="BW1964" s="46">
        <v>3881.14</v>
      </c>
      <c r="BX1964" s="46">
        <v>3881.14</v>
      </c>
      <c r="BY1964" s="46">
        <v>3881.14</v>
      </c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>
        <f>SUM(DH1964:EY1964)</f>
        <v>7194919024.1200008</v>
      </c>
      <c r="DF1964" s="46"/>
      <c r="DG1964" s="46"/>
      <c r="DH1964" s="46"/>
      <c r="DI1964" s="46"/>
      <c r="DJ1964" s="46"/>
      <c r="DK1964" s="46">
        <f t="shared" si="1337"/>
        <v>458496984</v>
      </c>
      <c r="DL1964" s="46">
        <f t="shared" si="1337"/>
        <v>647282712.72000003</v>
      </c>
      <c r="DM1964" s="46">
        <f t="shared" si="1337"/>
        <v>633467036.17999995</v>
      </c>
      <c r="DN1964" s="46">
        <f t="shared" si="1337"/>
        <v>634198048.60000002</v>
      </c>
      <c r="DO1964" s="46">
        <f t="shared" si="1337"/>
        <v>700728183.57999992</v>
      </c>
      <c r="DP1964" s="46">
        <f t="shared" si="1337"/>
        <v>810987489.83999991</v>
      </c>
      <c r="DQ1964" s="46">
        <f t="shared" si="1337"/>
        <v>835159229.75999999</v>
      </c>
      <c r="DR1964" s="46">
        <f t="shared" si="1337"/>
        <v>821699436.24000001</v>
      </c>
      <c r="DS1964" s="46">
        <f t="shared" si="1337"/>
        <v>826449951.60000002</v>
      </c>
      <c r="DT1964" s="46">
        <f t="shared" si="1337"/>
        <v>826449951.60000002</v>
      </c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>
        <f>DE1964*1.12</f>
        <v>8058309307.0144014</v>
      </c>
      <c r="FA1964" s="59" t="s">
        <v>1726</v>
      </c>
      <c r="FB1964" s="59" t="s">
        <v>3565</v>
      </c>
      <c r="FC1964" s="59" t="s">
        <v>3575</v>
      </c>
    </row>
    <row r="1965" spans="1:159" s="49" customFormat="1" ht="25.5" customHeight="1" x14ac:dyDescent="0.25">
      <c r="A1965" s="59" t="s">
        <v>2077</v>
      </c>
      <c r="B1965" s="59" t="s">
        <v>55</v>
      </c>
      <c r="C1965" s="59" t="s">
        <v>2043</v>
      </c>
      <c r="D1965" s="59" t="s">
        <v>2044</v>
      </c>
      <c r="E1965" s="59" t="s">
        <v>2044</v>
      </c>
      <c r="F1965" s="59"/>
      <c r="G1965" s="59" t="s">
        <v>2272</v>
      </c>
      <c r="H1965" s="59" t="s">
        <v>1339</v>
      </c>
      <c r="I1965" s="59">
        <v>100</v>
      </c>
      <c r="J1965" s="59" t="s">
        <v>2273</v>
      </c>
      <c r="K1965" s="59" t="s">
        <v>1329</v>
      </c>
      <c r="L1965" s="59"/>
      <c r="M1965" s="59">
        <v>0</v>
      </c>
      <c r="N1965" s="59"/>
      <c r="O1965" s="46">
        <f t="shared" si="1336"/>
        <v>0</v>
      </c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87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>
        <v>0</v>
      </c>
      <c r="DF1965" s="46"/>
      <c r="DG1965" s="46"/>
      <c r="DH1965" s="46"/>
      <c r="DI1965" s="46"/>
      <c r="DJ1965" s="46"/>
      <c r="DK1965" s="46">
        <v>11507000</v>
      </c>
      <c r="DL1965" s="46">
        <v>12929000</v>
      </c>
      <c r="DM1965" s="46"/>
      <c r="DN1965" s="46"/>
      <c r="DO1965" s="46"/>
      <c r="DP1965" s="46"/>
      <c r="DQ1965" s="46"/>
      <c r="DR1965" s="46"/>
      <c r="DS1965" s="46"/>
      <c r="DT1965" s="46"/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>
        <v>0</v>
      </c>
      <c r="FA1965" s="59" t="s">
        <v>1726</v>
      </c>
      <c r="FB1965" s="59">
        <v>2014</v>
      </c>
      <c r="FC1965" s="59"/>
    </row>
    <row r="1966" spans="1:159" s="49" customFormat="1" ht="25.5" customHeight="1" x14ac:dyDescent="0.25">
      <c r="A1966" s="59" t="s">
        <v>2078</v>
      </c>
      <c r="B1966" s="59" t="s">
        <v>55</v>
      </c>
      <c r="C1966" s="59" t="s">
        <v>2043</v>
      </c>
      <c r="D1966" s="59" t="s">
        <v>2044</v>
      </c>
      <c r="E1966" s="59" t="s">
        <v>2044</v>
      </c>
      <c r="F1966" s="59"/>
      <c r="G1966" s="59" t="s">
        <v>2272</v>
      </c>
      <c r="H1966" s="59" t="s">
        <v>1327</v>
      </c>
      <c r="I1966" s="59">
        <v>100</v>
      </c>
      <c r="J1966" s="59" t="s">
        <v>1332</v>
      </c>
      <c r="K1966" s="59" t="s">
        <v>1329</v>
      </c>
      <c r="L1966" s="59"/>
      <c r="M1966" s="59">
        <v>0</v>
      </c>
      <c r="N1966" s="59"/>
      <c r="O1966" s="46">
        <f t="shared" si="1336"/>
        <v>0</v>
      </c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87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>
        <v>0</v>
      </c>
      <c r="DF1966" s="46"/>
      <c r="DG1966" s="46"/>
      <c r="DH1966" s="46"/>
      <c r="DI1966" s="46"/>
      <c r="DJ1966" s="46"/>
      <c r="DK1966" s="46">
        <v>11507000</v>
      </c>
      <c r="DL1966" s="46">
        <v>12929000</v>
      </c>
      <c r="DM1966" s="46"/>
      <c r="DN1966" s="46"/>
      <c r="DO1966" s="46"/>
      <c r="DP1966" s="46"/>
      <c r="DQ1966" s="46"/>
      <c r="DR1966" s="46"/>
      <c r="DS1966" s="46"/>
      <c r="DT1966" s="46"/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>
        <v>0</v>
      </c>
      <c r="FA1966" s="59" t="s">
        <v>1726</v>
      </c>
      <c r="FB1966" s="59">
        <v>2014</v>
      </c>
      <c r="FC1966" s="59" t="s">
        <v>2402</v>
      </c>
    </row>
    <row r="1967" spans="1:159" s="49" customFormat="1" ht="25.5" customHeight="1" x14ac:dyDescent="0.25">
      <c r="A1967" s="59" t="s">
        <v>2079</v>
      </c>
      <c r="B1967" s="59" t="s">
        <v>55</v>
      </c>
      <c r="C1967" s="59" t="s">
        <v>2043</v>
      </c>
      <c r="D1967" s="59" t="s">
        <v>2044</v>
      </c>
      <c r="E1967" s="59" t="s">
        <v>2044</v>
      </c>
      <c r="F1967" s="59"/>
      <c r="G1967" s="59" t="s">
        <v>2272</v>
      </c>
      <c r="H1967" s="59" t="s">
        <v>1327</v>
      </c>
      <c r="I1967" s="59">
        <v>100</v>
      </c>
      <c r="J1967" s="59" t="s">
        <v>1332</v>
      </c>
      <c r="K1967" s="59" t="s">
        <v>1329</v>
      </c>
      <c r="L1967" s="59"/>
      <c r="M1967" s="59">
        <v>0</v>
      </c>
      <c r="N1967" s="59"/>
      <c r="O1967" s="46">
        <f t="shared" si="1336"/>
        <v>0</v>
      </c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87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>
        <v>16476785.714285713</v>
      </c>
      <c r="DF1967" s="46"/>
      <c r="DG1967" s="46"/>
      <c r="DH1967" s="46"/>
      <c r="DI1967" s="46"/>
      <c r="DJ1967" s="46"/>
      <c r="DK1967" s="46">
        <v>8238392.8571428563</v>
      </c>
      <c r="DL1967" s="46">
        <v>8238392.8571428563</v>
      </c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>
        <v>18454000</v>
      </c>
      <c r="FA1967" s="59" t="s">
        <v>1726</v>
      </c>
      <c r="FB1967" s="59">
        <v>2014</v>
      </c>
      <c r="FC1967" s="59" t="s">
        <v>2016</v>
      </c>
    </row>
    <row r="1968" spans="1:159" s="49" customFormat="1" ht="25.5" customHeight="1" x14ac:dyDescent="0.25">
      <c r="A1968" s="59" t="s">
        <v>2080</v>
      </c>
      <c r="B1968" s="59" t="s">
        <v>55</v>
      </c>
      <c r="C1968" s="59" t="s">
        <v>2081</v>
      </c>
      <c r="D1968" s="59" t="s">
        <v>2082</v>
      </c>
      <c r="E1968" s="59" t="s">
        <v>2082</v>
      </c>
      <c r="F1968" s="59"/>
      <c r="G1968" s="59" t="s">
        <v>2274</v>
      </c>
      <c r="H1968" s="59" t="s">
        <v>1405</v>
      </c>
      <c r="I1968" s="59">
        <v>80</v>
      </c>
      <c r="J1968" s="59" t="s">
        <v>2275</v>
      </c>
      <c r="K1968" s="59" t="s">
        <v>2276</v>
      </c>
      <c r="L1968" s="59"/>
      <c r="M1968" s="59">
        <v>0</v>
      </c>
      <c r="N1968" s="59" t="s">
        <v>2277</v>
      </c>
      <c r="O1968" s="46">
        <f t="shared" si="1336"/>
        <v>0</v>
      </c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87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>
        <v>0</v>
      </c>
      <c r="DF1968" s="46"/>
      <c r="DG1968" s="46"/>
      <c r="DH1968" s="46"/>
      <c r="DI1968" s="46"/>
      <c r="DJ1968" s="46"/>
      <c r="DK1968" s="46"/>
      <c r="DL1968" s="46">
        <v>12348812.16</v>
      </c>
      <c r="DM1968" s="46">
        <v>12348812.16</v>
      </c>
      <c r="DN1968" s="46">
        <v>12348812.16</v>
      </c>
      <c r="DO1968" s="46">
        <v>12348812.16</v>
      </c>
      <c r="DP1968" s="46">
        <v>12348812.16</v>
      </c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>
        <v>0</v>
      </c>
      <c r="FA1968" s="59" t="s">
        <v>1726</v>
      </c>
      <c r="FB1968" s="59" t="s">
        <v>1727</v>
      </c>
      <c r="FC1968" s="59"/>
    </row>
    <row r="1969" spans="1:159" s="49" customFormat="1" ht="25.5" customHeight="1" x14ac:dyDescent="0.25">
      <c r="A1969" s="59" t="s">
        <v>2083</v>
      </c>
      <c r="B1969" s="59" t="s">
        <v>55</v>
      </c>
      <c r="C1969" s="59" t="s">
        <v>2081</v>
      </c>
      <c r="D1969" s="59" t="s">
        <v>2082</v>
      </c>
      <c r="E1969" s="59" t="s">
        <v>2082</v>
      </c>
      <c r="F1969" s="59"/>
      <c r="G1969" s="59" t="s">
        <v>2274</v>
      </c>
      <c r="H1969" s="59" t="s">
        <v>1405</v>
      </c>
      <c r="I1969" s="59">
        <v>80</v>
      </c>
      <c r="J1969" s="59" t="s">
        <v>1357</v>
      </c>
      <c r="K1969" s="59" t="s">
        <v>2276</v>
      </c>
      <c r="L1969" s="59"/>
      <c r="M1969" s="59">
        <v>0</v>
      </c>
      <c r="N1969" s="59" t="s">
        <v>2277</v>
      </c>
      <c r="O1969" s="46">
        <f t="shared" si="1336"/>
        <v>0</v>
      </c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87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>
        <v>0</v>
      </c>
      <c r="DF1969" s="46"/>
      <c r="DG1969" s="46"/>
      <c r="DH1969" s="46"/>
      <c r="DI1969" s="46"/>
      <c r="DJ1969" s="46"/>
      <c r="DK1969" s="46"/>
      <c r="DL1969" s="46">
        <v>11245137.08</v>
      </c>
      <c r="DM1969" s="46">
        <v>11764662.41</v>
      </c>
      <c r="DN1969" s="46">
        <v>11764662.41</v>
      </c>
      <c r="DO1969" s="46">
        <v>11764662.41</v>
      </c>
      <c r="DP1969" s="46">
        <v>11764662.41</v>
      </c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>
        <v>0</v>
      </c>
      <c r="FA1969" s="59" t="s">
        <v>1726</v>
      </c>
      <c r="FB1969" s="59" t="s">
        <v>1730</v>
      </c>
      <c r="FC1969" s="59" t="s">
        <v>1714</v>
      </c>
    </row>
    <row r="1970" spans="1:159" s="49" customFormat="1" ht="25.5" customHeight="1" x14ac:dyDescent="0.25">
      <c r="A1970" s="59" t="s">
        <v>3470</v>
      </c>
      <c r="B1970" s="59" t="s">
        <v>55</v>
      </c>
      <c r="C1970" s="59" t="s">
        <v>2081</v>
      </c>
      <c r="D1970" s="59" t="s">
        <v>2082</v>
      </c>
      <c r="E1970" s="59" t="s">
        <v>2082</v>
      </c>
      <c r="F1970" s="59"/>
      <c r="G1970" s="59" t="s">
        <v>2274</v>
      </c>
      <c r="H1970" s="59" t="s">
        <v>1405</v>
      </c>
      <c r="I1970" s="59">
        <v>80</v>
      </c>
      <c r="J1970" s="59" t="s">
        <v>3468</v>
      </c>
      <c r="K1970" s="59" t="s">
        <v>2276</v>
      </c>
      <c r="L1970" s="59"/>
      <c r="M1970" s="59">
        <v>0</v>
      </c>
      <c r="N1970" s="59" t="s">
        <v>2277</v>
      </c>
      <c r="O1970" s="46">
        <f t="shared" si="1336"/>
        <v>106560</v>
      </c>
      <c r="P1970" s="46"/>
      <c r="Q1970" s="46"/>
      <c r="R1970" s="46"/>
      <c r="S1970" s="46"/>
      <c r="T1970" s="46"/>
      <c r="U1970" s="46"/>
      <c r="V1970" s="46">
        <v>21312</v>
      </c>
      <c r="W1970" s="46">
        <v>21312</v>
      </c>
      <c r="X1970" s="46">
        <v>21312</v>
      </c>
      <c r="Y1970" s="46">
        <v>21312</v>
      </c>
      <c r="Z1970" s="46">
        <v>21312</v>
      </c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87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>
        <f>DE1970/O1970</f>
        <v>0</v>
      </c>
      <c r="BK1970" s="46"/>
      <c r="BL1970" s="46"/>
      <c r="BM1970" s="46"/>
      <c r="BN1970" s="46"/>
      <c r="BO1970" s="46"/>
      <c r="BP1970" s="46"/>
      <c r="BQ1970" s="46">
        <v>527.64344406906912</v>
      </c>
      <c r="BR1970" s="46">
        <v>547.09519894894902</v>
      </c>
      <c r="BS1970" s="46">
        <v>573.9</v>
      </c>
      <c r="BT1970" s="46">
        <v>573.9</v>
      </c>
      <c r="BU1970" s="46">
        <v>573.9</v>
      </c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>
        <v>0</v>
      </c>
      <c r="DF1970" s="46"/>
      <c r="DG1970" s="46"/>
      <c r="DH1970" s="46"/>
      <c r="DI1970" s="46"/>
      <c r="DJ1970" s="46"/>
      <c r="DK1970" s="46"/>
      <c r="DL1970" s="46">
        <f>V1970*BQ1970</f>
        <v>11245137.080000002</v>
      </c>
      <c r="DM1970" s="46">
        <f>W1970*BR1970</f>
        <v>11659692.880000001</v>
      </c>
      <c r="DN1970" s="46">
        <f>X1970*BS1970</f>
        <v>12230956.799999999</v>
      </c>
      <c r="DO1970" s="46">
        <f>Y1970*BT1970</f>
        <v>12230956.799999999</v>
      </c>
      <c r="DP1970" s="46">
        <f>Z1970*BU1970</f>
        <v>12230956.799999999</v>
      </c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>
        <f>DE1970*1.12</f>
        <v>0</v>
      </c>
      <c r="FA1970" s="59" t="s">
        <v>1726</v>
      </c>
      <c r="FB1970" s="59" t="s">
        <v>3253</v>
      </c>
      <c r="FC1970" s="59" t="s">
        <v>3469</v>
      </c>
    </row>
    <row r="1971" spans="1:159" s="157" customFormat="1" ht="25.5" customHeight="1" x14ac:dyDescent="0.25">
      <c r="A1971" s="92" t="s">
        <v>3888</v>
      </c>
      <c r="B1971" s="92" t="s">
        <v>55</v>
      </c>
      <c r="C1971" s="92" t="s">
        <v>2081</v>
      </c>
      <c r="D1971" s="92" t="s">
        <v>2082</v>
      </c>
      <c r="E1971" s="92" t="s">
        <v>2082</v>
      </c>
      <c r="F1971" s="92"/>
      <c r="G1971" s="92" t="s">
        <v>2274</v>
      </c>
      <c r="H1971" s="92" t="s">
        <v>1405</v>
      </c>
      <c r="I1971" s="152">
        <v>80</v>
      </c>
      <c r="J1971" s="152" t="s">
        <v>3889</v>
      </c>
      <c r="K1971" s="152" t="s">
        <v>2276</v>
      </c>
      <c r="L1971" s="100"/>
      <c r="M1971" s="92">
        <v>0</v>
      </c>
      <c r="N1971" s="152" t="s">
        <v>2277</v>
      </c>
      <c r="O1971" s="48">
        <f t="shared" ref="O1971" si="1340">V1971+W1971+X1971+Y1971+Z1971+AA1971+AB1971+AC1971+AD1971+AE1971+AF1971+AG1971+AH1971+AI1971+AJ1971+AK1971+AL1971+AM1971+AN1971+AO1971+AP1971+AQ1971+AR1971+AS1971+AT1971+AU1971+AV1971+AW1971+AX1971+AY1971+AZ1971+BA1971+BB1971+BC1971+BD1971+BE1971+BF1971+BG1971+BH1971+BI1971</f>
        <v>106560</v>
      </c>
      <c r="P1971" s="92"/>
      <c r="Q1971" s="92"/>
      <c r="R1971" s="92"/>
      <c r="S1971" s="96"/>
      <c r="T1971" s="96"/>
      <c r="U1971" s="96"/>
      <c r="V1971" s="96">
        <v>21312</v>
      </c>
      <c r="W1971" s="96">
        <v>21312</v>
      </c>
      <c r="X1971" s="153">
        <v>21312</v>
      </c>
      <c r="Y1971" s="153">
        <v>21312</v>
      </c>
      <c r="Z1971" s="153">
        <v>21312</v>
      </c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154">
        <f t="shared" ref="BJ1971" si="1341">DE1971/O1971</f>
        <v>571.2237286036036</v>
      </c>
      <c r="BK1971" s="92"/>
      <c r="BL1971" s="92"/>
      <c r="BM1971" s="92"/>
      <c r="BN1971" s="155"/>
      <c r="BO1971" s="155"/>
      <c r="BP1971" s="155"/>
      <c r="BQ1971" s="155">
        <f>DL1971/V1971</f>
        <v>527.64344406906912</v>
      </c>
      <c r="BR1971" s="155">
        <v>547.09519894894902</v>
      </c>
      <c r="BS1971" s="96">
        <v>573.9</v>
      </c>
      <c r="BT1971" s="101">
        <v>603.74</v>
      </c>
      <c r="BU1971" s="101">
        <v>603.74</v>
      </c>
      <c r="BV1971" s="92"/>
      <c r="BW1971" s="92"/>
      <c r="BX1971" s="92"/>
      <c r="BY1971" s="92"/>
      <c r="BZ1971" s="92"/>
      <c r="CA1971" s="92"/>
      <c r="CB1971" s="92"/>
      <c r="CC1971" s="92"/>
      <c r="CD1971" s="92"/>
      <c r="CE1971" s="92"/>
      <c r="CF1971" s="92"/>
      <c r="CG1971" s="92"/>
      <c r="CH1971" s="92"/>
      <c r="CI1971" s="92"/>
      <c r="CJ1971" s="92"/>
      <c r="CK1971" s="92"/>
      <c r="CL1971" s="92"/>
      <c r="CM1971" s="92"/>
      <c r="CN1971" s="92"/>
      <c r="CO1971" s="92"/>
      <c r="CP1971" s="92"/>
      <c r="CQ1971" s="92"/>
      <c r="CR1971" s="92"/>
      <c r="CS1971" s="92"/>
      <c r="CT1971" s="92"/>
      <c r="CU1971" s="92"/>
      <c r="CV1971" s="92"/>
      <c r="CW1971" s="92"/>
      <c r="CX1971" s="92"/>
      <c r="CY1971" s="92"/>
      <c r="CZ1971" s="92"/>
      <c r="DA1971" s="92"/>
      <c r="DB1971" s="92"/>
      <c r="DC1971" s="92"/>
      <c r="DD1971" s="92"/>
      <c r="DE1971" s="154">
        <f t="shared" ref="DE1971" si="1342">SUM(DH1971:EY1971)</f>
        <v>60869600.520000003</v>
      </c>
      <c r="DF1971" s="92"/>
      <c r="DG1971" s="92"/>
      <c r="DH1971" s="92"/>
      <c r="DI1971" s="156"/>
      <c r="DJ1971" s="156"/>
      <c r="DK1971" s="156"/>
      <c r="DL1971" s="156">
        <v>11245137.08</v>
      </c>
      <c r="DM1971" s="156">
        <f>W1971*BR1971</f>
        <v>11659692.880000001</v>
      </c>
      <c r="DN1971" s="156">
        <f>X1971*BS1971</f>
        <v>12230956.799999999</v>
      </c>
      <c r="DO1971" s="156">
        <f>Y1971*BT1971</f>
        <v>12866906.880000001</v>
      </c>
      <c r="DP1971" s="156">
        <f>Z1971*BU1971</f>
        <v>12866906.880000001</v>
      </c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156"/>
      <c r="EH1971" s="156"/>
      <c r="EI1971" s="156"/>
      <c r="EJ1971" s="156"/>
      <c r="EK1971" s="156"/>
      <c r="EL1971" s="156"/>
      <c r="EM1971" s="156"/>
      <c r="EN1971" s="156"/>
      <c r="EO1971" s="156"/>
      <c r="EP1971" s="156"/>
      <c r="EQ1971" s="156"/>
      <c r="ER1971" s="156"/>
      <c r="ES1971" s="156"/>
      <c r="ET1971" s="156"/>
      <c r="EU1971" s="156"/>
      <c r="EV1971" s="156"/>
      <c r="EW1971" s="156"/>
      <c r="EX1971" s="156"/>
      <c r="EY1971" s="156"/>
      <c r="EZ1971" s="154">
        <f t="shared" ref="EZ1971" si="1343">DE1971*1.12</f>
        <v>68173952.582400009</v>
      </c>
      <c r="FA1971" s="92" t="s">
        <v>1726</v>
      </c>
      <c r="FB1971" s="92" t="s">
        <v>3565</v>
      </c>
      <c r="FC1971" s="92" t="s">
        <v>1753</v>
      </c>
    </row>
    <row r="1972" spans="1:159" s="49" customFormat="1" ht="25.5" customHeight="1" x14ac:dyDescent="0.25">
      <c r="A1972" s="59" t="s">
        <v>2084</v>
      </c>
      <c r="B1972" s="59" t="s">
        <v>55</v>
      </c>
      <c r="C1972" s="59" t="s">
        <v>2081</v>
      </c>
      <c r="D1972" s="59" t="s">
        <v>2082</v>
      </c>
      <c r="E1972" s="59" t="s">
        <v>2082</v>
      </c>
      <c r="F1972" s="59"/>
      <c r="G1972" s="59" t="s">
        <v>2274</v>
      </c>
      <c r="H1972" s="59" t="s">
        <v>1405</v>
      </c>
      <c r="I1972" s="59">
        <v>80</v>
      </c>
      <c r="J1972" s="59" t="s">
        <v>2275</v>
      </c>
      <c r="K1972" s="59" t="s">
        <v>2278</v>
      </c>
      <c r="L1972" s="59"/>
      <c r="M1972" s="59">
        <v>0</v>
      </c>
      <c r="N1972" s="59" t="s">
        <v>2277</v>
      </c>
      <c r="O1972" s="46">
        <f t="shared" si="1336"/>
        <v>0</v>
      </c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87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>
        <v>0</v>
      </c>
      <c r="DF1972" s="46"/>
      <c r="DG1972" s="46"/>
      <c r="DH1972" s="46"/>
      <c r="DI1972" s="46"/>
      <c r="DJ1972" s="46"/>
      <c r="DK1972" s="46"/>
      <c r="DL1972" s="46">
        <v>13258139.927999999</v>
      </c>
      <c r="DM1972" s="46">
        <v>13258139.927999999</v>
      </c>
      <c r="DN1972" s="46">
        <v>13258139.927999999</v>
      </c>
      <c r="DO1972" s="46">
        <v>13258139.927999999</v>
      </c>
      <c r="DP1972" s="46">
        <v>13258139.927999999</v>
      </c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>
        <v>0</v>
      </c>
      <c r="FA1972" s="59" t="s">
        <v>1726</v>
      </c>
      <c r="FB1972" s="59" t="s">
        <v>1727</v>
      </c>
      <c r="FC1972" s="59"/>
    </row>
    <row r="1973" spans="1:159" s="49" customFormat="1" ht="25.5" customHeight="1" x14ac:dyDescent="0.25">
      <c r="A1973" s="59" t="s">
        <v>2085</v>
      </c>
      <c r="B1973" s="59" t="s">
        <v>55</v>
      </c>
      <c r="C1973" s="59" t="s">
        <v>2081</v>
      </c>
      <c r="D1973" s="59" t="s">
        <v>2082</v>
      </c>
      <c r="E1973" s="59" t="s">
        <v>2082</v>
      </c>
      <c r="F1973" s="59"/>
      <c r="G1973" s="59" t="s">
        <v>2274</v>
      </c>
      <c r="H1973" s="59" t="s">
        <v>1405</v>
      </c>
      <c r="I1973" s="59">
        <v>80</v>
      </c>
      <c r="J1973" s="59" t="s">
        <v>1357</v>
      </c>
      <c r="K1973" s="59" t="s">
        <v>2278</v>
      </c>
      <c r="L1973" s="59"/>
      <c r="M1973" s="59">
        <v>0</v>
      </c>
      <c r="N1973" s="59" t="s">
        <v>2277</v>
      </c>
      <c r="O1973" s="46">
        <f t="shared" si="1336"/>
        <v>0</v>
      </c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87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  <c r="CN1973" s="46"/>
      <c r="CO1973" s="46"/>
      <c r="CP1973" s="46"/>
      <c r="CQ1973" s="46"/>
      <c r="CR1973" s="46"/>
      <c r="CS1973" s="46"/>
      <c r="CT1973" s="46"/>
      <c r="CU1973" s="46"/>
      <c r="CV1973" s="46"/>
      <c r="CW1973" s="46"/>
      <c r="CX1973" s="46"/>
      <c r="CY1973" s="46"/>
      <c r="CZ1973" s="46"/>
      <c r="DA1973" s="46"/>
      <c r="DB1973" s="46"/>
      <c r="DC1973" s="46"/>
      <c r="DD1973" s="46"/>
      <c r="DE1973" s="46">
        <v>0</v>
      </c>
      <c r="DF1973" s="46"/>
      <c r="DG1973" s="46"/>
      <c r="DH1973" s="46"/>
      <c r="DI1973" s="46"/>
      <c r="DJ1973" s="46"/>
      <c r="DK1973" s="46"/>
      <c r="DL1973" s="46">
        <v>12073193.67</v>
      </c>
      <c r="DM1973" s="46">
        <v>12630975.220000001</v>
      </c>
      <c r="DN1973" s="46">
        <v>12630975.220000001</v>
      </c>
      <c r="DO1973" s="46">
        <v>12630975.220000001</v>
      </c>
      <c r="DP1973" s="46">
        <v>12630975.220000001</v>
      </c>
      <c r="DQ1973" s="46"/>
      <c r="DR1973" s="46"/>
      <c r="DS1973" s="46"/>
      <c r="DT1973" s="46"/>
      <c r="DU1973" s="46"/>
      <c r="DV1973" s="46"/>
      <c r="DW1973" s="46"/>
      <c r="DX1973" s="46"/>
      <c r="DY1973" s="46"/>
      <c r="DZ1973" s="46"/>
      <c r="EA1973" s="46"/>
      <c r="EB1973" s="46"/>
      <c r="EC1973" s="46"/>
      <c r="ED1973" s="46"/>
      <c r="EE1973" s="46"/>
      <c r="EF1973" s="46"/>
      <c r="EG1973" s="46"/>
      <c r="EH1973" s="46"/>
      <c r="EI1973" s="46"/>
      <c r="EJ1973" s="46"/>
      <c r="EK1973" s="46"/>
      <c r="EL1973" s="46"/>
      <c r="EM1973" s="46"/>
      <c r="EN1973" s="46"/>
      <c r="EO1973" s="46"/>
      <c r="EP1973" s="46"/>
      <c r="EQ1973" s="46"/>
      <c r="ER1973" s="46"/>
      <c r="ES1973" s="46"/>
      <c r="ET1973" s="46"/>
      <c r="EU1973" s="46"/>
      <c r="EV1973" s="46"/>
      <c r="EW1973" s="46"/>
      <c r="EX1973" s="46"/>
      <c r="EY1973" s="46"/>
      <c r="EZ1973" s="46">
        <v>0</v>
      </c>
      <c r="FA1973" s="59" t="s">
        <v>1726</v>
      </c>
      <c r="FB1973" s="59" t="s">
        <v>1730</v>
      </c>
      <c r="FC1973" s="59" t="s">
        <v>1714</v>
      </c>
    </row>
    <row r="1974" spans="1:159" s="49" customFormat="1" ht="25.5" customHeight="1" x14ac:dyDescent="0.25">
      <c r="A1974" s="59" t="s">
        <v>3471</v>
      </c>
      <c r="B1974" s="59" t="s">
        <v>55</v>
      </c>
      <c r="C1974" s="59" t="s">
        <v>2081</v>
      </c>
      <c r="D1974" s="59" t="s">
        <v>2082</v>
      </c>
      <c r="E1974" s="59" t="s">
        <v>2082</v>
      </c>
      <c r="F1974" s="59"/>
      <c r="G1974" s="59" t="s">
        <v>2274</v>
      </c>
      <c r="H1974" s="59" t="s">
        <v>1405</v>
      </c>
      <c r="I1974" s="59">
        <v>80</v>
      </c>
      <c r="J1974" s="59" t="s">
        <v>3468</v>
      </c>
      <c r="K1974" s="59" t="s">
        <v>2278</v>
      </c>
      <c r="L1974" s="59"/>
      <c r="M1974" s="59">
        <v>0</v>
      </c>
      <c r="N1974" s="59" t="s">
        <v>2277</v>
      </c>
      <c r="O1974" s="46">
        <f t="shared" si="1336"/>
        <v>153714</v>
      </c>
      <c r="P1974" s="46"/>
      <c r="Q1974" s="46"/>
      <c r="R1974" s="46"/>
      <c r="S1974" s="46"/>
      <c r="T1974" s="46"/>
      <c r="U1974" s="46"/>
      <c r="V1974" s="46">
        <v>30742.800000000003</v>
      </c>
      <c r="W1974" s="46">
        <v>30742.800000000003</v>
      </c>
      <c r="X1974" s="46">
        <v>30742.800000000003</v>
      </c>
      <c r="Y1974" s="46">
        <v>30742.800000000003</v>
      </c>
      <c r="Z1974" s="46">
        <v>30742.800000000003</v>
      </c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87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>
        <f>DE1974/O1974</f>
        <v>0</v>
      </c>
      <c r="BK1974" s="46"/>
      <c r="BL1974" s="46"/>
      <c r="BM1974" s="46"/>
      <c r="BN1974" s="46"/>
      <c r="BO1974" s="46"/>
      <c r="BP1974" s="46"/>
      <c r="BQ1974" s="46">
        <v>392.71613743705842</v>
      </c>
      <c r="BR1974" s="46">
        <v>407.19375105715812</v>
      </c>
      <c r="BS1974" s="46">
        <v>427.15</v>
      </c>
      <c r="BT1974" s="46">
        <v>427.15</v>
      </c>
      <c r="BU1974" s="46">
        <v>427.15</v>
      </c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>
        <v>0</v>
      </c>
      <c r="DF1974" s="46"/>
      <c r="DG1974" s="46"/>
      <c r="DH1974" s="46"/>
      <c r="DI1974" s="46"/>
      <c r="DJ1974" s="46"/>
      <c r="DK1974" s="46"/>
      <c r="DL1974" s="46">
        <f>V1974*BQ1974</f>
        <v>12073193.67</v>
      </c>
      <c r="DM1974" s="46">
        <f>W1974*BR1974</f>
        <v>12518276.050000003</v>
      </c>
      <c r="DN1974" s="46">
        <f>X1974*BS1974</f>
        <v>13131787.020000001</v>
      </c>
      <c r="DO1974" s="46">
        <f>Y1974*BT1974</f>
        <v>13131787.020000001</v>
      </c>
      <c r="DP1974" s="46">
        <f>Z1974*BU1974</f>
        <v>13131787.020000001</v>
      </c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>
        <f>DE1974*1.12</f>
        <v>0</v>
      </c>
      <c r="FA1974" s="59" t="s">
        <v>1726</v>
      </c>
      <c r="FB1974" s="59" t="s">
        <v>3253</v>
      </c>
      <c r="FC1974" s="59" t="s">
        <v>3469</v>
      </c>
    </row>
    <row r="1975" spans="1:159" s="157" customFormat="1" ht="25.5" customHeight="1" x14ac:dyDescent="0.25">
      <c r="A1975" s="92" t="s">
        <v>3890</v>
      </c>
      <c r="B1975" s="92" t="s">
        <v>55</v>
      </c>
      <c r="C1975" s="92" t="s">
        <v>2081</v>
      </c>
      <c r="D1975" s="92" t="s">
        <v>2082</v>
      </c>
      <c r="E1975" s="92" t="s">
        <v>2082</v>
      </c>
      <c r="F1975" s="92"/>
      <c r="G1975" s="92" t="s">
        <v>2274</v>
      </c>
      <c r="H1975" s="92" t="s">
        <v>1405</v>
      </c>
      <c r="I1975" s="152">
        <v>80</v>
      </c>
      <c r="J1975" s="152" t="s">
        <v>3891</v>
      </c>
      <c r="K1975" s="152" t="s">
        <v>2278</v>
      </c>
      <c r="L1975" s="100"/>
      <c r="M1975" s="92">
        <v>0</v>
      </c>
      <c r="N1975" s="152" t="s">
        <v>2277</v>
      </c>
      <c r="O1975" s="48">
        <f t="shared" ref="O1975" si="1344">V1975+W1975+X1975+Y1975+Z1975+AA1975+AB1975+AC1975+AD1975+AE1975+AF1975+AG1975+AH1975+AI1975+AJ1975+AK1975+AL1975+AM1975+AN1975+AO1975+AP1975+AQ1975+AR1975+AS1975+AT1975+AU1975+AV1975+AW1975+AX1975+AY1975+AZ1975+BA1975+BB1975+BC1975+BD1975+BE1975+BF1975+BG1975+BH1975+BI1975</f>
        <v>153714</v>
      </c>
      <c r="P1975" s="92"/>
      <c r="Q1975" s="92"/>
      <c r="R1975" s="92"/>
      <c r="S1975" s="96"/>
      <c r="T1975" s="96"/>
      <c r="U1975" s="96"/>
      <c r="V1975" s="96">
        <v>30742.800000000003</v>
      </c>
      <c r="W1975" s="96">
        <v>30742.800000000003</v>
      </c>
      <c r="X1975" s="153">
        <v>30742.800000000003</v>
      </c>
      <c r="Y1975" s="153">
        <v>30742.800000000003</v>
      </c>
      <c r="Z1975" s="153">
        <v>30742.800000000003</v>
      </c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154">
        <f t="shared" ref="BJ1975" si="1345">DE1975/O1975</f>
        <v>425.15597769884334</v>
      </c>
      <c r="BK1975" s="92"/>
      <c r="BL1975" s="92"/>
      <c r="BM1975" s="92"/>
      <c r="BN1975" s="155"/>
      <c r="BO1975" s="155"/>
      <c r="BP1975" s="155"/>
      <c r="BQ1975" s="155">
        <f t="shared" ref="BQ1975" si="1346">DL1975/V1975</f>
        <v>392.71613743705842</v>
      </c>
      <c r="BR1975" s="155">
        <v>407.19375105715812</v>
      </c>
      <c r="BS1975" s="96">
        <v>427.15</v>
      </c>
      <c r="BT1975" s="101">
        <v>449.36</v>
      </c>
      <c r="BU1975" s="101">
        <v>449.36</v>
      </c>
      <c r="BV1975" s="92"/>
      <c r="BW1975" s="92"/>
      <c r="BX1975" s="92"/>
      <c r="BY1975" s="92"/>
      <c r="BZ1975" s="92"/>
      <c r="CA1975" s="92"/>
      <c r="CB1975" s="92"/>
      <c r="CC1975" s="92"/>
      <c r="CD1975" s="92"/>
      <c r="CE1975" s="92"/>
      <c r="CF1975" s="92"/>
      <c r="CG1975" s="92"/>
      <c r="CH1975" s="92"/>
      <c r="CI1975" s="92"/>
      <c r="CJ1975" s="92"/>
      <c r="CK1975" s="92"/>
      <c r="CL1975" s="92"/>
      <c r="CM1975" s="92"/>
      <c r="CN1975" s="92"/>
      <c r="CO1975" s="92"/>
      <c r="CP1975" s="92"/>
      <c r="CQ1975" s="92"/>
      <c r="CR1975" s="92"/>
      <c r="CS1975" s="92"/>
      <c r="CT1975" s="92"/>
      <c r="CU1975" s="92"/>
      <c r="CV1975" s="92"/>
      <c r="CW1975" s="92"/>
      <c r="CX1975" s="92"/>
      <c r="CY1975" s="92"/>
      <c r="CZ1975" s="92"/>
      <c r="DA1975" s="92"/>
      <c r="DB1975" s="92"/>
      <c r="DC1975" s="92"/>
      <c r="DD1975" s="92"/>
      <c r="DE1975" s="154">
        <f t="shared" ref="DE1975" si="1347">SUM(DH1975:EY1975)</f>
        <v>65352425.956000008</v>
      </c>
      <c r="DF1975" s="92"/>
      <c r="DG1975" s="92"/>
      <c r="DH1975" s="92"/>
      <c r="DI1975" s="156"/>
      <c r="DJ1975" s="156"/>
      <c r="DK1975" s="156"/>
      <c r="DL1975" s="156">
        <v>12073193.67</v>
      </c>
      <c r="DM1975" s="156">
        <f t="shared" ref="DM1975:DP1975" si="1348">W1975*BR1975</f>
        <v>12518276.050000003</v>
      </c>
      <c r="DN1975" s="156">
        <f t="shared" si="1348"/>
        <v>13131787.020000001</v>
      </c>
      <c r="DO1975" s="156">
        <f t="shared" si="1348"/>
        <v>13814584.608000001</v>
      </c>
      <c r="DP1975" s="156">
        <f t="shared" si="1348"/>
        <v>13814584.608000001</v>
      </c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156"/>
      <c r="EH1975" s="156"/>
      <c r="EI1975" s="156"/>
      <c r="EJ1975" s="156"/>
      <c r="EK1975" s="156"/>
      <c r="EL1975" s="156"/>
      <c r="EM1975" s="156"/>
      <c r="EN1975" s="156"/>
      <c r="EO1975" s="156"/>
      <c r="EP1975" s="156"/>
      <c r="EQ1975" s="156"/>
      <c r="ER1975" s="156"/>
      <c r="ES1975" s="156"/>
      <c r="ET1975" s="156"/>
      <c r="EU1975" s="156"/>
      <c r="EV1975" s="156"/>
      <c r="EW1975" s="156"/>
      <c r="EX1975" s="156"/>
      <c r="EY1975" s="156"/>
      <c r="EZ1975" s="154">
        <f t="shared" ref="EZ1975" si="1349">DE1975*1.12</f>
        <v>73194717.070720017</v>
      </c>
      <c r="FA1975" s="92" t="s">
        <v>1726</v>
      </c>
      <c r="FB1975" s="92" t="s">
        <v>3565</v>
      </c>
      <c r="FC1975" s="92" t="s">
        <v>1753</v>
      </c>
    </row>
    <row r="1976" spans="1:159" s="49" customFormat="1" ht="25.5" customHeight="1" x14ac:dyDescent="0.25">
      <c r="A1976" s="59" t="s">
        <v>2086</v>
      </c>
      <c r="B1976" s="59" t="s">
        <v>55</v>
      </c>
      <c r="C1976" s="59" t="s">
        <v>2081</v>
      </c>
      <c r="D1976" s="59" t="s">
        <v>2082</v>
      </c>
      <c r="E1976" s="59" t="s">
        <v>2082</v>
      </c>
      <c r="F1976" s="59"/>
      <c r="G1976" s="59" t="s">
        <v>2274</v>
      </c>
      <c r="H1976" s="59" t="s">
        <v>1405</v>
      </c>
      <c r="I1976" s="59">
        <v>80</v>
      </c>
      <c r="J1976" s="59" t="s">
        <v>2275</v>
      </c>
      <c r="K1976" s="59" t="s">
        <v>2279</v>
      </c>
      <c r="L1976" s="59"/>
      <c r="M1976" s="59">
        <v>0</v>
      </c>
      <c r="N1976" s="59" t="s">
        <v>2277</v>
      </c>
      <c r="O1976" s="46">
        <f t="shared" si="1336"/>
        <v>0</v>
      </c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87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>
        <v>0</v>
      </c>
      <c r="DF1976" s="46"/>
      <c r="DG1976" s="46"/>
      <c r="DH1976" s="46"/>
      <c r="DI1976" s="46"/>
      <c r="DJ1976" s="46"/>
      <c r="DK1976" s="46"/>
      <c r="DL1976" s="46">
        <v>3572752.9679999999</v>
      </c>
      <c r="DM1976" s="46">
        <v>3572752.9679999999</v>
      </c>
      <c r="DN1976" s="46">
        <v>3572752.9679999999</v>
      </c>
      <c r="DO1976" s="46">
        <v>3572752.9679999999</v>
      </c>
      <c r="DP1976" s="46">
        <v>3572752.9679999999</v>
      </c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>
        <v>0</v>
      </c>
      <c r="FA1976" s="59" t="s">
        <v>1726</v>
      </c>
      <c r="FB1976" s="59" t="s">
        <v>1727</v>
      </c>
      <c r="FC1976" s="59"/>
    </row>
    <row r="1977" spans="1:159" s="49" customFormat="1" ht="25.5" customHeight="1" x14ac:dyDescent="0.25">
      <c r="A1977" s="59" t="s">
        <v>2087</v>
      </c>
      <c r="B1977" s="59" t="s">
        <v>55</v>
      </c>
      <c r="C1977" s="59" t="s">
        <v>2081</v>
      </c>
      <c r="D1977" s="59" t="s">
        <v>2082</v>
      </c>
      <c r="E1977" s="59" t="s">
        <v>2082</v>
      </c>
      <c r="F1977" s="59"/>
      <c r="G1977" s="59" t="s">
        <v>2274</v>
      </c>
      <c r="H1977" s="59" t="s">
        <v>1405</v>
      </c>
      <c r="I1977" s="59">
        <v>80</v>
      </c>
      <c r="J1977" s="59" t="s">
        <v>1357</v>
      </c>
      <c r="K1977" s="59" t="s">
        <v>2279</v>
      </c>
      <c r="L1977" s="59"/>
      <c r="M1977" s="59">
        <v>0</v>
      </c>
      <c r="N1977" s="59" t="s">
        <v>2277</v>
      </c>
      <c r="O1977" s="46">
        <f t="shared" si="1336"/>
        <v>0</v>
      </c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87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  <c r="CN1977" s="46"/>
      <c r="CO1977" s="46"/>
      <c r="CP1977" s="46"/>
      <c r="CQ1977" s="46"/>
      <c r="CR1977" s="46"/>
      <c r="CS1977" s="46"/>
      <c r="CT1977" s="46"/>
      <c r="CU1977" s="46"/>
      <c r="CV1977" s="46"/>
      <c r="CW1977" s="46"/>
      <c r="CX1977" s="46"/>
      <c r="CY1977" s="46"/>
      <c r="CZ1977" s="46"/>
      <c r="DA1977" s="46"/>
      <c r="DB1977" s="46"/>
      <c r="DC1977" s="46"/>
      <c r="DD1977" s="46"/>
      <c r="DE1977" s="46">
        <v>0</v>
      </c>
      <c r="DF1977" s="46"/>
      <c r="DG1977" s="46"/>
      <c r="DH1977" s="46"/>
      <c r="DI1977" s="46"/>
      <c r="DJ1977" s="46"/>
      <c r="DK1977" s="46"/>
      <c r="DL1977" s="46">
        <v>3253438.17</v>
      </c>
      <c r="DM1977" s="46">
        <v>3403747.01</v>
      </c>
      <c r="DN1977" s="46">
        <v>3403747.01</v>
      </c>
      <c r="DO1977" s="46">
        <v>3403747.01</v>
      </c>
      <c r="DP1977" s="46">
        <v>3403747.01</v>
      </c>
      <c r="DQ1977" s="46"/>
      <c r="DR1977" s="46"/>
      <c r="DS1977" s="46"/>
      <c r="DT1977" s="46"/>
      <c r="DU1977" s="46"/>
      <c r="DV1977" s="46"/>
      <c r="DW1977" s="46"/>
      <c r="DX1977" s="46"/>
      <c r="DY1977" s="46"/>
      <c r="DZ1977" s="46"/>
      <c r="EA1977" s="46"/>
      <c r="EB1977" s="46"/>
      <c r="EC1977" s="46"/>
      <c r="ED1977" s="46"/>
      <c r="EE1977" s="46"/>
      <c r="EF1977" s="46"/>
      <c r="EG1977" s="46"/>
      <c r="EH1977" s="46"/>
      <c r="EI1977" s="46"/>
      <c r="EJ1977" s="46"/>
      <c r="EK1977" s="46"/>
      <c r="EL1977" s="46"/>
      <c r="EM1977" s="46"/>
      <c r="EN1977" s="46"/>
      <c r="EO1977" s="46"/>
      <c r="EP1977" s="46"/>
      <c r="EQ1977" s="46"/>
      <c r="ER1977" s="46"/>
      <c r="ES1977" s="46"/>
      <c r="ET1977" s="46"/>
      <c r="EU1977" s="46"/>
      <c r="EV1977" s="46"/>
      <c r="EW1977" s="46"/>
      <c r="EX1977" s="46"/>
      <c r="EY1977" s="46"/>
      <c r="EZ1977" s="46">
        <v>0</v>
      </c>
      <c r="FA1977" s="59" t="s">
        <v>1726</v>
      </c>
      <c r="FB1977" s="59" t="s">
        <v>1730</v>
      </c>
      <c r="FC1977" s="59" t="s">
        <v>1714</v>
      </c>
    </row>
    <row r="1978" spans="1:159" s="49" customFormat="1" ht="25.5" customHeight="1" x14ac:dyDescent="0.25">
      <c r="A1978" s="59" t="s">
        <v>3472</v>
      </c>
      <c r="B1978" s="59" t="s">
        <v>55</v>
      </c>
      <c r="C1978" s="59" t="s">
        <v>2081</v>
      </c>
      <c r="D1978" s="59" t="s">
        <v>2082</v>
      </c>
      <c r="E1978" s="59" t="s">
        <v>2082</v>
      </c>
      <c r="F1978" s="59"/>
      <c r="G1978" s="59" t="s">
        <v>2274</v>
      </c>
      <c r="H1978" s="59" t="s">
        <v>1405</v>
      </c>
      <c r="I1978" s="59">
        <v>80</v>
      </c>
      <c r="J1978" s="59" t="s">
        <v>3468</v>
      </c>
      <c r="K1978" s="59" t="s">
        <v>2279</v>
      </c>
      <c r="L1978" s="59"/>
      <c r="M1978" s="59">
        <v>0</v>
      </c>
      <c r="N1978" s="59" t="s">
        <v>2277</v>
      </c>
      <c r="O1978" s="46">
        <f t="shared" si="1336"/>
        <v>15354</v>
      </c>
      <c r="P1978" s="46"/>
      <c r="Q1978" s="46"/>
      <c r="R1978" s="46"/>
      <c r="S1978" s="46"/>
      <c r="T1978" s="46"/>
      <c r="U1978" s="46"/>
      <c r="V1978" s="46">
        <v>3070.8</v>
      </c>
      <c r="W1978" s="46">
        <v>3070.8</v>
      </c>
      <c r="X1978" s="46">
        <v>3070.8</v>
      </c>
      <c r="Y1978" s="46">
        <v>3070.8</v>
      </c>
      <c r="Z1978" s="46">
        <v>3070.8</v>
      </c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87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>
        <v>1123.017891363814</v>
      </c>
      <c r="BK1978" s="46"/>
      <c r="BL1978" s="46"/>
      <c r="BM1978" s="46"/>
      <c r="BN1978" s="46"/>
      <c r="BO1978" s="46"/>
      <c r="BP1978" s="46"/>
      <c r="BQ1978" s="46">
        <v>1059.4757600625244</v>
      </c>
      <c r="BR1978" s="46">
        <v>1098.5336948026575</v>
      </c>
      <c r="BS1978" s="46">
        <v>1152.3599999999999</v>
      </c>
      <c r="BT1978" s="46">
        <v>1152.3599999999999</v>
      </c>
      <c r="BU1978" s="46">
        <v>1152.3599999999999</v>
      </c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>
        <v>0</v>
      </c>
      <c r="DF1978" s="46"/>
      <c r="DG1978" s="46"/>
      <c r="DH1978" s="46"/>
      <c r="DI1978" s="46"/>
      <c r="DJ1978" s="46"/>
      <c r="DK1978" s="46"/>
      <c r="DL1978" s="46">
        <v>3253438.17</v>
      </c>
      <c r="DM1978" s="46">
        <f>W1978*BR1978</f>
        <v>3373377.2700000009</v>
      </c>
      <c r="DN1978" s="46">
        <f>X1978*BS1978</f>
        <v>3538667.088</v>
      </c>
      <c r="DO1978" s="46">
        <f>Y1978*BT1978</f>
        <v>3538667.088</v>
      </c>
      <c r="DP1978" s="46">
        <f>Z1978*BU1978</f>
        <v>3538667.088</v>
      </c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>
        <f>DE1978*1.12</f>
        <v>0</v>
      </c>
      <c r="FA1978" s="59" t="s">
        <v>1726</v>
      </c>
      <c r="FB1978" s="59" t="s">
        <v>3253</v>
      </c>
      <c r="FC1978" s="59" t="s">
        <v>3469</v>
      </c>
    </row>
    <row r="1979" spans="1:159" s="157" customFormat="1" ht="25.5" customHeight="1" x14ac:dyDescent="0.25">
      <c r="A1979" s="92" t="s">
        <v>3892</v>
      </c>
      <c r="B1979" s="92" t="s">
        <v>55</v>
      </c>
      <c r="C1979" s="92" t="s">
        <v>2081</v>
      </c>
      <c r="D1979" s="92" t="s">
        <v>2082</v>
      </c>
      <c r="E1979" s="92" t="s">
        <v>2082</v>
      </c>
      <c r="F1979" s="92"/>
      <c r="G1979" s="92" t="s">
        <v>2274</v>
      </c>
      <c r="H1979" s="92" t="s">
        <v>1405</v>
      </c>
      <c r="I1979" s="152">
        <v>80</v>
      </c>
      <c r="J1979" s="152" t="s">
        <v>3891</v>
      </c>
      <c r="K1979" s="152" t="s">
        <v>2279</v>
      </c>
      <c r="L1979" s="100"/>
      <c r="M1979" s="92">
        <v>0</v>
      </c>
      <c r="N1979" s="152" t="s">
        <v>2277</v>
      </c>
      <c r="O1979" s="48">
        <f t="shared" ref="O1979" si="1350">V1979+W1979+X1979+Y1979+Z1979+AA1979+AB1979+AC1979+AD1979+AE1979+AF1979+AG1979+AH1979+AI1979+AJ1979+AK1979+AL1979+AM1979+AN1979+AO1979+AP1979+AQ1979+AR1979+AS1979+AT1979+AU1979+AV1979+AW1979+AX1979+AY1979+AZ1979+BA1979+BB1979+BC1979+BD1979+BE1979+BF1979+BG1979+BH1979+BI1979</f>
        <v>15354</v>
      </c>
      <c r="P1979" s="92"/>
      <c r="Q1979" s="92"/>
      <c r="R1979" s="92"/>
      <c r="S1979" s="96"/>
      <c r="T1979" s="96"/>
      <c r="U1979" s="96"/>
      <c r="V1979" s="96">
        <v>3070.8</v>
      </c>
      <c r="W1979" s="96">
        <v>3070.8</v>
      </c>
      <c r="X1979" s="153">
        <v>3070.8</v>
      </c>
      <c r="Y1979" s="153">
        <v>3070.8</v>
      </c>
      <c r="Z1979" s="153">
        <v>3070.8</v>
      </c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154">
        <f t="shared" ref="BJ1979" si="1351">DE1979/O1979</f>
        <v>1146.9858913638141</v>
      </c>
      <c r="BK1979" s="92"/>
      <c r="BL1979" s="92"/>
      <c r="BM1979" s="92"/>
      <c r="BN1979" s="155"/>
      <c r="BO1979" s="155"/>
      <c r="BP1979" s="155"/>
      <c r="BQ1979" s="155">
        <f t="shared" ref="BQ1979" si="1352">DL1979/V1979</f>
        <v>1059.4757620164125</v>
      </c>
      <c r="BR1979" s="155">
        <v>1098.5336948026575</v>
      </c>
      <c r="BS1979" s="96">
        <v>1152.3599999999999</v>
      </c>
      <c r="BT1979" s="101">
        <v>1212.28</v>
      </c>
      <c r="BU1979" s="101">
        <v>1212.28</v>
      </c>
      <c r="BV1979" s="92"/>
      <c r="BW1979" s="92"/>
      <c r="BX1979" s="92"/>
      <c r="BY1979" s="92"/>
      <c r="BZ1979" s="92"/>
      <c r="CA1979" s="92"/>
      <c r="CB1979" s="92"/>
      <c r="CC1979" s="92"/>
      <c r="CD1979" s="92"/>
      <c r="CE1979" s="92"/>
      <c r="CF1979" s="92"/>
      <c r="CG1979" s="92"/>
      <c r="CH1979" s="92"/>
      <c r="CI1979" s="92"/>
      <c r="CJ1979" s="92"/>
      <c r="CK1979" s="92"/>
      <c r="CL1979" s="92"/>
      <c r="CM1979" s="92"/>
      <c r="CN1979" s="92"/>
      <c r="CO1979" s="92"/>
      <c r="CP1979" s="92"/>
      <c r="CQ1979" s="92"/>
      <c r="CR1979" s="92"/>
      <c r="CS1979" s="92"/>
      <c r="CT1979" s="92"/>
      <c r="CU1979" s="92"/>
      <c r="CV1979" s="92"/>
      <c r="CW1979" s="92"/>
      <c r="CX1979" s="92"/>
      <c r="CY1979" s="92"/>
      <c r="CZ1979" s="92"/>
      <c r="DA1979" s="92"/>
      <c r="DB1979" s="92"/>
      <c r="DC1979" s="92"/>
      <c r="DD1979" s="92"/>
      <c r="DE1979" s="154">
        <f t="shared" ref="DE1979" si="1353">SUM(DH1979:EY1979)</f>
        <v>17610821.376000002</v>
      </c>
      <c r="DF1979" s="92"/>
      <c r="DG1979" s="92"/>
      <c r="DH1979" s="92"/>
      <c r="DI1979" s="156"/>
      <c r="DJ1979" s="156"/>
      <c r="DK1979" s="156"/>
      <c r="DL1979" s="156">
        <v>3253438.17</v>
      </c>
      <c r="DM1979" s="156">
        <f t="shared" ref="DM1979:DP1979" si="1354">W1979*BR1979</f>
        <v>3373377.2700000009</v>
      </c>
      <c r="DN1979" s="156">
        <f t="shared" si="1354"/>
        <v>3538667.088</v>
      </c>
      <c r="DO1979" s="156">
        <f t="shared" si="1354"/>
        <v>3722669.4240000001</v>
      </c>
      <c r="DP1979" s="156">
        <f t="shared" si="1354"/>
        <v>3722669.4240000001</v>
      </c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156"/>
      <c r="EH1979" s="156"/>
      <c r="EI1979" s="156"/>
      <c r="EJ1979" s="156"/>
      <c r="EK1979" s="156"/>
      <c r="EL1979" s="156"/>
      <c r="EM1979" s="156"/>
      <c r="EN1979" s="156"/>
      <c r="EO1979" s="156"/>
      <c r="EP1979" s="156"/>
      <c r="EQ1979" s="156"/>
      <c r="ER1979" s="156"/>
      <c r="ES1979" s="156"/>
      <c r="ET1979" s="156"/>
      <c r="EU1979" s="156"/>
      <c r="EV1979" s="156"/>
      <c r="EW1979" s="156"/>
      <c r="EX1979" s="156"/>
      <c r="EY1979" s="156"/>
      <c r="EZ1979" s="154">
        <f t="shared" ref="EZ1979" si="1355">DE1979*1.12</f>
        <v>19724119.941120002</v>
      </c>
      <c r="FA1979" s="92" t="s">
        <v>1726</v>
      </c>
      <c r="FB1979" s="92" t="s">
        <v>3565</v>
      </c>
      <c r="FC1979" s="92" t="s">
        <v>1753</v>
      </c>
    </row>
    <row r="1980" spans="1:159" s="49" customFormat="1" ht="25.5" customHeight="1" x14ac:dyDescent="0.25">
      <c r="A1980" s="59" t="s">
        <v>2088</v>
      </c>
      <c r="B1980" s="59" t="s">
        <v>55</v>
      </c>
      <c r="C1980" s="59" t="s">
        <v>2081</v>
      </c>
      <c r="D1980" s="59" t="s">
        <v>2082</v>
      </c>
      <c r="E1980" s="59" t="s">
        <v>2082</v>
      </c>
      <c r="F1980" s="59"/>
      <c r="G1980" s="59" t="s">
        <v>2274</v>
      </c>
      <c r="H1980" s="59" t="s">
        <v>1405</v>
      </c>
      <c r="I1980" s="59">
        <v>80</v>
      </c>
      <c r="J1980" s="59" t="s">
        <v>2275</v>
      </c>
      <c r="K1980" s="59" t="s">
        <v>2280</v>
      </c>
      <c r="L1980" s="59"/>
      <c r="M1980" s="59">
        <v>0</v>
      </c>
      <c r="N1980" s="59" t="s">
        <v>2277</v>
      </c>
      <c r="O1980" s="46">
        <f t="shared" ref="O1980:O2021" si="1356">P1980+Q1980+R1980+S1980+T1980+U1980+V1980+W1980+X1980+Y1980+Z1980+AA1980+AB1980+AC1980+AD1980+AE1980+AF1980+AG1980+AH1980+AI1980+AJ1980+AK1980+AL1980+AM1980+AN1980+AO1980+AP1980+AQ1980+AR1980+AS1980+AT1980+AU1980+AV1980+AW1980+AX1980+AY1980+AZ1980</f>
        <v>0</v>
      </c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87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>
        <v>0</v>
      </c>
      <c r="DF1980" s="46"/>
      <c r="DG1980" s="46"/>
      <c r="DH1980" s="46"/>
      <c r="DI1980" s="46"/>
      <c r="DJ1980" s="46"/>
      <c r="DK1980" s="46"/>
      <c r="DL1980" s="46">
        <v>13975837.631999999</v>
      </c>
      <c r="DM1980" s="46">
        <v>13975837.631999999</v>
      </c>
      <c r="DN1980" s="46">
        <v>13975837.631999999</v>
      </c>
      <c r="DO1980" s="46">
        <v>13975837.631999999</v>
      </c>
      <c r="DP1980" s="46">
        <v>13975837.631999999</v>
      </c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>
        <v>0</v>
      </c>
      <c r="FA1980" s="59" t="s">
        <v>1726</v>
      </c>
      <c r="FB1980" s="59" t="s">
        <v>1727</v>
      </c>
      <c r="FC1980" s="59"/>
    </row>
    <row r="1981" spans="1:159" s="49" customFormat="1" ht="25.5" customHeight="1" x14ac:dyDescent="0.25">
      <c r="A1981" s="59" t="s">
        <v>2089</v>
      </c>
      <c r="B1981" s="59" t="s">
        <v>55</v>
      </c>
      <c r="C1981" s="59" t="s">
        <v>2081</v>
      </c>
      <c r="D1981" s="59" t="s">
        <v>2082</v>
      </c>
      <c r="E1981" s="59" t="s">
        <v>2082</v>
      </c>
      <c r="F1981" s="59"/>
      <c r="G1981" s="59" t="s">
        <v>2274</v>
      </c>
      <c r="H1981" s="59" t="s">
        <v>1405</v>
      </c>
      <c r="I1981" s="59">
        <v>80</v>
      </c>
      <c r="J1981" s="59" t="s">
        <v>1357</v>
      </c>
      <c r="K1981" s="59" t="s">
        <v>2280</v>
      </c>
      <c r="L1981" s="59"/>
      <c r="M1981" s="59">
        <v>0</v>
      </c>
      <c r="N1981" s="59" t="s">
        <v>2277</v>
      </c>
      <c r="O1981" s="46">
        <f t="shared" si="1356"/>
        <v>0</v>
      </c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87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  <c r="CN1981" s="46"/>
      <c r="CO1981" s="46"/>
      <c r="CP1981" s="46"/>
      <c r="CQ1981" s="46"/>
      <c r="CR1981" s="46"/>
      <c r="CS1981" s="46"/>
      <c r="CT1981" s="46"/>
      <c r="CU1981" s="46"/>
      <c r="CV1981" s="46"/>
      <c r="CW1981" s="46"/>
      <c r="CX1981" s="46"/>
      <c r="CY1981" s="46"/>
      <c r="CZ1981" s="46"/>
      <c r="DA1981" s="46"/>
      <c r="DB1981" s="46"/>
      <c r="DC1981" s="46"/>
      <c r="DD1981" s="46"/>
      <c r="DE1981" s="46">
        <v>0</v>
      </c>
      <c r="DF1981" s="46"/>
      <c r="DG1981" s="46"/>
      <c r="DH1981" s="46"/>
      <c r="DI1981" s="46"/>
      <c r="DJ1981" s="46"/>
      <c r="DK1981" s="46"/>
      <c r="DL1981" s="46">
        <v>13975837.640000001</v>
      </c>
      <c r="DM1981" s="46">
        <v>14621521.34</v>
      </c>
      <c r="DN1981" s="46">
        <v>14621521.34</v>
      </c>
      <c r="DO1981" s="46">
        <v>14621521.34</v>
      </c>
      <c r="DP1981" s="46">
        <v>14621521.34</v>
      </c>
      <c r="DQ1981" s="46"/>
      <c r="DR1981" s="46"/>
      <c r="DS1981" s="46"/>
      <c r="DT1981" s="46"/>
      <c r="DU1981" s="46"/>
      <c r="DV1981" s="46"/>
      <c r="DW1981" s="46"/>
      <c r="DX1981" s="46"/>
      <c r="DY1981" s="46"/>
      <c r="DZ1981" s="46"/>
      <c r="EA1981" s="46"/>
      <c r="EB1981" s="46"/>
      <c r="EC1981" s="46"/>
      <c r="ED1981" s="46"/>
      <c r="EE1981" s="46"/>
      <c r="EF1981" s="46"/>
      <c r="EG1981" s="46"/>
      <c r="EH1981" s="46"/>
      <c r="EI1981" s="46"/>
      <c r="EJ1981" s="46"/>
      <c r="EK1981" s="46"/>
      <c r="EL1981" s="46"/>
      <c r="EM1981" s="46"/>
      <c r="EN1981" s="46"/>
      <c r="EO1981" s="46"/>
      <c r="EP1981" s="46"/>
      <c r="EQ1981" s="46"/>
      <c r="ER1981" s="46"/>
      <c r="ES1981" s="46"/>
      <c r="ET1981" s="46"/>
      <c r="EU1981" s="46"/>
      <c r="EV1981" s="46"/>
      <c r="EW1981" s="46"/>
      <c r="EX1981" s="46"/>
      <c r="EY1981" s="46"/>
      <c r="EZ1981" s="46">
        <v>0</v>
      </c>
      <c r="FA1981" s="59" t="s">
        <v>1726</v>
      </c>
      <c r="FB1981" s="59" t="s">
        <v>1730</v>
      </c>
      <c r="FC1981" s="59" t="s">
        <v>1714</v>
      </c>
    </row>
    <row r="1982" spans="1:159" s="49" customFormat="1" ht="25.5" customHeight="1" x14ac:dyDescent="0.25">
      <c r="A1982" s="59" t="s">
        <v>3473</v>
      </c>
      <c r="B1982" s="59" t="s">
        <v>55</v>
      </c>
      <c r="C1982" s="59" t="s">
        <v>2081</v>
      </c>
      <c r="D1982" s="59" t="s">
        <v>2082</v>
      </c>
      <c r="E1982" s="59" t="s">
        <v>2082</v>
      </c>
      <c r="F1982" s="59"/>
      <c r="G1982" s="59" t="s">
        <v>2274</v>
      </c>
      <c r="H1982" s="59" t="s">
        <v>1405</v>
      </c>
      <c r="I1982" s="59">
        <v>80</v>
      </c>
      <c r="J1982" s="59" t="s">
        <v>3468</v>
      </c>
      <c r="K1982" s="59" t="s">
        <v>2280</v>
      </c>
      <c r="L1982" s="59"/>
      <c r="M1982" s="59">
        <v>0</v>
      </c>
      <c r="N1982" s="59" t="s">
        <v>2277</v>
      </c>
      <c r="O1982" s="46">
        <f t="shared" si="1356"/>
        <v>84048</v>
      </c>
      <c r="P1982" s="46"/>
      <c r="Q1982" s="46"/>
      <c r="R1982" s="46"/>
      <c r="S1982" s="46"/>
      <c r="T1982" s="46"/>
      <c r="U1982" s="46"/>
      <c r="V1982" s="46">
        <v>16809.599999999999</v>
      </c>
      <c r="W1982" s="46">
        <v>16809.599999999999</v>
      </c>
      <c r="X1982" s="46">
        <v>16809.599999999999</v>
      </c>
      <c r="Y1982" s="46">
        <v>16809.599999999999</v>
      </c>
      <c r="Z1982" s="46">
        <v>16809.599999999999</v>
      </c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87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>
        <f>DE1982/O1982</f>
        <v>0</v>
      </c>
      <c r="BK1982" s="46"/>
      <c r="BL1982" s="46"/>
      <c r="BM1982" s="46"/>
      <c r="BN1982" s="46"/>
      <c r="BO1982" s="46"/>
      <c r="BP1982" s="46"/>
      <c r="BQ1982" s="46">
        <v>831.42000023795947</v>
      </c>
      <c r="BR1982" s="46">
        <v>869.83160455929954</v>
      </c>
      <c r="BS1982" s="46">
        <v>912.45</v>
      </c>
      <c r="BT1982" s="46">
        <v>912.45</v>
      </c>
      <c r="BU1982" s="46">
        <v>912.45</v>
      </c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>
        <v>0</v>
      </c>
      <c r="DF1982" s="46"/>
      <c r="DG1982" s="46"/>
      <c r="DH1982" s="46"/>
      <c r="DI1982" s="46"/>
      <c r="DJ1982" s="46"/>
      <c r="DK1982" s="46"/>
      <c r="DL1982" s="46">
        <f>V1982*BQ1982</f>
        <v>13975837.636000002</v>
      </c>
      <c r="DM1982" s="46">
        <f>W1982*BR1982</f>
        <v>14621521.34</v>
      </c>
      <c r="DN1982" s="46">
        <f>X1982*BS1982</f>
        <v>15337919.52</v>
      </c>
      <c r="DO1982" s="46">
        <f>Y1982*BT1982</f>
        <v>15337919.52</v>
      </c>
      <c r="DP1982" s="46">
        <f>Z1982*BU1982</f>
        <v>15337919.52</v>
      </c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>
        <f>DE1982*1.12</f>
        <v>0</v>
      </c>
      <c r="FA1982" s="59" t="s">
        <v>1726</v>
      </c>
      <c r="FB1982" s="59" t="s">
        <v>3253</v>
      </c>
      <c r="FC1982" s="59" t="s">
        <v>3469</v>
      </c>
    </row>
    <row r="1983" spans="1:159" s="157" customFormat="1" ht="25.5" customHeight="1" x14ac:dyDescent="0.25">
      <c r="A1983" s="92" t="s">
        <v>3893</v>
      </c>
      <c r="B1983" s="92" t="s">
        <v>55</v>
      </c>
      <c r="C1983" s="92" t="s">
        <v>2081</v>
      </c>
      <c r="D1983" s="92" t="s">
        <v>2082</v>
      </c>
      <c r="E1983" s="92" t="s">
        <v>2082</v>
      </c>
      <c r="F1983" s="92"/>
      <c r="G1983" s="92" t="s">
        <v>2274</v>
      </c>
      <c r="H1983" s="92" t="s">
        <v>1405</v>
      </c>
      <c r="I1983" s="152">
        <v>80</v>
      </c>
      <c r="J1983" s="152" t="s">
        <v>3891</v>
      </c>
      <c r="K1983" s="152" t="s">
        <v>2280</v>
      </c>
      <c r="L1983" s="100"/>
      <c r="M1983" s="92">
        <v>0</v>
      </c>
      <c r="N1983" s="152" t="s">
        <v>2277</v>
      </c>
      <c r="O1983" s="48">
        <f t="shared" ref="O1983" si="1357">V1983+W1983+X1983+Y1983+Z1983+AA1983+AB1983+AC1983+AD1983+AE1983+AF1983+AG1983+AH1983+AI1983+AJ1983+AK1983+AL1983+AM1983+AN1983+AO1983+AP1983+AQ1983+AR1983+AS1983+AT1983+AU1983+AV1983+AW1983+AX1983+AY1983+AZ1983+BA1983+BB1983+BC1983+BD1983+BE1983+BF1983+BG1983+BH1983+BI1983</f>
        <v>84048</v>
      </c>
      <c r="P1983" s="92"/>
      <c r="Q1983" s="92"/>
      <c r="R1983" s="92"/>
      <c r="S1983" s="96"/>
      <c r="T1983" s="96"/>
      <c r="U1983" s="96"/>
      <c r="V1983" s="96">
        <v>16809.599999999999</v>
      </c>
      <c r="W1983" s="96">
        <v>16809.599999999999</v>
      </c>
      <c r="X1983" s="153">
        <v>16809.599999999999</v>
      </c>
      <c r="Y1983" s="153">
        <v>16809.599999999999</v>
      </c>
      <c r="Z1983" s="153">
        <v>16809.599999999999</v>
      </c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154">
        <f t="shared" ref="BJ1983" si="1358">DE1983/O1983</f>
        <v>906.70032100704361</v>
      </c>
      <c r="BK1983" s="92"/>
      <c r="BL1983" s="92"/>
      <c r="BM1983" s="92"/>
      <c r="BN1983" s="155"/>
      <c r="BO1983" s="155"/>
      <c r="BP1983" s="155"/>
      <c r="BQ1983" s="155">
        <f t="shared" ref="BQ1983" si="1359">DL1983/V1983</f>
        <v>831.42000047591864</v>
      </c>
      <c r="BR1983" s="155">
        <v>869.83160455929954</v>
      </c>
      <c r="BS1983" s="96">
        <v>912.45</v>
      </c>
      <c r="BT1983" s="101">
        <v>959.9</v>
      </c>
      <c r="BU1983" s="101">
        <v>959.9</v>
      </c>
      <c r="BV1983" s="92"/>
      <c r="BW1983" s="92"/>
      <c r="BX1983" s="92"/>
      <c r="BY1983" s="92"/>
      <c r="BZ1983" s="92"/>
      <c r="CA1983" s="92"/>
      <c r="CB1983" s="92"/>
      <c r="CC1983" s="92"/>
      <c r="CD1983" s="92"/>
      <c r="CE1983" s="92"/>
      <c r="CF1983" s="92"/>
      <c r="CG1983" s="92"/>
      <c r="CH1983" s="92"/>
      <c r="CI1983" s="92"/>
      <c r="CJ1983" s="92"/>
      <c r="CK1983" s="92"/>
      <c r="CL1983" s="92"/>
      <c r="CM1983" s="92"/>
      <c r="CN1983" s="92"/>
      <c r="CO1983" s="92"/>
      <c r="CP1983" s="92"/>
      <c r="CQ1983" s="92"/>
      <c r="CR1983" s="92"/>
      <c r="CS1983" s="92"/>
      <c r="CT1983" s="92"/>
      <c r="CU1983" s="92"/>
      <c r="CV1983" s="92"/>
      <c r="CW1983" s="92"/>
      <c r="CX1983" s="92"/>
      <c r="CY1983" s="92"/>
      <c r="CZ1983" s="92"/>
      <c r="DA1983" s="92"/>
      <c r="DB1983" s="92"/>
      <c r="DC1983" s="92"/>
      <c r="DD1983" s="92"/>
      <c r="DE1983" s="154">
        <f t="shared" ref="DE1983" si="1360">SUM(DH1983:EY1983)</f>
        <v>76206348.579999998</v>
      </c>
      <c r="DF1983" s="92"/>
      <c r="DG1983" s="92"/>
      <c r="DH1983" s="92"/>
      <c r="DI1983" s="156"/>
      <c r="DJ1983" s="156"/>
      <c r="DK1983" s="156"/>
      <c r="DL1983" s="156">
        <v>13975837.640000001</v>
      </c>
      <c r="DM1983" s="156">
        <f t="shared" ref="DM1983:DP1983" si="1361">W1983*BR1983</f>
        <v>14621521.34</v>
      </c>
      <c r="DN1983" s="156">
        <f t="shared" si="1361"/>
        <v>15337919.52</v>
      </c>
      <c r="DO1983" s="156">
        <f t="shared" si="1361"/>
        <v>16135535.039999999</v>
      </c>
      <c r="DP1983" s="156">
        <f t="shared" si="1361"/>
        <v>16135535.039999999</v>
      </c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156"/>
      <c r="EH1983" s="156"/>
      <c r="EI1983" s="156"/>
      <c r="EJ1983" s="156"/>
      <c r="EK1983" s="156"/>
      <c r="EL1983" s="156"/>
      <c r="EM1983" s="156"/>
      <c r="EN1983" s="156"/>
      <c r="EO1983" s="156"/>
      <c r="EP1983" s="156"/>
      <c r="EQ1983" s="156"/>
      <c r="ER1983" s="156"/>
      <c r="ES1983" s="156"/>
      <c r="ET1983" s="156"/>
      <c r="EU1983" s="156"/>
      <c r="EV1983" s="156"/>
      <c r="EW1983" s="156"/>
      <c r="EX1983" s="156"/>
      <c r="EY1983" s="156"/>
      <c r="EZ1983" s="154">
        <f t="shared" ref="EZ1983" si="1362">DE1983*1.12</f>
        <v>85351110.409600005</v>
      </c>
      <c r="FA1983" s="92" t="s">
        <v>1726</v>
      </c>
      <c r="FB1983" s="92" t="s">
        <v>3565</v>
      </c>
      <c r="FC1983" s="92" t="s">
        <v>1753</v>
      </c>
    </row>
    <row r="1984" spans="1:159" s="49" customFormat="1" ht="25.5" customHeight="1" x14ac:dyDescent="0.25">
      <c r="A1984" s="59" t="s">
        <v>2090</v>
      </c>
      <c r="B1984" s="59" t="s">
        <v>55</v>
      </c>
      <c r="C1984" s="59" t="s">
        <v>2081</v>
      </c>
      <c r="D1984" s="59" t="s">
        <v>2082</v>
      </c>
      <c r="E1984" s="59" t="s">
        <v>2082</v>
      </c>
      <c r="F1984" s="59"/>
      <c r="G1984" s="59" t="s">
        <v>2274</v>
      </c>
      <c r="H1984" s="59" t="s">
        <v>1405</v>
      </c>
      <c r="I1984" s="59">
        <v>80</v>
      </c>
      <c r="J1984" s="59" t="s">
        <v>2275</v>
      </c>
      <c r="K1984" s="59" t="s">
        <v>2281</v>
      </c>
      <c r="L1984" s="59"/>
      <c r="M1984" s="59">
        <v>0</v>
      </c>
      <c r="N1984" s="59" t="s">
        <v>2277</v>
      </c>
      <c r="O1984" s="46">
        <f t="shared" si="1356"/>
        <v>0</v>
      </c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87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>
        <v>0</v>
      </c>
      <c r="DF1984" s="46"/>
      <c r="DG1984" s="46"/>
      <c r="DH1984" s="46"/>
      <c r="DI1984" s="46"/>
      <c r="DJ1984" s="46"/>
      <c r="DK1984" s="46"/>
      <c r="DL1984" s="46">
        <v>1164108.6599999999</v>
      </c>
      <c r="DM1984" s="46">
        <v>1164108.6599999999</v>
      </c>
      <c r="DN1984" s="46">
        <v>1164108.6599999999</v>
      </c>
      <c r="DO1984" s="46">
        <v>1164108.6599999999</v>
      </c>
      <c r="DP1984" s="46">
        <v>1164108.6599999999</v>
      </c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>
        <v>0</v>
      </c>
      <c r="FA1984" s="59" t="s">
        <v>1726</v>
      </c>
      <c r="FB1984" s="59" t="s">
        <v>1727</v>
      </c>
      <c r="FC1984" s="59"/>
    </row>
    <row r="1985" spans="1:159" s="49" customFormat="1" ht="25.5" customHeight="1" x14ac:dyDescent="0.25">
      <c r="A1985" s="59" t="s">
        <v>2091</v>
      </c>
      <c r="B1985" s="59" t="s">
        <v>55</v>
      </c>
      <c r="C1985" s="59" t="s">
        <v>2081</v>
      </c>
      <c r="D1985" s="59" t="s">
        <v>2082</v>
      </c>
      <c r="E1985" s="59" t="s">
        <v>2082</v>
      </c>
      <c r="F1985" s="59"/>
      <c r="G1985" s="59" t="s">
        <v>2274</v>
      </c>
      <c r="H1985" s="59" t="s">
        <v>1405</v>
      </c>
      <c r="I1985" s="59">
        <v>80</v>
      </c>
      <c r="J1985" s="59" t="s">
        <v>1357</v>
      </c>
      <c r="K1985" s="59" t="s">
        <v>2281</v>
      </c>
      <c r="L1985" s="59"/>
      <c r="M1985" s="59">
        <v>0</v>
      </c>
      <c r="N1985" s="59" t="s">
        <v>2277</v>
      </c>
      <c r="O1985" s="46">
        <f t="shared" si="1356"/>
        <v>0</v>
      </c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87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  <c r="CN1985" s="46"/>
      <c r="CO1985" s="46"/>
      <c r="CP1985" s="46"/>
      <c r="CQ1985" s="46"/>
      <c r="CR1985" s="46"/>
      <c r="CS1985" s="46"/>
      <c r="CT1985" s="46"/>
      <c r="CU1985" s="46"/>
      <c r="CV1985" s="46"/>
      <c r="CW1985" s="46"/>
      <c r="CX1985" s="46"/>
      <c r="CY1985" s="46"/>
      <c r="CZ1985" s="46"/>
      <c r="DA1985" s="46"/>
      <c r="DB1985" s="46"/>
      <c r="DC1985" s="46"/>
      <c r="DD1985" s="46"/>
      <c r="DE1985" s="46">
        <v>0</v>
      </c>
      <c r="DF1985" s="46"/>
      <c r="DG1985" s="46"/>
      <c r="DH1985" s="46"/>
      <c r="DI1985" s="46"/>
      <c r="DJ1985" s="46"/>
      <c r="DK1985" s="46"/>
      <c r="DL1985" s="46">
        <v>1164108.67</v>
      </c>
      <c r="DM1985" s="46">
        <v>1217890.49</v>
      </c>
      <c r="DN1985" s="46">
        <v>1217890.49</v>
      </c>
      <c r="DO1985" s="46">
        <v>1217890.49</v>
      </c>
      <c r="DP1985" s="46">
        <v>1217890.49</v>
      </c>
      <c r="DQ1985" s="46"/>
      <c r="DR1985" s="46"/>
      <c r="DS1985" s="46"/>
      <c r="DT1985" s="46"/>
      <c r="DU1985" s="46"/>
      <c r="DV1985" s="46"/>
      <c r="DW1985" s="46"/>
      <c r="DX1985" s="46"/>
      <c r="DY1985" s="46"/>
      <c r="DZ1985" s="46"/>
      <c r="EA1985" s="46"/>
      <c r="EB1985" s="46"/>
      <c r="EC1985" s="46"/>
      <c r="ED1985" s="46"/>
      <c r="EE1985" s="46"/>
      <c r="EF1985" s="46"/>
      <c r="EG1985" s="46"/>
      <c r="EH1985" s="46"/>
      <c r="EI1985" s="46"/>
      <c r="EJ1985" s="46"/>
      <c r="EK1985" s="46"/>
      <c r="EL1985" s="46"/>
      <c r="EM1985" s="46"/>
      <c r="EN1985" s="46"/>
      <c r="EO1985" s="46"/>
      <c r="EP1985" s="46"/>
      <c r="EQ1985" s="46"/>
      <c r="ER1985" s="46"/>
      <c r="ES1985" s="46"/>
      <c r="ET1985" s="46"/>
      <c r="EU1985" s="46"/>
      <c r="EV1985" s="46"/>
      <c r="EW1985" s="46"/>
      <c r="EX1985" s="46"/>
      <c r="EY1985" s="46"/>
      <c r="EZ1985" s="46">
        <v>0</v>
      </c>
      <c r="FA1985" s="59" t="s">
        <v>1726</v>
      </c>
      <c r="FB1985" s="59" t="s">
        <v>1730</v>
      </c>
      <c r="FC1985" s="59" t="s">
        <v>1714</v>
      </c>
    </row>
    <row r="1986" spans="1:159" s="49" customFormat="1" ht="25.5" customHeight="1" x14ac:dyDescent="0.25">
      <c r="A1986" s="59" t="s">
        <v>3474</v>
      </c>
      <c r="B1986" s="59" t="s">
        <v>55</v>
      </c>
      <c r="C1986" s="59" t="s">
        <v>2081</v>
      </c>
      <c r="D1986" s="59" t="s">
        <v>2082</v>
      </c>
      <c r="E1986" s="59" t="s">
        <v>2082</v>
      </c>
      <c r="F1986" s="59"/>
      <c r="G1986" s="59" t="s">
        <v>2274</v>
      </c>
      <c r="H1986" s="59" t="s">
        <v>1405</v>
      </c>
      <c r="I1986" s="59">
        <v>80</v>
      </c>
      <c r="J1986" s="59" t="s">
        <v>3468</v>
      </c>
      <c r="K1986" s="59" t="s">
        <v>2281</v>
      </c>
      <c r="L1986" s="59"/>
      <c r="M1986" s="59">
        <v>0</v>
      </c>
      <c r="N1986" s="59" t="s">
        <v>2277</v>
      </c>
      <c r="O1986" s="46">
        <f t="shared" si="1356"/>
        <v>19734</v>
      </c>
      <c r="P1986" s="46"/>
      <c r="Q1986" s="46"/>
      <c r="R1986" s="46"/>
      <c r="S1986" s="46"/>
      <c r="T1986" s="46"/>
      <c r="U1986" s="46"/>
      <c r="V1986" s="46">
        <v>3946.7999999999997</v>
      </c>
      <c r="W1986" s="46">
        <v>3946.7999999999997</v>
      </c>
      <c r="X1986" s="46">
        <v>3946.7999999999997</v>
      </c>
      <c r="Y1986" s="46">
        <v>3946.7999999999997</v>
      </c>
      <c r="Z1986" s="46">
        <v>3946.7999999999997</v>
      </c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87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>
        <f>DE1986/O1986</f>
        <v>0</v>
      </c>
      <c r="BK1986" s="46"/>
      <c r="BL1986" s="46"/>
      <c r="BM1986" s="46"/>
      <c r="BN1986" s="46"/>
      <c r="BO1986" s="46"/>
      <c r="BP1986" s="46"/>
      <c r="BQ1986" s="46">
        <v>294.95000126684914</v>
      </c>
      <c r="BR1986" s="46">
        <v>308.57669251038817</v>
      </c>
      <c r="BS1986" s="46">
        <v>323.7</v>
      </c>
      <c r="BT1986" s="46">
        <v>323.7</v>
      </c>
      <c r="BU1986" s="46">
        <v>323.7</v>
      </c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>
        <v>0</v>
      </c>
      <c r="DF1986" s="46"/>
      <c r="DG1986" s="46"/>
      <c r="DH1986" s="46"/>
      <c r="DI1986" s="46"/>
      <c r="DJ1986" s="46"/>
      <c r="DK1986" s="46"/>
      <c r="DL1986" s="46">
        <f>V1986*BQ1986</f>
        <v>1164108.665</v>
      </c>
      <c r="DM1986" s="46">
        <f>W1986*BR1986</f>
        <v>1217890.49</v>
      </c>
      <c r="DN1986" s="46">
        <f>X1986*BS1986</f>
        <v>1277579.1599999999</v>
      </c>
      <c r="DO1986" s="46">
        <f>Y1986*BT1986</f>
        <v>1277579.1599999999</v>
      </c>
      <c r="DP1986" s="46">
        <f>Z1986*BU1986</f>
        <v>1277579.1599999999</v>
      </c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>
        <f>DE1986*1.12</f>
        <v>0</v>
      </c>
      <c r="FA1986" s="59" t="s">
        <v>1726</v>
      </c>
      <c r="FB1986" s="59" t="s">
        <v>3253</v>
      </c>
      <c r="FC1986" s="59" t="s">
        <v>3469</v>
      </c>
    </row>
    <row r="1987" spans="1:159" s="157" customFormat="1" ht="25.5" customHeight="1" x14ac:dyDescent="0.25">
      <c r="A1987" s="92" t="s">
        <v>3894</v>
      </c>
      <c r="B1987" s="92" t="s">
        <v>55</v>
      </c>
      <c r="C1987" s="92" t="s">
        <v>2081</v>
      </c>
      <c r="D1987" s="92" t="s">
        <v>2082</v>
      </c>
      <c r="E1987" s="92" t="s">
        <v>2082</v>
      </c>
      <c r="F1987" s="92"/>
      <c r="G1987" s="92" t="s">
        <v>2274</v>
      </c>
      <c r="H1987" s="92" t="s">
        <v>1405</v>
      </c>
      <c r="I1987" s="152">
        <v>80</v>
      </c>
      <c r="J1987" s="152" t="s">
        <v>3891</v>
      </c>
      <c r="K1987" s="152" t="s">
        <v>2281</v>
      </c>
      <c r="L1987" s="100"/>
      <c r="M1987" s="92">
        <v>0</v>
      </c>
      <c r="N1987" s="152" t="s">
        <v>2277</v>
      </c>
      <c r="O1987" s="48">
        <f t="shared" ref="O1987" si="1363">V1987+W1987+X1987+Y1987+Z1987+AA1987+AB1987+AC1987+AD1987+AE1987+AF1987+AG1987+AH1987+AI1987+AJ1987+AK1987+AL1987+AM1987+AN1987+AO1987+AP1987+AQ1987+AR1987+AS1987+AT1987+AU1987+AV1987+AW1987+AX1987+AY1987+AZ1987+BA1987+BB1987+BC1987+BD1987+BE1987+BF1987+BG1987+BH1987+BI1987</f>
        <v>19734</v>
      </c>
      <c r="P1987" s="92"/>
      <c r="Q1987" s="92"/>
      <c r="R1987" s="92"/>
      <c r="S1987" s="96"/>
      <c r="T1987" s="96"/>
      <c r="U1987" s="96"/>
      <c r="V1987" s="96">
        <v>3946.7999999999997</v>
      </c>
      <c r="W1987" s="96">
        <v>3946.7999999999997</v>
      </c>
      <c r="X1987" s="153">
        <v>3946.7999999999997</v>
      </c>
      <c r="Y1987" s="153">
        <v>3946.7999999999997</v>
      </c>
      <c r="Z1987" s="153">
        <v>3946.7999999999997</v>
      </c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154">
        <f t="shared" ref="BJ1987" si="1364">DE1987/O1987</f>
        <v>321.65733900881725</v>
      </c>
      <c r="BK1987" s="92"/>
      <c r="BL1987" s="92"/>
      <c r="BM1987" s="92"/>
      <c r="BN1987" s="155"/>
      <c r="BO1987" s="155"/>
      <c r="BP1987" s="155"/>
      <c r="BQ1987" s="155">
        <f t="shared" ref="BQ1987" si="1365">DL1987/V1987</f>
        <v>294.95000253369818</v>
      </c>
      <c r="BR1987" s="155">
        <v>308.57669251038817</v>
      </c>
      <c r="BS1987" s="96">
        <v>323.7</v>
      </c>
      <c r="BT1987" s="101">
        <v>340.53</v>
      </c>
      <c r="BU1987" s="101">
        <v>340.53</v>
      </c>
      <c r="BV1987" s="92"/>
      <c r="BW1987" s="92"/>
      <c r="BX1987" s="92"/>
      <c r="BY1987" s="92"/>
      <c r="BZ1987" s="92"/>
      <c r="CA1987" s="92"/>
      <c r="CB1987" s="92"/>
      <c r="CC1987" s="92"/>
      <c r="CD1987" s="92"/>
      <c r="CE1987" s="92"/>
      <c r="CF1987" s="92"/>
      <c r="CG1987" s="92"/>
      <c r="CH1987" s="92"/>
      <c r="CI1987" s="92"/>
      <c r="CJ1987" s="92"/>
      <c r="CK1987" s="92"/>
      <c r="CL1987" s="92"/>
      <c r="CM1987" s="92"/>
      <c r="CN1987" s="92"/>
      <c r="CO1987" s="92"/>
      <c r="CP1987" s="92"/>
      <c r="CQ1987" s="92"/>
      <c r="CR1987" s="92"/>
      <c r="CS1987" s="92"/>
      <c r="CT1987" s="92"/>
      <c r="CU1987" s="92"/>
      <c r="CV1987" s="92"/>
      <c r="CW1987" s="92"/>
      <c r="CX1987" s="92"/>
      <c r="CY1987" s="92"/>
      <c r="CZ1987" s="92"/>
      <c r="DA1987" s="92"/>
      <c r="DB1987" s="92"/>
      <c r="DC1987" s="92"/>
      <c r="DD1987" s="92"/>
      <c r="DE1987" s="154">
        <f t="shared" ref="DE1987" si="1366">SUM(DH1987:EY1987)</f>
        <v>6347585.9279999994</v>
      </c>
      <c r="DF1987" s="92"/>
      <c r="DG1987" s="92"/>
      <c r="DH1987" s="92"/>
      <c r="DI1987" s="156"/>
      <c r="DJ1987" s="156"/>
      <c r="DK1987" s="156"/>
      <c r="DL1987" s="156">
        <v>1164108.67</v>
      </c>
      <c r="DM1987" s="156">
        <f t="shared" ref="DM1987:DP1987" si="1367">W1987*BR1987</f>
        <v>1217890.49</v>
      </c>
      <c r="DN1987" s="156">
        <f t="shared" si="1367"/>
        <v>1277579.1599999999</v>
      </c>
      <c r="DO1987" s="156">
        <f t="shared" si="1367"/>
        <v>1344003.8039999998</v>
      </c>
      <c r="DP1987" s="156">
        <f t="shared" si="1367"/>
        <v>1344003.8039999998</v>
      </c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156"/>
      <c r="EH1987" s="156"/>
      <c r="EI1987" s="156"/>
      <c r="EJ1987" s="156"/>
      <c r="EK1987" s="156"/>
      <c r="EL1987" s="156"/>
      <c r="EM1987" s="156"/>
      <c r="EN1987" s="156"/>
      <c r="EO1987" s="156"/>
      <c r="EP1987" s="156"/>
      <c r="EQ1987" s="156"/>
      <c r="ER1987" s="156"/>
      <c r="ES1987" s="156"/>
      <c r="ET1987" s="156"/>
      <c r="EU1987" s="156"/>
      <c r="EV1987" s="156"/>
      <c r="EW1987" s="156"/>
      <c r="EX1987" s="156"/>
      <c r="EY1987" s="156"/>
      <c r="EZ1987" s="154">
        <f t="shared" ref="EZ1987" si="1368">DE1987*1.12</f>
        <v>7109296.23936</v>
      </c>
      <c r="FA1987" s="92" t="s">
        <v>1726</v>
      </c>
      <c r="FB1987" s="92" t="s">
        <v>3565</v>
      </c>
      <c r="FC1987" s="92" t="s">
        <v>1753</v>
      </c>
    </row>
    <row r="1988" spans="1:159" s="49" customFormat="1" ht="25.5" customHeight="1" x14ac:dyDescent="0.25">
      <c r="A1988" s="59" t="s">
        <v>2092</v>
      </c>
      <c r="B1988" s="59" t="s">
        <v>55</v>
      </c>
      <c r="C1988" s="59" t="s">
        <v>2081</v>
      </c>
      <c r="D1988" s="59" t="s">
        <v>2082</v>
      </c>
      <c r="E1988" s="59" t="s">
        <v>2082</v>
      </c>
      <c r="F1988" s="59"/>
      <c r="G1988" s="59" t="s">
        <v>2274</v>
      </c>
      <c r="H1988" s="59" t="s">
        <v>1405</v>
      </c>
      <c r="I1988" s="59">
        <v>80</v>
      </c>
      <c r="J1988" s="59" t="s">
        <v>2275</v>
      </c>
      <c r="K1988" s="59" t="s">
        <v>2282</v>
      </c>
      <c r="L1988" s="59"/>
      <c r="M1988" s="59">
        <v>0</v>
      </c>
      <c r="N1988" s="59" t="s">
        <v>2277</v>
      </c>
      <c r="O1988" s="46">
        <f t="shared" si="1356"/>
        <v>0</v>
      </c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87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>
        <v>0</v>
      </c>
      <c r="DF1988" s="46"/>
      <c r="DG1988" s="46"/>
      <c r="DH1988" s="46"/>
      <c r="DI1988" s="46"/>
      <c r="DJ1988" s="46"/>
      <c r="DK1988" s="46"/>
      <c r="DL1988" s="46">
        <v>14675810.687999999</v>
      </c>
      <c r="DM1988" s="46">
        <v>14675810.687999999</v>
      </c>
      <c r="DN1988" s="46">
        <v>14675810.687999999</v>
      </c>
      <c r="DO1988" s="46">
        <v>14675810.687999999</v>
      </c>
      <c r="DP1988" s="46">
        <v>14675810.687999999</v>
      </c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>
        <v>0</v>
      </c>
      <c r="FA1988" s="59" t="s">
        <v>1726</v>
      </c>
      <c r="FB1988" s="59" t="s">
        <v>1727</v>
      </c>
      <c r="FC1988" s="59"/>
    </row>
    <row r="1989" spans="1:159" s="49" customFormat="1" ht="25.5" customHeight="1" x14ac:dyDescent="0.25">
      <c r="A1989" s="59" t="s">
        <v>2093</v>
      </c>
      <c r="B1989" s="59" t="s">
        <v>55</v>
      </c>
      <c r="C1989" s="59" t="s">
        <v>2081</v>
      </c>
      <c r="D1989" s="59" t="s">
        <v>2082</v>
      </c>
      <c r="E1989" s="59" t="s">
        <v>2082</v>
      </c>
      <c r="F1989" s="59"/>
      <c r="G1989" s="59" t="s">
        <v>2274</v>
      </c>
      <c r="H1989" s="59" t="s">
        <v>1405</v>
      </c>
      <c r="I1989" s="59">
        <v>80</v>
      </c>
      <c r="J1989" s="59" t="s">
        <v>1357</v>
      </c>
      <c r="K1989" s="59" t="s">
        <v>2282</v>
      </c>
      <c r="L1989" s="59"/>
      <c r="M1989" s="59">
        <v>0</v>
      </c>
      <c r="N1989" s="59" t="s">
        <v>2277</v>
      </c>
      <c r="O1989" s="46">
        <f t="shared" si="1356"/>
        <v>0</v>
      </c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87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  <c r="CN1989" s="46"/>
      <c r="CO1989" s="46"/>
      <c r="CP1989" s="46"/>
      <c r="CQ1989" s="46"/>
      <c r="CR1989" s="46"/>
      <c r="CS1989" s="46"/>
      <c r="CT1989" s="46"/>
      <c r="CU1989" s="46"/>
      <c r="CV1989" s="46"/>
      <c r="CW1989" s="46"/>
      <c r="CX1989" s="46"/>
      <c r="CY1989" s="46"/>
      <c r="CZ1989" s="46"/>
      <c r="DA1989" s="46"/>
      <c r="DB1989" s="46"/>
      <c r="DC1989" s="46"/>
      <c r="DD1989" s="46"/>
      <c r="DE1989" s="46">
        <v>0</v>
      </c>
      <c r="DF1989" s="46"/>
      <c r="DG1989" s="46"/>
      <c r="DH1989" s="46"/>
      <c r="DI1989" s="46"/>
      <c r="DJ1989" s="46"/>
      <c r="DK1989" s="46"/>
      <c r="DL1989" s="46">
        <v>14675810.68</v>
      </c>
      <c r="DM1989" s="46">
        <v>15353833.130000001</v>
      </c>
      <c r="DN1989" s="46">
        <v>15353833.130000001</v>
      </c>
      <c r="DO1989" s="46">
        <v>15353833.130000001</v>
      </c>
      <c r="DP1989" s="46">
        <v>15353833.130000001</v>
      </c>
      <c r="DQ1989" s="46"/>
      <c r="DR1989" s="46"/>
      <c r="DS1989" s="46"/>
      <c r="DT1989" s="46"/>
      <c r="DU1989" s="46"/>
      <c r="DV1989" s="46"/>
      <c r="DW1989" s="46"/>
      <c r="DX1989" s="46"/>
      <c r="DY1989" s="46"/>
      <c r="DZ1989" s="46"/>
      <c r="EA1989" s="46"/>
      <c r="EB1989" s="46"/>
      <c r="EC1989" s="46"/>
      <c r="ED1989" s="46"/>
      <c r="EE1989" s="46"/>
      <c r="EF1989" s="46"/>
      <c r="EG1989" s="46"/>
      <c r="EH1989" s="46"/>
      <c r="EI1989" s="46"/>
      <c r="EJ1989" s="46"/>
      <c r="EK1989" s="46"/>
      <c r="EL1989" s="46"/>
      <c r="EM1989" s="46"/>
      <c r="EN1989" s="46"/>
      <c r="EO1989" s="46"/>
      <c r="EP1989" s="46"/>
      <c r="EQ1989" s="46"/>
      <c r="ER1989" s="46"/>
      <c r="ES1989" s="46"/>
      <c r="ET1989" s="46"/>
      <c r="EU1989" s="46"/>
      <c r="EV1989" s="46"/>
      <c r="EW1989" s="46"/>
      <c r="EX1989" s="46"/>
      <c r="EY1989" s="46"/>
      <c r="EZ1989" s="46">
        <v>0</v>
      </c>
      <c r="FA1989" s="59" t="s">
        <v>1726</v>
      </c>
      <c r="FB1989" s="59" t="s">
        <v>1730</v>
      </c>
      <c r="FC1989" s="59" t="s">
        <v>1714</v>
      </c>
    </row>
    <row r="1990" spans="1:159" s="49" customFormat="1" ht="25.5" customHeight="1" x14ac:dyDescent="0.25">
      <c r="A1990" s="59" t="s">
        <v>3475</v>
      </c>
      <c r="B1990" s="59" t="s">
        <v>55</v>
      </c>
      <c r="C1990" s="59" t="s">
        <v>2081</v>
      </c>
      <c r="D1990" s="59" t="s">
        <v>2082</v>
      </c>
      <c r="E1990" s="59" t="s">
        <v>2082</v>
      </c>
      <c r="F1990" s="59"/>
      <c r="G1990" s="59" t="s">
        <v>2274</v>
      </c>
      <c r="H1990" s="59" t="s">
        <v>1405</v>
      </c>
      <c r="I1990" s="59">
        <v>80</v>
      </c>
      <c r="J1990" s="59" t="s">
        <v>3468</v>
      </c>
      <c r="K1990" s="59" t="s">
        <v>2282</v>
      </c>
      <c r="L1990" s="59"/>
      <c r="M1990" s="59">
        <v>0</v>
      </c>
      <c r="N1990" s="59" t="s">
        <v>2277</v>
      </c>
      <c r="O1990" s="46">
        <f t="shared" si="1356"/>
        <v>154677.6</v>
      </c>
      <c r="P1990" s="46"/>
      <c r="Q1990" s="46"/>
      <c r="R1990" s="46"/>
      <c r="S1990" s="46"/>
      <c r="T1990" s="46"/>
      <c r="U1990" s="46"/>
      <c r="V1990" s="46">
        <v>30935.52</v>
      </c>
      <c r="W1990" s="46">
        <v>30935.52</v>
      </c>
      <c r="X1990" s="46">
        <v>30935.52</v>
      </c>
      <c r="Y1990" s="46">
        <v>30935.52</v>
      </c>
      <c r="Z1990" s="46">
        <v>30935.52</v>
      </c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87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>
        <f>DE1990/O1990</f>
        <v>0</v>
      </c>
      <c r="BK1990" s="46"/>
      <c r="BL1990" s="46"/>
      <c r="BM1990" s="46"/>
      <c r="BN1990" s="46"/>
      <c r="BO1990" s="46"/>
      <c r="BP1990" s="46"/>
      <c r="BQ1990" s="46">
        <v>474.39999974139755</v>
      </c>
      <c r="BR1990" s="46">
        <v>496.31727961902698</v>
      </c>
      <c r="BS1990" s="46">
        <v>520.64</v>
      </c>
      <c r="BT1990" s="46">
        <v>520.64</v>
      </c>
      <c r="BU1990" s="46">
        <v>520.64</v>
      </c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>
        <v>0</v>
      </c>
      <c r="DF1990" s="46"/>
      <c r="DG1990" s="46"/>
      <c r="DH1990" s="46"/>
      <c r="DI1990" s="46"/>
      <c r="DJ1990" s="46"/>
      <c r="DK1990" s="46"/>
      <c r="DL1990" s="46">
        <f>V1990*BQ1990</f>
        <v>14675810.68</v>
      </c>
      <c r="DM1990" s="46">
        <f>W1990*BR1990</f>
        <v>15353833.130000001</v>
      </c>
      <c r="DN1990" s="46">
        <f>X1990*BS1990</f>
        <v>16106269.1328</v>
      </c>
      <c r="DO1990" s="46">
        <f>Y1990*BT1990</f>
        <v>16106269.1328</v>
      </c>
      <c r="DP1990" s="46">
        <f>Z1990*BU1990</f>
        <v>16106269.1328</v>
      </c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>
        <f>DE1990*1.12</f>
        <v>0</v>
      </c>
      <c r="FA1990" s="59" t="s">
        <v>1726</v>
      </c>
      <c r="FB1990" s="59" t="s">
        <v>3253</v>
      </c>
      <c r="FC1990" s="59" t="s">
        <v>3469</v>
      </c>
    </row>
    <row r="1991" spans="1:159" s="157" customFormat="1" ht="25.5" customHeight="1" x14ac:dyDescent="0.25">
      <c r="A1991" s="92" t="s">
        <v>3895</v>
      </c>
      <c r="B1991" s="92" t="s">
        <v>55</v>
      </c>
      <c r="C1991" s="92" t="s">
        <v>2081</v>
      </c>
      <c r="D1991" s="92" t="s">
        <v>2082</v>
      </c>
      <c r="E1991" s="92" t="s">
        <v>2082</v>
      </c>
      <c r="F1991" s="92"/>
      <c r="G1991" s="92" t="s">
        <v>2274</v>
      </c>
      <c r="H1991" s="92" t="s">
        <v>1405</v>
      </c>
      <c r="I1991" s="152">
        <v>80</v>
      </c>
      <c r="J1991" s="152" t="s">
        <v>3891</v>
      </c>
      <c r="K1991" s="152" t="s">
        <v>2282</v>
      </c>
      <c r="L1991" s="100"/>
      <c r="M1991" s="92">
        <v>0</v>
      </c>
      <c r="N1991" s="152" t="s">
        <v>2277</v>
      </c>
      <c r="O1991" s="48">
        <f t="shared" ref="O1991" si="1369">V1991+W1991+X1991+Y1991+Z1991+AA1991+AB1991+AC1991+AD1991+AE1991+AF1991+AG1991+AH1991+AI1991+AJ1991+AK1991+AL1991+AM1991+AN1991+AO1991+AP1991+AQ1991+AR1991+AS1991+AT1991+AU1991+AV1991+AW1991+AX1991+AY1991+AZ1991+BA1991+BB1991+BC1991+BD1991+BE1991+BF1991+BG1991+BH1991+BI1991</f>
        <v>154677.6</v>
      </c>
      <c r="P1991" s="92"/>
      <c r="Q1991" s="92"/>
      <c r="R1991" s="92"/>
      <c r="S1991" s="96"/>
      <c r="T1991" s="96"/>
      <c r="U1991" s="96"/>
      <c r="V1991" s="96">
        <v>30935.52</v>
      </c>
      <c r="W1991" s="96">
        <v>30935.52</v>
      </c>
      <c r="X1991" s="153">
        <v>30935.52</v>
      </c>
      <c r="Y1991" s="153">
        <v>30935.52</v>
      </c>
      <c r="Z1991" s="153">
        <v>30935.52</v>
      </c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154">
        <f t="shared" ref="BJ1991" si="1370">DE1991/O1991</f>
        <v>517.3554558720848</v>
      </c>
      <c r="BK1991" s="92"/>
      <c r="BL1991" s="92"/>
      <c r="BM1991" s="92"/>
      <c r="BN1991" s="155"/>
      <c r="BO1991" s="155"/>
      <c r="BP1991" s="155"/>
      <c r="BQ1991" s="155">
        <f t="shared" ref="BQ1991" si="1371">DL1991/V1991</f>
        <v>474.39999974139755</v>
      </c>
      <c r="BR1991" s="155">
        <v>496.31727961902698</v>
      </c>
      <c r="BS1991" s="96">
        <v>520.64</v>
      </c>
      <c r="BT1991" s="101">
        <v>547.71</v>
      </c>
      <c r="BU1991" s="101">
        <v>547.71</v>
      </c>
      <c r="BV1991" s="92"/>
      <c r="BW1991" s="92"/>
      <c r="BX1991" s="92"/>
      <c r="BY1991" s="92"/>
      <c r="BZ1991" s="92"/>
      <c r="CA1991" s="92"/>
      <c r="CB1991" s="92"/>
      <c r="CC1991" s="92"/>
      <c r="CD1991" s="92"/>
      <c r="CE1991" s="92"/>
      <c r="CF1991" s="92"/>
      <c r="CG1991" s="92"/>
      <c r="CH1991" s="92"/>
      <c r="CI1991" s="92"/>
      <c r="CJ1991" s="92"/>
      <c r="CK1991" s="92"/>
      <c r="CL1991" s="92"/>
      <c r="CM1991" s="92"/>
      <c r="CN1991" s="92"/>
      <c r="CO1991" s="92"/>
      <c r="CP1991" s="92"/>
      <c r="CQ1991" s="92"/>
      <c r="CR1991" s="92"/>
      <c r="CS1991" s="92"/>
      <c r="CT1991" s="92"/>
      <c r="CU1991" s="92"/>
      <c r="CV1991" s="92"/>
      <c r="CW1991" s="92"/>
      <c r="CX1991" s="92"/>
      <c r="CY1991" s="92"/>
      <c r="CZ1991" s="92"/>
      <c r="DA1991" s="92"/>
      <c r="DB1991" s="92"/>
      <c r="DC1991" s="92"/>
      <c r="DD1991" s="92"/>
      <c r="DE1991" s="154">
        <f t="shared" ref="DE1991" si="1372">SUM(DH1991:EY1991)</f>
        <v>80023300.261199996</v>
      </c>
      <c r="DF1991" s="92"/>
      <c r="DG1991" s="92"/>
      <c r="DH1991" s="92"/>
      <c r="DI1991" s="156"/>
      <c r="DJ1991" s="156"/>
      <c r="DK1991" s="156"/>
      <c r="DL1991" s="156">
        <v>14675810.68</v>
      </c>
      <c r="DM1991" s="156">
        <f t="shared" ref="DM1991:DP1991" si="1373">W1991*BR1991</f>
        <v>15353833.130000001</v>
      </c>
      <c r="DN1991" s="156">
        <f t="shared" si="1373"/>
        <v>16106269.1328</v>
      </c>
      <c r="DO1991" s="156">
        <f t="shared" si="1373"/>
        <v>16943693.659200002</v>
      </c>
      <c r="DP1991" s="156">
        <f t="shared" si="1373"/>
        <v>16943693.659200002</v>
      </c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156"/>
      <c r="EH1991" s="156"/>
      <c r="EI1991" s="156"/>
      <c r="EJ1991" s="156"/>
      <c r="EK1991" s="156"/>
      <c r="EL1991" s="156"/>
      <c r="EM1991" s="156"/>
      <c r="EN1991" s="156"/>
      <c r="EO1991" s="156"/>
      <c r="EP1991" s="156"/>
      <c r="EQ1991" s="156"/>
      <c r="ER1991" s="156"/>
      <c r="ES1991" s="156"/>
      <c r="ET1991" s="156"/>
      <c r="EU1991" s="156"/>
      <c r="EV1991" s="156"/>
      <c r="EW1991" s="156"/>
      <c r="EX1991" s="156"/>
      <c r="EY1991" s="156"/>
      <c r="EZ1991" s="154">
        <f t="shared" ref="EZ1991" si="1374">DE1991*1.12</f>
        <v>89626096.292544007</v>
      </c>
      <c r="FA1991" s="92" t="s">
        <v>1726</v>
      </c>
      <c r="FB1991" s="92" t="s">
        <v>3565</v>
      </c>
      <c r="FC1991" s="92" t="s">
        <v>1753</v>
      </c>
    </row>
    <row r="1992" spans="1:159" s="49" customFormat="1" ht="25.5" customHeight="1" x14ac:dyDescent="0.25">
      <c r="A1992" s="59" t="s">
        <v>2094</v>
      </c>
      <c r="B1992" s="59" t="s">
        <v>55</v>
      </c>
      <c r="C1992" s="59" t="s">
        <v>2081</v>
      </c>
      <c r="D1992" s="59" t="s">
        <v>2082</v>
      </c>
      <c r="E1992" s="59" t="s">
        <v>2082</v>
      </c>
      <c r="F1992" s="59"/>
      <c r="G1992" s="59" t="s">
        <v>2274</v>
      </c>
      <c r="H1992" s="59" t="s">
        <v>1405</v>
      </c>
      <c r="I1992" s="59">
        <v>80</v>
      </c>
      <c r="J1992" s="59" t="s">
        <v>2275</v>
      </c>
      <c r="K1992" s="59" t="s">
        <v>2283</v>
      </c>
      <c r="L1992" s="59"/>
      <c r="M1992" s="59">
        <v>0</v>
      </c>
      <c r="N1992" s="59" t="s">
        <v>2277</v>
      </c>
      <c r="O1992" s="46">
        <f t="shared" si="1356"/>
        <v>0</v>
      </c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87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>
        <v>0</v>
      </c>
      <c r="DF1992" s="46"/>
      <c r="DG1992" s="46"/>
      <c r="DH1992" s="46"/>
      <c r="DI1992" s="46"/>
      <c r="DJ1992" s="46"/>
      <c r="DK1992" s="46"/>
      <c r="DL1992" s="46">
        <v>11163542.112</v>
      </c>
      <c r="DM1992" s="46">
        <v>11163542.112</v>
      </c>
      <c r="DN1992" s="46">
        <v>11163542.112</v>
      </c>
      <c r="DO1992" s="46">
        <v>11163542.112</v>
      </c>
      <c r="DP1992" s="46">
        <v>11163542.112</v>
      </c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>
        <v>0</v>
      </c>
      <c r="FA1992" s="59" t="s">
        <v>1726</v>
      </c>
      <c r="FB1992" s="59" t="s">
        <v>1727</v>
      </c>
      <c r="FC1992" s="59"/>
    </row>
    <row r="1993" spans="1:159" s="49" customFormat="1" ht="25.5" customHeight="1" x14ac:dyDescent="0.25">
      <c r="A1993" s="59" t="s">
        <v>2095</v>
      </c>
      <c r="B1993" s="59" t="s">
        <v>55</v>
      </c>
      <c r="C1993" s="59" t="s">
        <v>2081</v>
      </c>
      <c r="D1993" s="59" t="s">
        <v>2082</v>
      </c>
      <c r="E1993" s="59" t="s">
        <v>2082</v>
      </c>
      <c r="F1993" s="59"/>
      <c r="G1993" s="59" t="s">
        <v>2274</v>
      </c>
      <c r="H1993" s="59" t="s">
        <v>1405</v>
      </c>
      <c r="I1993" s="59">
        <v>80</v>
      </c>
      <c r="J1993" s="59" t="s">
        <v>1357</v>
      </c>
      <c r="K1993" s="59" t="s">
        <v>2283</v>
      </c>
      <c r="L1993" s="59"/>
      <c r="M1993" s="59">
        <v>0</v>
      </c>
      <c r="N1993" s="59" t="s">
        <v>2277</v>
      </c>
      <c r="O1993" s="46">
        <f t="shared" si="1356"/>
        <v>0</v>
      </c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87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  <c r="CN1993" s="46"/>
      <c r="CO1993" s="46"/>
      <c r="CP1993" s="46"/>
      <c r="CQ1993" s="46"/>
      <c r="CR1993" s="46"/>
      <c r="CS1993" s="46"/>
      <c r="CT1993" s="46"/>
      <c r="CU1993" s="46"/>
      <c r="CV1993" s="46"/>
      <c r="CW1993" s="46"/>
      <c r="CX1993" s="46"/>
      <c r="CY1993" s="46"/>
      <c r="CZ1993" s="46"/>
      <c r="DA1993" s="46"/>
      <c r="DB1993" s="46"/>
      <c r="DC1993" s="46"/>
      <c r="DD1993" s="46"/>
      <c r="DE1993" s="46">
        <v>0</v>
      </c>
      <c r="DF1993" s="46"/>
      <c r="DG1993" s="46"/>
      <c r="DH1993" s="46"/>
      <c r="DI1993" s="46"/>
      <c r="DJ1993" s="46"/>
      <c r="DK1993" s="46"/>
      <c r="DL1993" s="46">
        <v>10165800.539999999</v>
      </c>
      <c r="DM1993" s="46">
        <v>10635460.52</v>
      </c>
      <c r="DN1993" s="46">
        <v>10635460.52</v>
      </c>
      <c r="DO1993" s="46">
        <v>10635460.52</v>
      </c>
      <c r="DP1993" s="46">
        <v>10635460.52</v>
      </c>
      <c r="DQ1993" s="46"/>
      <c r="DR1993" s="46"/>
      <c r="DS1993" s="46"/>
      <c r="DT1993" s="46"/>
      <c r="DU1993" s="46"/>
      <c r="DV1993" s="46"/>
      <c r="DW1993" s="46"/>
      <c r="DX1993" s="46"/>
      <c r="DY1993" s="46"/>
      <c r="DZ1993" s="46"/>
      <c r="EA1993" s="46"/>
      <c r="EB1993" s="46"/>
      <c r="EC1993" s="46"/>
      <c r="ED1993" s="46"/>
      <c r="EE1993" s="46"/>
      <c r="EF1993" s="46"/>
      <c r="EG1993" s="46"/>
      <c r="EH1993" s="46"/>
      <c r="EI1993" s="46"/>
      <c r="EJ1993" s="46"/>
      <c r="EK1993" s="46"/>
      <c r="EL1993" s="46"/>
      <c r="EM1993" s="46"/>
      <c r="EN1993" s="46"/>
      <c r="EO1993" s="46"/>
      <c r="EP1993" s="46"/>
      <c r="EQ1993" s="46"/>
      <c r="ER1993" s="46"/>
      <c r="ES1993" s="46"/>
      <c r="ET1993" s="46"/>
      <c r="EU1993" s="46"/>
      <c r="EV1993" s="46"/>
      <c r="EW1993" s="46"/>
      <c r="EX1993" s="46"/>
      <c r="EY1993" s="46"/>
      <c r="EZ1993" s="46">
        <v>0</v>
      </c>
      <c r="FA1993" s="59" t="s">
        <v>1726</v>
      </c>
      <c r="FB1993" s="59" t="s">
        <v>1730</v>
      </c>
      <c r="FC1993" s="59" t="s">
        <v>1714</v>
      </c>
    </row>
    <row r="1994" spans="1:159" s="49" customFormat="1" ht="25.5" customHeight="1" x14ac:dyDescent="0.25">
      <c r="A1994" s="59" t="s">
        <v>3476</v>
      </c>
      <c r="B1994" s="59" t="s">
        <v>55</v>
      </c>
      <c r="C1994" s="59" t="s">
        <v>2081</v>
      </c>
      <c r="D1994" s="59" t="s">
        <v>2082</v>
      </c>
      <c r="E1994" s="59" t="s">
        <v>2082</v>
      </c>
      <c r="F1994" s="59"/>
      <c r="G1994" s="59" t="s">
        <v>2274</v>
      </c>
      <c r="H1994" s="59" t="s">
        <v>1405</v>
      </c>
      <c r="I1994" s="59">
        <v>80</v>
      </c>
      <c r="J1994" s="59" t="s">
        <v>3468</v>
      </c>
      <c r="K1994" s="59" t="s">
        <v>2283</v>
      </c>
      <c r="L1994" s="59"/>
      <c r="M1994" s="59">
        <v>0</v>
      </c>
      <c r="N1994" s="59" t="s">
        <v>2277</v>
      </c>
      <c r="O1994" s="46">
        <f t="shared" si="1356"/>
        <v>70452</v>
      </c>
      <c r="P1994" s="46"/>
      <c r="Q1994" s="46"/>
      <c r="R1994" s="46"/>
      <c r="S1994" s="46"/>
      <c r="T1994" s="46"/>
      <c r="U1994" s="46"/>
      <c r="V1994" s="46">
        <v>14090.400000000001</v>
      </c>
      <c r="W1994" s="46">
        <v>14090.400000000001</v>
      </c>
      <c r="X1994" s="46">
        <v>14090.400000000001</v>
      </c>
      <c r="Y1994" s="46">
        <v>14090.400000000001</v>
      </c>
      <c r="Z1994" s="46">
        <v>14090.400000000001</v>
      </c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87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>
        <f>DE1994/O1994</f>
        <v>0</v>
      </c>
      <c r="BK1994" s="46"/>
      <c r="BL1994" s="46"/>
      <c r="BM1994" s="46"/>
      <c r="BN1994" s="46"/>
      <c r="BO1994" s="46"/>
      <c r="BP1994" s="46"/>
      <c r="BQ1994" s="46">
        <v>721.46997501845215</v>
      </c>
      <c r="BR1994" s="46">
        <v>748.06721100891389</v>
      </c>
      <c r="BS1994" s="46">
        <v>784.72</v>
      </c>
      <c r="BT1994" s="46">
        <v>784.72</v>
      </c>
      <c r="BU1994" s="46">
        <v>784.72</v>
      </c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>
        <v>0</v>
      </c>
      <c r="DF1994" s="46"/>
      <c r="DG1994" s="46"/>
      <c r="DH1994" s="46"/>
      <c r="DI1994" s="46"/>
      <c r="DJ1994" s="46"/>
      <c r="DK1994" s="46"/>
      <c r="DL1994" s="46">
        <f>V1994*BQ1994</f>
        <v>10165800.535999998</v>
      </c>
      <c r="DM1994" s="46">
        <f>W1994*BR1994</f>
        <v>10540566.23</v>
      </c>
      <c r="DN1994" s="46">
        <f>X1994*BS1994</f>
        <v>11057018.688000001</v>
      </c>
      <c r="DO1994" s="46">
        <f>Y1994*BT1994</f>
        <v>11057018.688000001</v>
      </c>
      <c r="DP1994" s="46">
        <f>Z1994*BU1994</f>
        <v>11057018.688000001</v>
      </c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>
        <f>DE1994*1.12</f>
        <v>0</v>
      </c>
      <c r="FA1994" s="59" t="s">
        <v>1726</v>
      </c>
      <c r="FB1994" s="59" t="s">
        <v>3253</v>
      </c>
      <c r="FC1994" s="59" t="s">
        <v>3469</v>
      </c>
    </row>
    <row r="1995" spans="1:159" s="157" customFormat="1" ht="25.5" customHeight="1" x14ac:dyDescent="0.25">
      <c r="A1995" s="92" t="s">
        <v>3896</v>
      </c>
      <c r="B1995" s="92" t="s">
        <v>55</v>
      </c>
      <c r="C1995" s="92" t="s">
        <v>2081</v>
      </c>
      <c r="D1995" s="92" t="s">
        <v>2082</v>
      </c>
      <c r="E1995" s="92" t="s">
        <v>2082</v>
      </c>
      <c r="F1995" s="92"/>
      <c r="G1995" s="92" t="s">
        <v>2274</v>
      </c>
      <c r="H1995" s="92" t="s">
        <v>1405</v>
      </c>
      <c r="I1995" s="152">
        <v>80</v>
      </c>
      <c r="J1995" s="152" t="s">
        <v>3891</v>
      </c>
      <c r="K1995" s="152" t="s">
        <v>2283</v>
      </c>
      <c r="L1995" s="100"/>
      <c r="M1995" s="92">
        <v>0</v>
      </c>
      <c r="N1995" s="152" t="s">
        <v>2277</v>
      </c>
      <c r="O1995" s="48">
        <f t="shared" ref="O1995" si="1375">V1995+W1995+X1995+Y1995+Z1995+AA1995+AB1995+AC1995+AD1995+AE1995+AF1995+AG1995+AH1995+AI1995+AJ1995+AK1995+AL1995+AM1995+AN1995+AO1995+AP1995+AQ1995+AR1995+AS1995+AT1995+AU1995+AV1995+AW1995+AX1995+AY1995+AZ1995+BA1995+BB1995+BC1995+BD1995+BE1995+BF1995+BG1995+BH1995+BI1995</f>
        <v>70452</v>
      </c>
      <c r="P1995" s="92"/>
      <c r="Q1995" s="92"/>
      <c r="R1995" s="92"/>
      <c r="S1995" s="96"/>
      <c r="T1995" s="96"/>
      <c r="U1995" s="96"/>
      <c r="V1995" s="96">
        <v>14090.400000000001</v>
      </c>
      <c r="W1995" s="96">
        <v>14090.400000000001</v>
      </c>
      <c r="X1995" s="153">
        <v>14090.400000000001</v>
      </c>
      <c r="Y1995" s="153">
        <v>14090.400000000001</v>
      </c>
      <c r="Z1995" s="153">
        <v>14090.400000000001</v>
      </c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154">
        <f t="shared" ref="BJ1995" si="1376">DE1995/O1995</f>
        <v>781.06343726224952</v>
      </c>
      <c r="BK1995" s="92"/>
      <c r="BL1995" s="92"/>
      <c r="BM1995" s="92"/>
      <c r="BN1995" s="155"/>
      <c r="BO1995" s="155"/>
      <c r="BP1995" s="155"/>
      <c r="BQ1995" s="155">
        <f t="shared" ref="BQ1995" si="1377">DL1995/V1995</f>
        <v>721.46997530233341</v>
      </c>
      <c r="BR1995" s="155">
        <v>748.06721100891389</v>
      </c>
      <c r="BS1995" s="96">
        <v>784.72</v>
      </c>
      <c r="BT1995" s="101">
        <v>825.53</v>
      </c>
      <c r="BU1995" s="101">
        <v>825.53</v>
      </c>
      <c r="BV1995" s="92"/>
      <c r="BW1995" s="92"/>
      <c r="BX1995" s="92"/>
      <c r="BY1995" s="92"/>
      <c r="BZ1995" s="92"/>
      <c r="CA1995" s="92"/>
      <c r="CB1995" s="92"/>
      <c r="CC1995" s="92"/>
      <c r="CD1995" s="92"/>
      <c r="CE1995" s="92"/>
      <c r="CF1995" s="92"/>
      <c r="CG1995" s="92"/>
      <c r="CH1995" s="92"/>
      <c r="CI1995" s="92"/>
      <c r="CJ1995" s="92"/>
      <c r="CK1995" s="92"/>
      <c r="CL1995" s="92"/>
      <c r="CM1995" s="92"/>
      <c r="CN1995" s="92"/>
      <c r="CO1995" s="92"/>
      <c r="CP1995" s="92"/>
      <c r="CQ1995" s="92"/>
      <c r="CR1995" s="92"/>
      <c r="CS1995" s="92"/>
      <c r="CT1995" s="92"/>
      <c r="CU1995" s="92"/>
      <c r="CV1995" s="92"/>
      <c r="CW1995" s="92"/>
      <c r="CX1995" s="92"/>
      <c r="CY1995" s="92"/>
      <c r="CZ1995" s="92"/>
      <c r="DA1995" s="92"/>
      <c r="DB1995" s="92"/>
      <c r="DC1995" s="92"/>
      <c r="DD1995" s="92"/>
      <c r="DE1995" s="154">
        <f t="shared" ref="DE1995" si="1378">SUM(DH1995:EY1995)</f>
        <v>55027481.282000005</v>
      </c>
      <c r="DF1995" s="92"/>
      <c r="DG1995" s="92"/>
      <c r="DH1995" s="92"/>
      <c r="DI1995" s="156"/>
      <c r="DJ1995" s="156"/>
      <c r="DK1995" s="156"/>
      <c r="DL1995" s="156">
        <v>10165800.539999999</v>
      </c>
      <c r="DM1995" s="156">
        <f t="shared" ref="DM1995:DP1995" si="1379">W1995*BR1995</f>
        <v>10540566.23</v>
      </c>
      <c r="DN1995" s="156">
        <f t="shared" si="1379"/>
        <v>11057018.688000001</v>
      </c>
      <c r="DO1995" s="156">
        <f t="shared" si="1379"/>
        <v>11632047.912</v>
      </c>
      <c r="DP1995" s="156">
        <f t="shared" si="1379"/>
        <v>11632047.912</v>
      </c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156"/>
      <c r="EH1995" s="156"/>
      <c r="EI1995" s="156"/>
      <c r="EJ1995" s="156"/>
      <c r="EK1995" s="156"/>
      <c r="EL1995" s="156"/>
      <c r="EM1995" s="156"/>
      <c r="EN1995" s="156"/>
      <c r="EO1995" s="156"/>
      <c r="EP1995" s="156"/>
      <c r="EQ1995" s="156"/>
      <c r="ER1995" s="156"/>
      <c r="ES1995" s="156"/>
      <c r="ET1995" s="156"/>
      <c r="EU1995" s="156"/>
      <c r="EV1995" s="156"/>
      <c r="EW1995" s="156"/>
      <c r="EX1995" s="156"/>
      <c r="EY1995" s="156"/>
      <c r="EZ1995" s="154">
        <f t="shared" ref="EZ1995" si="1380">DE1995*1.12</f>
        <v>61630779.035840012</v>
      </c>
      <c r="FA1995" s="92" t="s">
        <v>1726</v>
      </c>
      <c r="FB1995" s="92" t="s">
        <v>3565</v>
      </c>
      <c r="FC1995" s="92" t="s">
        <v>1753</v>
      </c>
    </row>
    <row r="1996" spans="1:159" s="49" customFormat="1" ht="25.5" customHeight="1" x14ac:dyDescent="0.25">
      <c r="A1996" s="59" t="s">
        <v>2096</v>
      </c>
      <c r="B1996" s="59" t="s">
        <v>55</v>
      </c>
      <c r="C1996" s="59" t="s">
        <v>2081</v>
      </c>
      <c r="D1996" s="59" t="s">
        <v>2082</v>
      </c>
      <c r="E1996" s="59" t="s">
        <v>2082</v>
      </c>
      <c r="F1996" s="59"/>
      <c r="G1996" s="59" t="s">
        <v>2274</v>
      </c>
      <c r="H1996" s="59" t="s">
        <v>1405</v>
      </c>
      <c r="I1996" s="59">
        <v>80</v>
      </c>
      <c r="J1996" s="59" t="s">
        <v>2275</v>
      </c>
      <c r="K1996" s="59" t="s">
        <v>2284</v>
      </c>
      <c r="L1996" s="59"/>
      <c r="M1996" s="59">
        <v>0</v>
      </c>
      <c r="N1996" s="59" t="s">
        <v>2277</v>
      </c>
      <c r="O1996" s="46">
        <f t="shared" si="1356"/>
        <v>0</v>
      </c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87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>
        <v>0</v>
      </c>
      <c r="DF1996" s="46"/>
      <c r="DG1996" s="46"/>
      <c r="DH1996" s="46"/>
      <c r="DI1996" s="46"/>
      <c r="DJ1996" s="46"/>
      <c r="DK1996" s="46"/>
      <c r="DL1996" s="46">
        <v>21256341.539999999</v>
      </c>
      <c r="DM1996" s="46">
        <v>21256341.539999999</v>
      </c>
      <c r="DN1996" s="46">
        <v>21256341.539999999</v>
      </c>
      <c r="DO1996" s="46">
        <v>21256341.539999999</v>
      </c>
      <c r="DP1996" s="46">
        <v>21256341.539999999</v>
      </c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>
        <v>0</v>
      </c>
      <c r="FA1996" s="59" t="s">
        <v>1726</v>
      </c>
      <c r="FB1996" s="59" t="s">
        <v>1727</v>
      </c>
      <c r="FC1996" s="59"/>
    </row>
    <row r="1997" spans="1:159" s="49" customFormat="1" ht="25.5" customHeight="1" x14ac:dyDescent="0.25">
      <c r="A1997" s="59" t="s">
        <v>2097</v>
      </c>
      <c r="B1997" s="59" t="s">
        <v>55</v>
      </c>
      <c r="C1997" s="59" t="s">
        <v>2081</v>
      </c>
      <c r="D1997" s="59" t="s">
        <v>2082</v>
      </c>
      <c r="E1997" s="59" t="s">
        <v>2082</v>
      </c>
      <c r="F1997" s="59"/>
      <c r="G1997" s="59" t="s">
        <v>2274</v>
      </c>
      <c r="H1997" s="59" t="s">
        <v>1405</v>
      </c>
      <c r="I1997" s="59">
        <v>80</v>
      </c>
      <c r="J1997" s="59" t="s">
        <v>1357</v>
      </c>
      <c r="K1997" s="59" t="s">
        <v>2284</v>
      </c>
      <c r="L1997" s="59"/>
      <c r="M1997" s="59">
        <v>0</v>
      </c>
      <c r="N1997" s="59" t="s">
        <v>2277</v>
      </c>
      <c r="O1997" s="46">
        <f t="shared" si="1356"/>
        <v>0</v>
      </c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87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  <c r="CN1997" s="46"/>
      <c r="CO1997" s="46"/>
      <c r="CP1997" s="46"/>
      <c r="CQ1997" s="46"/>
      <c r="CR1997" s="46"/>
      <c r="CS1997" s="46"/>
      <c r="CT1997" s="46"/>
      <c r="CU1997" s="46"/>
      <c r="CV1997" s="46"/>
      <c r="CW1997" s="46"/>
      <c r="CX1997" s="46"/>
      <c r="CY1997" s="46"/>
      <c r="CZ1997" s="46"/>
      <c r="DA1997" s="46"/>
      <c r="DB1997" s="46"/>
      <c r="DC1997" s="46"/>
      <c r="DD1997" s="46"/>
      <c r="DE1997" s="46">
        <v>0</v>
      </c>
      <c r="DF1997" s="46"/>
      <c r="DG1997" s="46"/>
      <c r="DH1997" s="46"/>
      <c r="DI1997" s="46"/>
      <c r="DJ1997" s="46"/>
      <c r="DK1997" s="46"/>
      <c r="DL1997" s="46">
        <v>21256341.539999999</v>
      </c>
      <c r="DM1997" s="46">
        <v>22238384.52</v>
      </c>
      <c r="DN1997" s="46">
        <v>22238384.52</v>
      </c>
      <c r="DO1997" s="46">
        <v>22238384.52</v>
      </c>
      <c r="DP1997" s="46">
        <v>22238384.52</v>
      </c>
      <c r="DQ1997" s="46"/>
      <c r="DR1997" s="46"/>
      <c r="DS1997" s="46"/>
      <c r="DT1997" s="46"/>
      <c r="DU1997" s="46"/>
      <c r="DV1997" s="46"/>
      <c r="DW1997" s="46"/>
      <c r="DX1997" s="46"/>
      <c r="DY1997" s="46"/>
      <c r="DZ1997" s="46"/>
      <c r="EA1997" s="46"/>
      <c r="EB1997" s="46"/>
      <c r="EC1997" s="46"/>
      <c r="ED1997" s="46"/>
      <c r="EE1997" s="46"/>
      <c r="EF1997" s="46"/>
      <c r="EG1997" s="46"/>
      <c r="EH1997" s="46"/>
      <c r="EI1997" s="46"/>
      <c r="EJ1997" s="46"/>
      <c r="EK1997" s="46"/>
      <c r="EL1997" s="46"/>
      <c r="EM1997" s="46"/>
      <c r="EN1997" s="46"/>
      <c r="EO1997" s="46"/>
      <c r="EP1997" s="46"/>
      <c r="EQ1997" s="46"/>
      <c r="ER1997" s="46"/>
      <c r="ES1997" s="46"/>
      <c r="ET1997" s="46"/>
      <c r="EU1997" s="46"/>
      <c r="EV1997" s="46"/>
      <c r="EW1997" s="46"/>
      <c r="EX1997" s="46"/>
      <c r="EY1997" s="46"/>
      <c r="EZ1997" s="46">
        <v>0</v>
      </c>
      <c r="FA1997" s="59" t="s">
        <v>1726</v>
      </c>
      <c r="FB1997" s="59" t="s">
        <v>1730</v>
      </c>
      <c r="FC1997" s="59" t="s">
        <v>1714</v>
      </c>
    </row>
    <row r="1998" spans="1:159" s="49" customFormat="1" ht="25.5" customHeight="1" x14ac:dyDescent="0.25">
      <c r="A1998" s="59" t="s">
        <v>3477</v>
      </c>
      <c r="B1998" s="59" t="s">
        <v>55</v>
      </c>
      <c r="C1998" s="59" t="s">
        <v>2081</v>
      </c>
      <c r="D1998" s="59" t="s">
        <v>2082</v>
      </c>
      <c r="E1998" s="59" t="s">
        <v>2082</v>
      </c>
      <c r="F1998" s="59"/>
      <c r="G1998" s="59" t="s">
        <v>2274</v>
      </c>
      <c r="H1998" s="59" t="s">
        <v>1405</v>
      </c>
      <c r="I1998" s="59">
        <v>80</v>
      </c>
      <c r="J1998" s="59" t="s">
        <v>3468</v>
      </c>
      <c r="K1998" s="59" t="s">
        <v>2284</v>
      </c>
      <c r="L1998" s="59"/>
      <c r="M1998" s="59">
        <v>0</v>
      </c>
      <c r="N1998" s="59" t="s">
        <v>2277</v>
      </c>
      <c r="O1998" s="46">
        <f t="shared" si="1356"/>
        <v>51846</v>
      </c>
      <c r="P1998" s="46"/>
      <c r="Q1998" s="46"/>
      <c r="R1998" s="46"/>
      <c r="S1998" s="46"/>
      <c r="T1998" s="46"/>
      <c r="U1998" s="46"/>
      <c r="V1998" s="46">
        <v>10369.200000000001</v>
      </c>
      <c r="W1998" s="46">
        <v>10369.200000000001</v>
      </c>
      <c r="X1998" s="46">
        <v>10369.200000000001</v>
      </c>
      <c r="Y1998" s="46">
        <v>10369.200000000001</v>
      </c>
      <c r="Z1998" s="46">
        <v>10369.200000000001</v>
      </c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87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>
        <f>DE1998/O1998</f>
        <v>0</v>
      </c>
      <c r="BK1998" s="46"/>
      <c r="BL1998" s="46"/>
      <c r="BM1998" s="46"/>
      <c r="BN1998" s="46"/>
      <c r="BO1998" s="46"/>
      <c r="BP1998" s="46"/>
      <c r="BQ1998" s="46">
        <v>2049.949999517803</v>
      </c>
      <c r="BR1998" s="46">
        <v>2144.657690082166</v>
      </c>
      <c r="BS1998" s="46">
        <v>2249.75</v>
      </c>
      <c r="BT1998" s="46">
        <v>2249.75</v>
      </c>
      <c r="BU1998" s="46">
        <v>2249.75</v>
      </c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>
        <v>0</v>
      </c>
      <c r="DF1998" s="46"/>
      <c r="DG1998" s="46"/>
      <c r="DH1998" s="46"/>
      <c r="DI1998" s="46"/>
      <c r="DJ1998" s="46"/>
      <c r="DK1998" s="46"/>
      <c r="DL1998" s="46">
        <f>V1998*BQ1998</f>
        <v>21256341.535000004</v>
      </c>
      <c r="DM1998" s="46">
        <f>W1998*BR1998</f>
        <v>22238384.519999996</v>
      </c>
      <c r="DN1998" s="46">
        <f>X1998*BS1998</f>
        <v>23328107.700000003</v>
      </c>
      <c r="DO1998" s="46">
        <f>Y1998*BT1998</f>
        <v>23328107.700000003</v>
      </c>
      <c r="DP1998" s="46">
        <f>Z1998*BU1998</f>
        <v>23328107.700000003</v>
      </c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>
        <f>DE1998*1.12</f>
        <v>0</v>
      </c>
      <c r="FA1998" s="59" t="s">
        <v>1726</v>
      </c>
      <c r="FB1998" s="59" t="s">
        <v>3253</v>
      </c>
      <c r="FC1998" s="59" t="s">
        <v>3469</v>
      </c>
    </row>
    <row r="1999" spans="1:159" s="157" customFormat="1" ht="25.5" customHeight="1" x14ac:dyDescent="0.25">
      <c r="A1999" s="92" t="s">
        <v>3897</v>
      </c>
      <c r="B1999" s="92" t="s">
        <v>55</v>
      </c>
      <c r="C1999" s="92" t="s">
        <v>2081</v>
      </c>
      <c r="D1999" s="92" t="s">
        <v>2082</v>
      </c>
      <c r="E1999" s="92" t="s">
        <v>2082</v>
      </c>
      <c r="F1999" s="92"/>
      <c r="G1999" s="92" t="s">
        <v>2274</v>
      </c>
      <c r="H1999" s="92" t="s">
        <v>1405</v>
      </c>
      <c r="I1999" s="152">
        <v>80</v>
      </c>
      <c r="J1999" s="152" t="s">
        <v>3891</v>
      </c>
      <c r="K1999" s="152" t="s">
        <v>2284</v>
      </c>
      <c r="L1999" s="100"/>
      <c r="M1999" s="92">
        <v>0</v>
      </c>
      <c r="N1999" s="152" t="s">
        <v>2277</v>
      </c>
      <c r="O1999" s="48">
        <f t="shared" ref="O1999" si="1381">V1999+W1999+X1999+Y1999+Z1999+AA1999+AB1999+AC1999+AD1999+AE1999+AF1999+AG1999+AH1999+AI1999+AJ1999+AK1999+AL1999+AM1999+AN1999+AO1999+AP1999+AQ1999+AR1999+AS1999+AT1999+AU1999+AV1999+AW1999+AX1999+AY1999+AZ1999+BA1999+BB1999+BC1999+BD1999+BE1999+BF1999+BG1999+BH1999+BI1999</f>
        <v>51846</v>
      </c>
      <c r="P1999" s="92"/>
      <c r="Q1999" s="92"/>
      <c r="R1999" s="92"/>
      <c r="S1999" s="96"/>
      <c r="T1999" s="96"/>
      <c r="U1999" s="96"/>
      <c r="V1999" s="96">
        <v>10369.200000000001</v>
      </c>
      <c r="W1999" s="96">
        <v>10369.200000000001</v>
      </c>
      <c r="X1999" s="153">
        <v>10369.200000000001</v>
      </c>
      <c r="Y1999" s="153">
        <v>10369.200000000001</v>
      </c>
      <c r="Z1999" s="153">
        <v>10369.200000000001</v>
      </c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154">
        <f t="shared" ref="BJ1999" si="1382">DE1999/O1999</f>
        <v>2235.5675380164334</v>
      </c>
      <c r="BK1999" s="92"/>
      <c r="BL1999" s="92"/>
      <c r="BM1999" s="92"/>
      <c r="BN1999" s="155"/>
      <c r="BO1999" s="155"/>
      <c r="BP1999" s="155"/>
      <c r="BQ1999" s="155">
        <f t="shared" ref="BQ1999" si="1383">DL1999/V1999</f>
        <v>2049.9499999999998</v>
      </c>
      <c r="BR1999" s="155">
        <v>2144.657690082166</v>
      </c>
      <c r="BS1999" s="96">
        <v>2249.75</v>
      </c>
      <c r="BT1999" s="101">
        <v>2366.7399999999998</v>
      </c>
      <c r="BU1999" s="101">
        <v>2366.7399999999998</v>
      </c>
      <c r="BV1999" s="92"/>
      <c r="BW1999" s="92"/>
      <c r="BX1999" s="92"/>
      <c r="BY1999" s="92"/>
      <c r="BZ1999" s="92"/>
      <c r="CA1999" s="92"/>
      <c r="CB1999" s="92"/>
      <c r="CC1999" s="92"/>
      <c r="CD1999" s="92"/>
      <c r="CE1999" s="92"/>
      <c r="CF1999" s="92"/>
      <c r="CG1999" s="92"/>
      <c r="CH1999" s="92"/>
      <c r="CI1999" s="92"/>
      <c r="CJ1999" s="92"/>
      <c r="CK1999" s="92"/>
      <c r="CL1999" s="92"/>
      <c r="CM1999" s="92"/>
      <c r="CN1999" s="92"/>
      <c r="CO1999" s="92"/>
      <c r="CP1999" s="92"/>
      <c r="CQ1999" s="92"/>
      <c r="CR1999" s="92"/>
      <c r="CS1999" s="92"/>
      <c r="CT1999" s="92"/>
      <c r="CU1999" s="92"/>
      <c r="CV1999" s="92"/>
      <c r="CW1999" s="92"/>
      <c r="CX1999" s="92"/>
      <c r="CY1999" s="92"/>
      <c r="CZ1999" s="92"/>
      <c r="DA1999" s="92"/>
      <c r="DB1999" s="92"/>
      <c r="DC1999" s="92"/>
      <c r="DD1999" s="92"/>
      <c r="DE1999" s="154">
        <f t="shared" ref="DE1999" si="1384">SUM(DH1999:EY1999)</f>
        <v>115905234.57600001</v>
      </c>
      <c r="DF1999" s="92"/>
      <c r="DG1999" s="92"/>
      <c r="DH1999" s="92"/>
      <c r="DI1999" s="156"/>
      <c r="DJ1999" s="156"/>
      <c r="DK1999" s="156"/>
      <c r="DL1999" s="156">
        <v>21256341.539999999</v>
      </c>
      <c r="DM1999" s="156">
        <f t="shared" ref="DM1999:DP1999" si="1385">W1999*BR1999</f>
        <v>22238384.519999996</v>
      </c>
      <c r="DN1999" s="156">
        <f t="shared" si="1385"/>
        <v>23328107.700000003</v>
      </c>
      <c r="DO1999" s="156">
        <f t="shared" si="1385"/>
        <v>24541200.408</v>
      </c>
      <c r="DP1999" s="156">
        <f t="shared" si="1385"/>
        <v>24541200.408</v>
      </c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156"/>
      <c r="EH1999" s="156"/>
      <c r="EI1999" s="156"/>
      <c r="EJ1999" s="156"/>
      <c r="EK1999" s="156"/>
      <c r="EL1999" s="156"/>
      <c r="EM1999" s="156"/>
      <c r="EN1999" s="156"/>
      <c r="EO1999" s="156"/>
      <c r="EP1999" s="156"/>
      <c r="EQ1999" s="156"/>
      <c r="ER1999" s="156"/>
      <c r="ES1999" s="156"/>
      <c r="ET1999" s="156"/>
      <c r="EU1999" s="156"/>
      <c r="EV1999" s="156"/>
      <c r="EW1999" s="156"/>
      <c r="EX1999" s="156"/>
      <c r="EY1999" s="156"/>
      <c r="EZ1999" s="154">
        <f t="shared" ref="EZ1999" si="1386">DE1999*1.12</f>
        <v>129813862.72512002</v>
      </c>
      <c r="FA1999" s="92" t="s">
        <v>1726</v>
      </c>
      <c r="FB1999" s="92" t="s">
        <v>3565</v>
      </c>
      <c r="FC1999" s="92" t="s">
        <v>1753</v>
      </c>
    </row>
    <row r="2000" spans="1:159" s="49" customFormat="1" ht="25.5" customHeight="1" x14ac:dyDescent="0.25">
      <c r="A2000" s="59" t="s">
        <v>2098</v>
      </c>
      <c r="B2000" s="59" t="s">
        <v>55</v>
      </c>
      <c r="C2000" s="59" t="s">
        <v>2081</v>
      </c>
      <c r="D2000" s="59" t="s">
        <v>2082</v>
      </c>
      <c r="E2000" s="59" t="s">
        <v>2082</v>
      </c>
      <c r="F2000" s="59"/>
      <c r="G2000" s="59" t="s">
        <v>2274</v>
      </c>
      <c r="H2000" s="59" t="s">
        <v>1405</v>
      </c>
      <c r="I2000" s="59">
        <v>80</v>
      </c>
      <c r="J2000" s="59" t="s">
        <v>2275</v>
      </c>
      <c r="K2000" s="59" t="s">
        <v>2285</v>
      </c>
      <c r="L2000" s="59"/>
      <c r="M2000" s="59">
        <v>0</v>
      </c>
      <c r="N2000" s="59" t="s">
        <v>2277</v>
      </c>
      <c r="O2000" s="46">
        <f t="shared" si="1356"/>
        <v>0</v>
      </c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87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>
        <v>0</v>
      </c>
      <c r="DF2000" s="46"/>
      <c r="DG2000" s="46"/>
      <c r="DH2000" s="46"/>
      <c r="DI2000" s="46"/>
      <c r="DJ2000" s="46"/>
      <c r="DK2000" s="46"/>
      <c r="DL2000" s="46">
        <v>21344600.063999999</v>
      </c>
      <c r="DM2000" s="46">
        <v>21344600.063999999</v>
      </c>
      <c r="DN2000" s="46">
        <v>21344600.063999999</v>
      </c>
      <c r="DO2000" s="46">
        <v>21344600.063999999</v>
      </c>
      <c r="DP2000" s="46">
        <v>21344600.063999999</v>
      </c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>
        <v>0</v>
      </c>
      <c r="FA2000" s="59" t="s">
        <v>1726</v>
      </c>
      <c r="FB2000" s="59" t="s">
        <v>1727</v>
      </c>
      <c r="FC2000" s="59"/>
    </row>
    <row r="2001" spans="1:159" s="49" customFormat="1" ht="25.5" customHeight="1" x14ac:dyDescent="0.25">
      <c r="A2001" s="59" t="s">
        <v>2099</v>
      </c>
      <c r="B2001" s="59" t="s">
        <v>55</v>
      </c>
      <c r="C2001" s="59" t="s">
        <v>2081</v>
      </c>
      <c r="D2001" s="59" t="s">
        <v>2082</v>
      </c>
      <c r="E2001" s="59" t="s">
        <v>2082</v>
      </c>
      <c r="F2001" s="59"/>
      <c r="G2001" s="59" t="s">
        <v>2274</v>
      </c>
      <c r="H2001" s="59" t="s">
        <v>1405</v>
      </c>
      <c r="I2001" s="59">
        <v>80</v>
      </c>
      <c r="J2001" s="59" t="s">
        <v>1357</v>
      </c>
      <c r="K2001" s="59" t="s">
        <v>2285</v>
      </c>
      <c r="L2001" s="59"/>
      <c r="M2001" s="59">
        <v>0</v>
      </c>
      <c r="N2001" s="59" t="s">
        <v>2277</v>
      </c>
      <c r="O2001" s="46">
        <f t="shared" si="1356"/>
        <v>0</v>
      </c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87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  <c r="CN2001" s="46"/>
      <c r="CO2001" s="46"/>
      <c r="CP2001" s="46"/>
      <c r="CQ2001" s="46"/>
      <c r="CR2001" s="46"/>
      <c r="CS2001" s="46"/>
      <c r="CT2001" s="46"/>
      <c r="CU2001" s="46"/>
      <c r="CV2001" s="46"/>
      <c r="CW2001" s="46"/>
      <c r="CX2001" s="46"/>
      <c r="CY2001" s="46"/>
      <c r="CZ2001" s="46"/>
      <c r="DA2001" s="46"/>
      <c r="DB2001" s="46"/>
      <c r="DC2001" s="46"/>
      <c r="DD2001" s="46"/>
      <c r="DE2001" s="46">
        <v>0</v>
      </c>
      <c r="DF2001" s="46"/>
      <c r="DG2001" s="46"/>
      <c r="DH2001" s="46"/>
      <c r="DI2001" s="46"/>
      <c r="DJ2001" s="46"/>
      <c r="DK2001" s="46"/>
      <c r="DL2001" s="46">
        <v>21344600.080000002</v>
      </c>
      <c r="DM2001" s="46">
        <v>22330720.600000001</v>
      </c>
      <c r="DN2001" s="46">
        <v>22330720.600000001</v>
      </c>
      <c r="DO2001" s="46">
        <v>22330720.600000001</v>
      </c>
      <c r="DP2001" s="46">
        <v>22330720.600000001</v>
      </c>
      <c r="DQ2001" s="46"/>
      <c r="DR2001" s="46"/>
      <c r="DS2001" s="46"/>
      <c r="DT2001" s="46"/>
      <c r="DU2001" s="46"/>
      <c r="DV2001" s="46"/>
      <c r="DW2001" s="46"/>
      <c r="DX2001" s="46"/>
      <c r="DY2001" s="46"/>
      <c r="DZ2001" s="46"/>
      <c r="EA2001" s="46"/>
      <c r="EB2001" s="46"/>
      <c r="EC2001" s="46"/>
      <c r="ED2001" s="46"/>
      <c r="EE2001" s="46"/>
      <c r="EF2001" s="46"/>
      <c r="EG2001" s="46"/>
      <c r="EH2001" s="46"/>
      <c r="EI2001" s="46"/>
      <c r="EJ2001" s="46"/>
      <c r="EK2001" s="46"/>
      <c r="EL2001" s="46"/>
      <c r="EM2001" s="46"/>
      <c r="EN2001" s="46"/>
      <c r="EO2001" s="46"/>
      <c r="EP2001" s="46"/>
      <c r="EQ2001" s="46"/>
      <c r="ER2001" s="46"/>
      <c r="ES2001" s="46"/>
      <c r="ET2001" s="46"/>
      <c r="EU2001" s="46"/>
      <c r="EV2001" s="46"/>
      <c r="EW2001" s="46"/>
      <c r="EX2001" s="46"/>
      <c r="EY2001" s="46"/>
      <c r="EZ2001" s="46">
        <v>0</v>
      </c>
      <c r="FA2001" s="59" t="s">
        <v>1726</v>
      </c>
      <c r="FB2001" s="59" t="s">
        <v>1730</v>
      </c>
      <c r="FC2001" s="59" t="s">
        <v>1714</v>
      </c>
    </row>
    <row r="2002" spans="1:159" s="49" customFormat="1" ht="25.5" customHeight="1" x14ac:dyDescent="0.25">
      <c r="A2002" s="59" t="s">
        <v>2870</v>
      </c>
      <c r="B2002" s="59" t="s">
        <v>55</v>
      </c>
      <c r="C2002" s="59" t="s">
        <v>2081</v>
      </c>
      <c r="D2002" s="59" t="s">
        <v>2082</v>
      </c>
      <c r="E2002" s="59" t="s">
        <v>2082</v>
      </c>
      <c r="F2002" s="59"/>
      <c r="G2002" s="59" t="s">
        <v>2274</v>
      </c>
      <c r="H2002" s="59" t="s">
        <v>1405</v>
      </c>
      <c r="I2002" s="59">
        <v>80</v>
      </c>
      <c r="J2002" s="59" t="s">
        <v>3468</v>
      </c>
      <c r="K2002" s="59" t="s">
        <v>2285</v>
      </c>
      <c r="L2002" s="59"/>
      <c r="M2002" s="59">
        <v>0</v>
      </c>
      <c r="N2002" s="59" t="s">
        <v>2277</v>
      </c>
      <c r="O2002" s="46">
        <f t="shared" si="1356"/>
        <v>105676.8</v>
      </c>
      <c r="P2002" s="46"/>
      <c r="Q2002" s="46"/>
      <c r="R2002" s="46"/>
      <c r="S2002" s="46"/>
      <c r="T2002" s="46"/>
      <c r="U2002" s="46"/>
      <c r="V2002" s="46">
        <v>21135.360000000001</v>
      </c>
      <c r="W2002" s="46">
        <v>21135.360000000001</v>
      </c>
      <c r="X2002" s="46">
        <v>21135.360000000001</v>
      </c>
      <c r="Y2002" s="46">
        <v>21135.360000000001</v>
      </c>
      <c r="Z2002" s="46">
        <v>21135.360000000001</v>
      </c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87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>
        <f>DE2002/O2002</f>
        <v>0</v>
      </c>
      <c r="BK2002" s="46"/>
      <c r="BL2002" s="46"/>
      <c r="BM2002" s="46"/>
      <c r="BN2002" s="46"/>
      <c r="BO2002" s="46"/>
      <c r="BP2002" s="46"/>
      <c r="BQ2002" s="46">
        <v>1009.9000008516532</v>
      </c>
      <c r="BR2002" s="46">
        <v>1056.5573806171271</v>
      </c>
      <c r="BS2002" s="46">
        <v>1108.33</v>
      </c>
      <c r="BT2002" s="46">
        <v>1108.33</v>
      </c>
      <c r="BU2002" s="46">
        <v>1108.33</v>
      </c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>
        <v>0</v>
      </c>
      <c r="DF2002" s="46"/>
      <c r="DG2002" s="46"/>
      <c r="DH2002" s="46"/>
      <c r="DI2002" s="46"/>
      <c r="DJ2002" s="46"/>
      <c r="DK2002" s="46"/>
      <c r="DL2002" s="46">
        <f>V2002*BQ2002</f>
        <v>21344600.081999999</v>
      </c>
      <c r="DM2002" s="46">
        <f>W2002*BR2002</f>
        <v>22330720.600000005</v>
      </c>
      <c r="DN2002" s="46">
        <f>X2002*BS2002</f>
        <v>23424953.548799999</v>
      </c>
      <c r="DO2002" s="46">
        <f>Y2002*BT2002</f>
        <v>23424953.548799999</v>
      </c>
      <c r="DP2002" s="46">
        <f>Z2002*BU2002</f>
        <v>23424953.548799999</v>
      </c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>
        <f>DE2002*1.12</f>
        <v>0</v>
      </c>
      <c r="FA2002" s="59" t="s">
        <v>1726</v>
      </c>
      <c r="FB2002" s="59" t="s">
        <v>3253</v>
      </c>
      <c r="FC2002" s="59" t="s">
        <v>3469</v>
      </c>
    </row>
    <row r="2003" spans="1:159" s="157" customFormat="1" ht="25.5" customHeight="1" x14ac:dyDescent="0.25">
      <c r="A2003" s="92" t="s">
        <v>3898</v>
      </c>
      <c r="B2003" s="92" t="s">
        <v>55</v>
      </c>
      <c r="C2003" s="92" t="s">
        <v>2081</v>
      </c>
      <c r="D2003" s="92" t="s">
        <v>2082</v>
      </c>
      <c r="E2003" s="92" t="s">
        <v>2082</v>
      </c>
      <c r="F2003" s="92"/>
      <c r="G2003" s="92" t="s">
        <v>2274</v>
      </c>
      <c r="H2003" s="92" t="s">
        <v>1405</v>
      </c>
      <c r="I2003" s="152">
        <v>80</v>
      </c>
      <c r="J2003" s="152" t="s">
        <v>3891</v>
      </c>
      <c r="K2003" s="152" t="s">
        <v>2285</v>
      </c>
      <c r="L2003" s="100"/>
      <c r="M2003" s="92">
        <v>0</v>
      </c>
      <c r="N2003" s="152" t="s">
        <v>2277</v>
      </c>
      <c r="O2003" s="48">
        <f t="shared" ref="O2003" si="1387">V2003+W2003+X2003+Y2003+Z2003+AA2003+AB2003+AC2003+AD2003+AE2003+AF2003+AG2003+AH2003+AI2003+AJ2003+AK2003+AL2003+AM2003+AN2003+AO2003+AP2003+AQ2003+AR2003+AS2003+AT2003+AU2003+AV2003+AW2003+AX2003+AY2003+AZ2003+BA2003+BB2003+BC2003+BD2003+BE2003+BF2003+BG2003+BH2003+BI2003</f>
        <v>105676.8</v>
      </c>
      <c r="P2003" s="92"/>
      <c r="Q2003" s="92"/>
      <c r="R2003" s="92"/>
      <c r="S2003" s="96"/>
      <c r="T2003" s="96"/>
      <c r="U2003" s="96"/>
      <c r="V2003" s="96">
        <v>21135.360000000001</v>
      </c>
      <c r="W2003" s="96">
        <v>21135.360000000001</v>
      </c>
      <c r="X2003" s="153">
        <v>21135.360000000001</v>
      </c>
      <c r="Y2003" s="153">
        <v>21135.360000000001</v>
      </c>
      <c r="Z2003" s="153">
        <v>21135.360000000001</v>
      </c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154">
        <f t="shared" ref="BJ2003" si="1388">DE2003/O2003</f>
        <v>1101.3414762748305</v>
      </c>
      <c r="BK2003" s="92"/>
      <c r="BL2003" s="92"/>
      <c r="BM2003" s="92"/>
      <c r="BN2003" s="155"/>
      <c r="BO2003" s="155"/>
      <c r="BP2003" s="155"/>
      <c r="BQ2003" s="155">
        <f t="shared" ref="BQ2003" si="1389">DL2003/V2003</f>
        <v>1009.9000007570253</v>
      </c>
      <c r="BR2003" s="155">
        <v>1056.5573806171271</v>
      </c>
      <c r="BS2003" s="96">
        <v>1108.33</v>
      </c>
      <c r="BT2003" s="101">
        <v>1165.96</v>
      </c>
      <c r="BU2003" s="101">
        <v>1165.96</v>
      </c>
      <c r="BV2003" s="92"/>
      <c r="BW2003" s="92"/>
      <c r="BX2003" s="92"/>
      <c r="BY2003" s="92"/>
      <c r="BZ2003" s="92"/>
      <c r="CA2003" s="92"/>
      <c r="CB2003" s="92"/>
      <c r="CC2003" s="92"/>
      <c r="CD2003" s="92"/>
      <c r="CE2003" s="92"/>
      <c r="CF2003" s="92"/>
      <c r="CG2003" s="92"/>
      <c r="CH2003" s="92"/>
      <c r="CI2003" s="92"/>
      <c r="CJ2003" s="92"/>
      <c r="CK2003" s="92"/>
      <c r="CL2003" s="92"/>
      <c r="CM2003" s="92"/>
      <c r="CN2003" s="92"/>
      <c r="CO2003" s="92"/>
      <c r="CP2003" s="92"/>
      <c r="CQ2003" s="92"/>
      <c r="CR2003" s="92"/>
      <c r="CS2003" s="92"/>
      <c r="CT2003" s="92"/>
      <c r="CU2003" s="92"/>
      <c r="CV2003" s="92"/>
      <c r="CW2003" s="92"/>
      <c r="CX2003" s="92"/>
      <c r="CY2003" s="92"/>
      <c r="CZ2003" s="92"/>
      <c r="DA2003" s="92"/>
      <c r="DB2003" s="92"/>
      <c r="DC2003" s="92"/>
      <c r="DD2003" s="92"/>
      <c r="DE2003" s="154">
        <f t="shared" ref="DE2003" si="1390">SUM(DH2003:EY2003)</f>
        <v>116386242.92000002</v>
      </c>
      <c r="DF2003" s="92"/>
      <c r="DG2003" s="92"/>
      <c r="DH2003" s="92"/>
      <c r="DI2003" s="156"/>
      <c r="DJ2003" s="156"/>
      <c r="DK2003" s="156"/>
      <c r="DL2003" s="156">
        <v>21344600.080000002</v>
      </c>
      <c r="DM2003" s="156">
        <f t="shared" ref="DM2003:DP2003" si="1391">W2003*BR2003</f>
        <v>22330720.600000005</v>
      </c>
      <c r="DN2003" s="156">
        <f t="shared" si="1391"/>
        <v>23424953.548799999</v>
      </c>
      <c r="DO2003" s="156">
        <f t="shared" si="1391"/>
        <v>24642984.345600002</v>
      </c>
      <c r="DP2003" s="156">
        <f t="shared" si="1391"/>
        <v>24642984.345600002</v>
      </c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156"/>
      <c r="EH2003" s="156"/>
      <c r="EI2003" s="156"/>
      <c r="EJ2003" s="156"/>
      <c r="EK2003" s="156"/>
      <c r="EL2003" s="156"/>
      <c r="EM2003" s="156"/>
      <c r="EN2003" s="156"/>
      <c r="EO2003" s="156"/>
      <c r="EP2003" s="156"/>
      <c r="EQ2003" s="156"/>
      <c r="ER2003" s="156"/>
      <c r="ES2003" s="156"/>
      <c r="ET2003" s="156"/>
      <c r="EU2003" s="156"/>
      <c r="EV2003" s="156"/>
      <c r="EW2003" s="156"/>
      <c r="EX2003" s="156"/>
      <c r="EY2003" s="156"/>
      <c r="EZ2003" s="154">
        <f t="shared" ref="EZ2003" si="1392">DE2003*1.12</f>
        <v>130352592.07040003</v>
      </c>
      <c r="FA2003" s="92" t="s">
        <v>1726</v>
      </c>
      <c r="FB2003" s="92" t="s">
        <v>3565</v>
      </c>
      <c r="FC2003" s="92" t="s">
        <v>1753</v>
      </c>
    </row>
    <row r="2004" spans="1:159" s="49" customFormat="1" ht="25.5" customHeight="1" x14ac:dyDescent="0.25">
      <c r="A2004" s="59" t="s">
        <v>2100</v>
      </c>
      <c r="B2004" s="59" t="s">
        <v>55</v>
      </c>
      <c r="C2004" s="59" t="s">
        <v>2081</v>
      </c>
      <c r="D2004" s="59" t="s">
        <v>2082</v>
      </c>
      <c r="E2004" s="59" t="s">
        <v>2082</v>
      </c>
      <c r="F2004" s="59"/>
      <c r="G2004" s="59" t="s">
        <v>2274</v>
      </c>
      <c r="H2004" s="59" t="s">
        <v>1405</v>
      </c>
      <c r="I2004" s="59">
        <v>80</v>
      </c>
      <c r="J2004" s="59" t="s">
        <v>2275</v>
      </c>
      <c r="K2004" s="59" t="s">
        <v>2286</v>
      </c>
      <c r="L2004" s="59"/>
      <c r="M2004" s="59">
        <v>0</v>
      </c>
      <c r="N2004" s="59" t="s">
        <v>2277</v>
      </c>
      <c r="O2004" s="46">
        <f t="shared" si="1356"/>
        <v>0</v>
      </c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87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>
        <v>0</v>
      </c>
      <c r="DF2004" s="46"/>
      <c r="DG2004" s="46"/>
      <c r="DH2004" s="46"/>
      <c r="DI2004" s="46"/>
      <c r="DJ2004" s="46"/>
      <c r="DK2004" s="46"/>
      <c r="DL2004" s="46">
        <v>3410084.7311999998</v>
      </c>
      <c r="DM2004" s="46">
        <v>3410084.7311999998</v>
      </c>
      <c r="DN2004" s="46">
        <v>3410084.7311999998</v>
      </c>
      <c r="DO2004" s="46">
        <v>3410084.7311999998</v>
      </c>
      <c r="DP2004" s="46">
        <v>3410084.7311999998</v>
      </c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>
        <v>0</v>
      </c>
      <c r="FA2004" s="59" t="s">
        <v>1726</v>
      </c>
      <c r="FB2004" s="59" t="s">
        <v>1727</v>
      </c>
      <c r="FC2004" s="59"/>
    </row>
    <row r="2005" spans="1:159" s="49" customFormat="1" ht="25.5" customHeight="1" x14ac:dyDescent="0.25">
      <c r="A2005" s="59" t="s">
        <v>2101</v>
      </c>
      <c r="B2005" s="59" t="s">
        <v>55</v>
      </c>
      <c r="C2005" s="59" t="s">
        <v>2081</v>
      </c>
      <c r="D2005" s="59" t="s">
        <v>2082</v>
      </c>
      <c r="E2005" s="59" t="s">
        <v>2082</v>
      </c>
      <c r="F2005" s="59"/>
      <c r="G2005" s="59" t="s">
        <v>2274</v>
      </c>
      <c r="H2005" s="59" t="s">
        <v>1405</v>
      </c>
      <c r="I2005" s="59">
        <v>80</v>
      </c>
      <c r="J2005" s="59" t="s">
        <v>1357</v>
      </c>
      <c r="K2005" s="59" t="s">
        <v>2286</v>
      </c>
      <c r="L2005" s="59"/>
      <c r="M2005" s="59">
        <v>0</v>
      </c>
      <c r="N2005" s="59" t="s">
        <v>2277</v>
      </c>
      <c r="O2005" s="46">
        <f t="shared" si="1356"/>
        <v>0</v>
      </c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87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  <c r="CN2005" s="46"/>
      <c r="CO2005" s="46"/>
      <c r="CP2005" s="46"/>
      <c r="CQ2005" s="46"/>
      <c r="CR2005" s="46"/>
      <c r="CS2005" s="46"/>
      <c r="CT2005" s="46"/>
      <c r="CU2005" s="46"/>
      <c r="CV2005" s="46"/>
      <c r="CW2005" s="46"/>
      <c r="CX2005" s="46"/>
      <c r="CY2005" s="46"/>
      <c r="CZ2005" s="46"/>
      <c r="DA2005" s="46"/>
      <c r="DB2005" s="46"/>
      <c r="DC2005" s="46"/>
      <c r="DD2005" s="46"/>
      <c r="DE2005" s="46">
        <v>0</v>
      </c>
      <c r="DF2005" s="46"/>
      <c r="DG2005" s="46"/>
      <c r="DH2005" s="46"/>
      <c r="DI2005" s="46"/>
      <c r="DJ2005" s="46"/>
      <c r="DK2005" s="46"/>
      <c r="DL2005" s="46">
        <v>3410084.74</v>
      </c>
      <c r="DM2005" s="46">
        <v>3567630.65</v>
      </c>
      <c r="DN2005" s="46">
        <v>3567630.65</v>
      </c>
      <c r="DO2005" s="46">
        <v>3567630.65</v>
      </c>
      <c r="DP2005" s="46">
        <v>3567630.65</v>
      </c>
      <c r="DQ2005" s="46"/>
      <c r="DR2005" s="46"/>
      <c r="DS2005" s="46"/>
      <c r="DT2005" s="46"/>
      <c r="DU2005" s="46"/>
      <c r="DV2005" s="46"/>
      <c r="DW2005" s="46"/>
      <c r="DX2005" s="46"/>
      <c r="DY2005" s="46"/>
      <c r="DZ2005" s="46"/>
      <c r="EA2005" s="46"/>
      <c r="EB2005" s="46"/>
      <c r="EC2005" s="46"/>
      <c r="ED2005" s="46"/>
      <c r="EE2005" s="46"/>
      <c r="EF2005" s="46"/>
      <c r="EG2005" s="46"/>
      <c r="EH2005" s="46"/>
      <c r="EI2005" s="46"/>
      <c r="EJ2005" s="46"/>
      <c r="EK2005" s="46"/>
      <c r="EL2005" s="46"/>
      <c r="EM2005" s="46"/>
      <c r="EN2005" s="46"/>
      <c r="EO2005" s="46"/>
      <c r="EP2005" s="46"/>
      <c r="EQ2005" s="46"/>
      <c r="ER2005" s="46"/>
      <c r="ES2005" s="46"/>
      <c r="ET2005" s="46"/>
      <c r="EU2005" s="46"/>
      <c r="EV2005" s="46"/>
      <c r="EW2005" s="46"/>
      <c r="EX2005" s="46"/>
      <c r="EY2005" s="46"/>
      <c r="EZ2005" s="46">
        <v>0</v>
      </c>
      <c r="FA2005" s="59" t="s">
        <v>1726</v>
      </c>
      <c r="FB2005" s="59" t="s">
        <v>1730</v>
      </c>
      <c r="FC2005" s="59" t="s">
        <v>1714</v>
      </c>
    </row>
    <row r="2006" spans="1:159" s="49" customFormat="1" ht="25.5" customHeight="1" x14ac:dyDescent="0.25">
      <c r="A2006" s="59" t="s">
        <v>2871</v>
      </c>
      <c r="B2006" s="59" t="s">
        <v>55</v>
      </c>
      <c r="C2006" s="59" t="s">
        <v>2081</v>
      </c>
      <c r="D2006" s="59" t="s">
        <v>2082</v>
      </c>
      <c r="E2006" s="59" t="s">
        <v>2082</v>
      </c>
      <c r="F2006" s="59"/>
      <c r="G2006" s="59" t="s">
        <v>2274</v>
      </c>
      <c r="H2006" s="59" t="s">
        <v>1405</v>
      </c>
      <c r="I2006" s="59">
        <v>80</v>
      </c>
      <c r="J2006" s="59" t="s">
        <v>3478</v>
      </c>
      <c r="K2006" s="59" t="s">
        <v>2286</v>
      </c>
      <c r="L2006" s="59"/>
      <c r="M2006" s="59">
        <v>0</v>
      </c>
      <c r="N2006" s="59" t="s">
        <v>2277</v>
      </c>
      <c r="O2006" s="46">
        <f t="shared" si="1356"/>
        <v>22789.200000000001</v>
      </c>
      <c r="P2006" s="46"/>
      <c r="Q2006" s="46"/>
      <c r="R2006" s="46"/>
      <c r="S2006" s="46"/>
      <c r="T2006" s="46"/>
      <c r="U2006" s="46"/>
      <c r="V2006" s="46">
        <v>4557.84</v>
      </c>
      <c r="W2006" s="46">
        <v>4557.84</v>
      </c>
      <c r="X2006" s="46">
        <v>4557.84</v>
      </c>
      <c r="Y2006" s="46">
        <v>4557.84</v>
      </c>
      <c r="Z2006" s="46">
        <v>4557.84</v>
      </c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87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>
        <f>DE2006/O2006</f>
        <v>0</v>
      </c>
      <c r="BK2006" s="46"/>
      <c r="BL2006" s="46"/>
      <c r="BM2006" s="46"/>
      <c r="BN2006" s="46"/>
      <c r="BO2006" s="46"/>
      <c r="BP2006" s="46"/>
      <c r="BQ2006" s="46">
        <v>748.18000140417371</v>
      </c>
      <c r="BR2006" s="46">
        <v>782.74591692556123</v>
      </c>
      <c r="BS2006" s="46">
        <v>821.1</v>
      </c>
      <c r="BT2006" s="46">
        <v>821.1</v>
      </c>
      <c r="BU2006" s="46">
        <v>821.1</v>
      </c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>
        <v>0</v>
      </c>
      <c r="DF2006" s="46"/>
      <c r="DG2006" s="46"/>
      <c r="DH2006" s="46"/>
      <c r="DI2006" s="46"/>
      <c r="DJ2006" s="46"/>
      <c r="DK2006" s="46"/>
      <c r="DL2006" s="46">
        <f>V2006*BQ2006</f>
        <v>3410084.7375999992</v>
      </c>
      <c r="DM2006" s="46">
        <f>W2006*BR2006</f>
        <v>3567630.65</v>
      </c>
      <c r="DN2006" s="46">
        <f>X2006*BS2006</f>
        <v>3742442.4240000001</v>
      </c>
      <c r="DO2006" s="46">
        <f>Y2006*BT2006</f>
        <v>3742442.4240000001</v>
      </c>
      <c r="DP2006" s="46">
        <f>Z2006*BU2006</f>
        <v>3742442.4240000001</v>
      </c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>
        <f>DE2006*1.12</f>
        <v>0</v>
      </c>
      <c r="FA2006" s="59" t="s">
        <v>1726</v>
      </c>
      <c r="FB2006" s="59" t="s">
        <v>3253</v>
      </c>
      <c r="FC2006" s="59" t="s">
        <v>3469</v>
      </c>
    </row>
    <row r="2007" spans="1:159" s="157" customFormat="1" ht="25.5" customHeight="1" x14ac:dyDescent="0.25">
      <c r="A2007" s="92" t="s">
        <v>3899</v>
      </c>
      <c r="B2007" s="92" t="s">
        <v>55</v>
      </c>
      <c r="C2007" s="92" t="s">
        <v>2081</v>
      </c>
      <c r="D2007" s="92" t="s">
        <v>2082</v>
      </c>
      <c r="E2007" s="92" t="s">
        <v>2082</v>
      </c>
      <c r="F2007" s="92"/>
      <c r="G2007" s="92" t="s">
        <v>2274</v>
      </c>
      <c r="H2007" s="92" t="s">
        <v>1405</v>
      </c>
      <c r="I2007" s="152">
        <v>80</v>
      </c>
      <c r="J2007" s="152" t="s">
        <v>3891</v>
      </c>
      <c r="K2007" s="152" t="s">
        <v>2286</v>
      </c>
      <c r="L2007" s="100"/>
      <c r="M2007" s="92">
        <v>0</v>
      </c>
      <c r="N2007" s="152" t="s">
        <v>2277</v>
      </c>
      <c r="O2007" s="48">
        <f t="shared" ref="O2007" si="1393">V2007+W2007+X2007+Y2007+Z2007+AA2007+AB2007+AC2007+AD2007+AE2007+AF2007+AG2007+AH2007+AI2007+AJ2007+AK2007+AL2007+AM2007+AN2007+AO2007+AP2007+AQ2007+AR2007+AS2007+AT2007+AU2007+AV2007+AW2007+AX2007+AY2007+AZ2007+BA2007+BB2007+BC2007+BD2007+BE2007+BF2007+BG2007+BH2007+BI2007</f>
        <v>22789.200000000001</v>
      </c>
      <c r="P2007" s="92"/>
      <c r="Q2007" s="92"/>
      <c r="R2007" s="92"/>
      <c r="S2007" s="96"/>
      <c r="T2007" s="96"/>
      <c r="U2007" s="96"/>
      <c r="V2007" s="96">
        <v>4557.84</v>
      </c>
      <c r="W2007" s="96">
        <v>4557.84</v>
      </c>
      <c r="X2007" s="153">
        <v>4557.84</v>
      </c>
      <c r="Y2007" s="153">
        <v>4557.84</v>
      </c>
      <c r="Z2007" s="153">
        <v>4557.84</v>
      </c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154">
        <f t="shared" ref="BJ2007" si="1394">DE2007/O2007</f>
        <v>815.92518377125998</v>
      </c>
      <c r="BK2007" s="92"/>
      <c r="BL2007" s="92"/>
      <c r="BM2007" s="92"/>
      <c r="BN2007" s="155"/>
      <c r="BO2007" s="155"/>
      <c r="BP2007" s="155"/>
      <c r="BQ2007" s="155">
        <f t="shared" ref="BQ2007" si="1395">DL2007/V2007</f>
        <v>748.18000193073919</v>
      </c>
      <c r="BR2007" s="155">
        <v>782.74591692556123</v>
      </c>
      <c r="BS2007" s="96">
        <v>821.1</v>
      </c>
      <c r="BT2007" s="101">
        <v>863.8</v>
      </c>
      <c r="BU2007" s="101">
        <v>863.8</v>
      </c>
      <c r="BV2007" s="92"/>
      <c r="BW2007" s="92"/>
      <c r="BX2007" s="92"/>
      <c r="BY2007" s="92"/>
      <c r="BZ2007" s="92"/>
      <c r="CA2007" s="92"/>
      <c r="CB2007" s="92"/>
      <c r="CC2007" s="92"/>
      <c r="CD2007" s="92"/>
      <c r="CE2007" s="92"/>
      <c r="CF2007" s="92"/>
      <c r="CG2007" s="92"/>
      <c r="CH2007" s="92"/>
      <c r="CI2007" s="92"/>
      <c r="CJ2007" s="92"/>
      <c r="CK2007" s="92"/>
      <c r="CL2007" s="92"/>
      <c r="CM2007" s="92"/>
      <c r="CN2007" s="92"/>
      <c r="CO2007" s="92"/>
      <c r="CP2007" s="92"/>
      <c r="CQ2007" s="92"/>
      <c r="CR2007" s="92"/>
      <c r="CS2007" s="92"/>
      <c r="CT2007" s="92"/>
      <c r="CU2007" s="92"/>
      <c r="CV2007" s="92"/>
      <c r="CW2007" s="92"/>
      <c r="CX2007" s="92"/>
      <c r="CY2007" s="92"/>
      <c r="CZ2007" s="92"/>
      <c r="DA2007" s="92"/>
      <c r="DB2007" s="92"/>
      <c r="DC2007" s="92"/>
      <c r="DD2007" s="92"/>
      <c r="DE2007" s="154">
        <f t="shared" ref="DE2007" si="1396">SUM(DH2007:EY2007)</f>
        <v>18594282.197999999</v>
      </c>
      <c r="DF2007" s="92"/>
      <c r="DG2007" s="92"/>
      <c r="DH2007" s="92"/>
      <c r="DI2007" s="156"/>
      <c r="DJ2007" s="156"/>
      <c r="DK2007" s="156"/>
      <c r="DL2007" s="156">
        <v>3410084.74</v>
      </c>
      <c r="DM2007" s="156">
        <f t="shared" ref="DM2007:DP2007" si="1397">W2007*BR2007</f>
        <v>3567630.65</v>
      </c>
      <c r="DN2007" s="156">
        <f t="shared" si="1397"/>
        <v>3742442.4240000001</v>
      </c>
      <c r="DO2007" s="156">
        <f t="shared" si="1397"/>
        <v>3937062.1919999998</v>
      </c>
      <c r="DP2007" s="156">
        <f t="shared" si="1397"/>
        <v>3937062.1919999998</v>
      </c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156"/>
      <c r="EH2007" s="156"/>
      <c r="EI2007" s="156"/>
      <c r="EJ2007" s="156"/>
      <c r="EK2007" s="156"/>
      <c r="EL2007" s="156"/>
      <c r="EM2007" s="156"/>
      <c r="EN2007" s="156"/>
      <c r="EO2007" s="156"/>
      <c r="EP2007" s="156"/>
      <c r="EQ2007" s="156"/>
      <c r="ER2007" s="156"/>
      <c r="ES2007" s="156"/>
      <c r="ET2007" s="156"/>
      <c r="EU2007" s="156"/>
      <c r="EV2007" s="156"/>
      <c r="EW2007" s="156"/>
      <c r="EX2007" s="156"/>
      <c r="EY2007" s="156"/>
      <c r="EZ2007" s="154">
        <f t="shared" ref="EZ2007" si="1398">DE2007*1.12</f>
        <v>20825596.061760001</v>
      </c>
      <c r="FA2007" s="92" t="s">
        <v>1726</v>
      </c>
      <c r="FB2007" s="92" t="s">
        <v>3565</v>
      </c>
      <c r="FC2007" s="92" t="s">
        <v>1753</v>
      </c>
    </row>
    <row r="2008" spans="1:159" s="49" customFormat="1" ht="25.5" customHeight="1" x14ac:dyDescent="0.25">
      <c r="A2008" s="59" t="s">
        <v>2102</v>
      </c>
      <c r="B2008" s="59" t="s">
        <v>55</v>
      </c>
      <c r="C2008" s="59" t="s">
        <v>2081</v>
      </c>
      <c r="D2008" s="59" t="s">
        <v>2082</v>
      </c>
      <c r="E2008" s="59" t="s">
        <v>2082</v>
      </c>
      <c r="F2008" s="59"/>
      <c r="G2008" s="59" t="s">
        <v>2274</v>
      </c>
      <c r="H2008" s="59" t="s">
        <v>1405</v>
      </c>
      <c r="I2008" s="59">
        <v>80</v>
      </c>
      <c r="J2008" s="59" t="s">
        <v>2275</v>
      </c>
      <c r="K2008" s="59" t="s">
        <v>2287</v>
      </c>
      <c r="L2008" s="59"/>
      <c r="M2008" s="59">
        <v>0</v>
      </c>
      <c r="N2008" s="59" t="s">
        <v>2277</v>
      </c>
      <c r="O2008" s="46">
        <f t="shared" si="1356"/>
        <v>0</v>
      </c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87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>
        <v>0</v>
      </c>
      <c r="DF2008" s="46"/>
      <c r="DG2008" s="46"/>
      <c r="DH2008" s="46"/>
      <c r="DI2008" s="46"/>
      <c r="DJ2008" s="46"/>
      <c r="DK2008" s="46"/>
      <c r="DL2008" s="46">
        <v>1384989.1920000003</v>
      </c>
      <c r="DM2008" s="46">
        <v>1384989.1920000003</v>
      </c>
      <c r="DN2008" s="46">
        <v>1384989.1920000003</v>
      </c>
      <c r="DO2008" s="46">
        <v>1384989.1920000003</v>
      </c>
      <c r="DP2008" s="46">
        <v>1384989.1920000003</v>
      </c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>
        <v>0</v>
      </c>
      <c r="FA2008" s="59" t="s">
        <v>1726</v>
      </c>
      <c r="FB2008" s="59" t="s">
        <v>1727</v>
      </c>
      <c r="FC2008" s="59"/>
    </row>
    <row r="2009" spans="1:159" s="49" customFormat="1" ht="25.5" customHeight="1" x14ac:dyDescent="0.25">
      <c r="A2009" s="59" t="s">
        <v>2103</v>
      </c>
      <c r="B2009" s="59" t="s">
        <v>55</v>
      </c>
      <c r="C2009" s="59" t="s">
        <v>2081</v>
      </c>
      <c r="D2009" s="59" t="s">
        <v>2082</v>
      </c>
      <c r="E2009" s="59" t="s">
        <v>2082</v>
      </c>
      <c r="F2009" s="59"/>
      <c r="G2009" s="59" t="s">
        <v>2274</v>
      </c>
      <c r="H2009" s="59" t="s">
        <v>1405</v>
      </c>
      <c r="I2009" s="59">
        <v>80</v>
      </c>
      <c r="J2009" s="59" t="s">
        <v>1357</v>
      </c>
      <c r="K2009" s="59" t="s">
        <v>2287</v>
      </c>
      <c r="L2009" s="59"/>
      <c r="M2009" s="59">
        <v>0</v>
      </c>
      <c r="N2009" s="59" t="s">
        <v>2277</v>
      </c>
      <c r="O2009" s="46">
        <f t="shared" si="1356"/>
        <v>0</v>
      </c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87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  <c r="CN2009" s="46"/>
      <c r="CO2009" s="46"/>
      <c r="CP2009" s="46"/>
      <c r="CQ2009" s="46"/>
      <c r="CR2009" s="46"/>
      <c r="CS2009" s="46"/>
      <c r="CT2009" s="46"/>
      <c r="CU2009" s="46"/>
      <c r="CV2009" s="46"/>
      <c r="CW2009" s="46"/>
      <c r="CX2009" s="46"/>
      <c r="CY2009" s="46"/>
      <c r="CZ2009" s="46"/>
      <c r="DA2009" s="46"/>
      <c r="DB2009" s="46"/>
      <c r="DC2009" s="46"/>
      <c r="DD2009" s="46"/>
      <c r="DE2009" s="46">
        <v>0</v>
      </c>
      <c r="DF2009" s="46"/>
      <c r="DG2009" s="46"/>
      <c r="DH2009" s="46"/>
      <c r="DI2009" s="46"/>
      <c r="DJ2009" s="46"/>
      <c r="DK2009" s="46"/>
      <c r="DL2009" s="46">
        <v>1384989.2</v>
      </c>
      <c r="DM2009" s="46">
        <v>1448975.7</v>
      </c>
      <c r="DN2009" s="46">
        <v>1448975.7</v>
      </c>
      <c r="DO2009" s="46">
        <v>1448975.7</v>
      </c>
      <c r="DP2009" s="46">
        <v>1448975.7</v>
      </c>
      <c r="DQ2009" s="46"/>
      <c r="DR2009" s="46"/>
      <c r="DS2009" s="46"/>
      <c r="DT2009" s="46"/>
      <c r="DU2009" s="46"/>
      <c r="DV2009" s="46"/>
      <c r="DW2009" s="46"/>
      <c r="DX2009" s="46"/>
      <c r="DY2009" s="46"/>
      <c r="DZ2009" s="46"/>
      <c r="EA2009" s="46"/>
      <c r="EB2009" s="46"/>
      <c r="EC2009" s="46"/>
      <c r="ED2009" s="46"/>
      <c r="EE2009" s="46"/>
      <c r="EF2009" s="46"/>
      <c r="EG2009" s="46"/>
      <c r="EH2009" s="46"/>
      <c r="EI2009" s="46"/>
      <c r="EJ2009" s="46"/>
      <c r="EK2009" s="46"/>
      <c r="EL2009" s="46"/>
      <c r="EM2009" s="46"/>
      <c r="EN2009" s="46"/>
      <c r="EO2009" s="46"/>
      <c r="EP2009" s="46"/>
      <c r="EQ2009" s="46"/>
      <c r="ER2009" s="46"/>
      <c r="ES2009" s="46"/>
      <c r="ET2009" s="46"/>
      <c r="EU2009" s="46"/>
      <c r="EV2009" s="46"/>
      <c r="EW2009" s="46"/>
      <c r="EX2009" s="46"/>
      <c r="EY2009" s="46"/>
      <c r="EZ2009" s="46">
        <v>0</v>
      </c>
      <c r="FA2009" s="59" t="s">
        <v>1726</v>
      </c>
      <c r="FB2009" s="59" t="s">
        <v>1730</v>
      </c>
      <c r="FC2009" s="59" t="s">
        <v>1714</v>
      </c>
    </row>
    <row r="2010" spans="1:159" s="49" customFormat="1" ht="25.5" customHeight="1" x14ac:dyDescent="0.25">
      <c r="A2010" s="59" t="s">
        <v>2872</v>
      </c>
      <c r="B2010" s="59" t="s">
        <v>55</v>
      </c>
      <c r="C2010" s="59" t="s">
        <v>2081</v>
      </c>
      <c r="D2010" s="59" t="s">
        <v>2082</v>
      </c>
      <c r="E2010" s="59" t="s">
        <v>2082</v>
      </c>
      <c r="F2010" s="59"/>
      <c r="G2010" s="59" t="s">
        <v>2274</v>
      </c>
      <c r="H2010" s="59" t="s">
        <v>1405</v>
      </c>
      <c r="I2010" s="59">
        <v>80</v>
      </c>
      <c r="J2010" s="59" t="s">
        <v>3468</v>
      </c>
      <c r="K2010" s="59" t="s">
        <v>2287</v>
      </c>
      <c r="L2010" s="59"/>
      <c r="M2010" s="59">
        <v>0</v>
      </c>
      <c r="N2010" s="59" t="s">
        <v>2277</v>
      </c>
      <c r="O2010" s="46">
        <f t="shared" si="1356"/>
        <v>7758.0000000000009</v>
      </c>
      <c r="P2010" s="46"/>
      <c r="Q2010" s="46"/>
      <c r="R2010" s="46"/>
      <c r="S2010" s="46"/>
      <c r="T2010" s="46"/>
      <c r="U2010" s="46"/>
      <c r="V2010" s="46">
        <v>1551.6000000000001</v>
      </c>
      <c r="W2010" s="46">
        <v>1551.6000000000001</v>
      </c>
      <c r="X2010" s="46">
        <v>1551.6000000000001</v>
      </c>
      <c r="Y2010" s="46">
        <v>1551.6000000000001</v>
      </c>
      <c r="Z2010" s="46">
        <v>1551.6000000000001</v>
      </c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87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>
        <f>DE2010/O2010</f>
        <v>0</v>
      </c>
      <c r="BK2010" s="46"/>
      <c r="BL2010" s="46"/>
      <c r="BM2010" s="46"/>
      <c r="BN2010" s="46"/>
      <c r="BO2010" s="46"/>
      <c r="BP2010" s="46"/>
      <c r="BQ2010" s="46">
        <v>892.62000515596787</v>
      </c>
      <c r="BR2010" s="46">
        <v>933.8590487238979</v>
      </c>
      <c r="BS2010" s="46">
        <v>979.62</v>
      </c>
      <c r="BT2010" s="46">
        <v>979.62</v>
      </c>
      <c r="BU2010" s="46">
        <v>979.62</v>
      </c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>
        <v>0</v>
      </c>
      <c r="DF2010" s="46"/>
      <c r="DG2010" s="46"/>
      <c r="DH2010" s="46"/>
      <c r="DI2010" s="46"/>
      <c r="DJ2010" s="46"/>
      <c r="DK2010" s="46"/>
      <c r="DL2010" s="46">
        <f>V2010*BQ2010</f>
        <v>1384989.2</v>
      </c>
      <c r="DM2010" s="46">
        <f>W2010*BR2010</f>
        <v>1448975.7000000002</v>
      </c>
      <c r="DN2010" s="46">
        <f>X2010*BS2010</f>
        <v>1519978.3920000002</v>
      </c>
      <c r="DO2010" s="46">
        <f>Y2010*BT2010</f>
        <v>1519978.3920000002</v>
      </c>
      <c r="DP2010" s="46">
        <f>Z2010*BU2010</f>
        <v>1519978.3920000002</v>
      </c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>
        <f>DE2010*1.12</f>
        <v>0</v>
      </c>
      <c r="FA2010" s="59" t="s">
        <v>1726</v>
      </c>
      <c r="FB2010" s="59" t="s">
        <v>3253</v>
      </c>
      <c r="FC2010" s="59" t="s">
        <v>3469</v>
      </c>
    </row>
    <row r="2011" spans="1:159" s="157" customFormat="1" ht="25.5" customHeight="1" x14ac:dyDescent="0.25">
      <c r="A2011" s="92" t="s">
        <v>3900</v>
      </c>
      <c r="B2011" s="92" t="s">
        <v>55</v>
      </c>
      <c r="C2011" s="92" t="s">
        <v>2081</v>
      </c>
      <c r="D2011" s="92" t="s">
        <v>2082</v>
      </c>
      <c r="E2011" s="92" t="s">
        <v>2082</v>
      </c>
      <c r="F2011" s="92"/>
      <c r="G2011" s="92" t="s">
        <v>2274</v>
      </c>
      <c r="H2011" s="92" t="s">
        <v>1405</v>
      </c>
      <c r="I2011" s="152">
        <v>80</v>
      </c>
      <c r="J2011" s="152" t="s">
        <v>3891</v>
      </c>
      <c r="K2011" s="152" t="s">
        <v>2287</v>
      </c>
      <c r="L2011" s="100"/>
      <c r="M2011" s="92">
        <v>0</v>
      </c>
      <c r="N2011" s="152" t="s">
        <v>2277</v>
      </c>
      <c r="O2011" s="48">
        <f t="shared" ref="O2011" si="1399">V2011+W2011+X2011+Y2011+Z2011+AA2011+AB2011+AC2011+AD2011+AE2011+AF2011+AG2011+AH2011+AI2011+AJ2011+AK2011+AL2011+AM2011+AN2011+AO2011+AP2011+AQ2011+AR2011+AS2011+AT2011+AU2011+AV2011+AW2011+AX2011+AY2011+AZ2011+BA2011+BB2011+BC2011+BD2011+BE2011+BF2011+BG2011+BH2011+BI2011</f>
        <v>7758.0000000000009</v>
      </c>
      <c r="P2011" s="92"/>
      <c r="Q2011" s="92"/>
      <c r="R2011" s="92"/>
      <c r="S2011" s="96"/>
      <c r="T2011" s="96"/>
      <c r="U2011" s="96"/>
      <c r="V2011" s="96">
        <v>1551.6000000000001</v>
      </c>
      <c r="W2011" s="96">
        <v>1551.6000000000001</v>
      </c>
      <c r="X2011" s="153">
        <v>1551.6000000000001</v>
      </c>
      <c r="Y2011" s="153">
        <v>1551.6000000000001</v>
      </c>
      <c r="Z2011" s="153">
        <v>1551.6000000000001</v>
      </c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154">
        <f t="shared" ref="BJ2011" si="1400">DE2011/O2011</f>
        <v>973.44381077597302</v>
      </c>
      <c r="BK2011" s="92"/>
      <c r="BL2011" s="92"/>
      <c r="BM2011" s="92"/>
      <c r="BN2011" s="155"/>
      <c r="BO2011" s="155"/>
      <c r="BP2011" s="155"/>
      <c r="BQ2011" s="155">
        <f t="shared" ref="BQ2011" si="1401">DL2011/V2011</f>
        <v>892.62000515596787</v>
      </c>
      <c r="BR2011" s="155">
        <v>933.8590487238979</v>
      </c>
      <c r="BS2011" s="96">
        <v>979.62</v>
      </c>
      <c r="BT2011" s="101">
        <v>1030.56</v>
      </c>
      <c r="BU2011" s="101">
        <v>1030.56</v>
      </c>
      <c r="BV2011" s="92"/>
      <c r="BW2011" s="92"/>
      <c r="BX2011" s="92"/>
      <c r="BY2011" s="92"/>
      <c r="BZ2011" s="92"/>
      <c r="CA2011" s="92"/>
      <c r="CB2011" s="92"/>
      <c r="CC2011" s="92"/>
      <c r="CD2011" s="92"/>
      <c r="CE2011" s="92"/>
      <c r="CF2011" s="92"/>
      <c r="CG2011" s="92"/>
      <c r="CH2011" s="92"/>
      <c r="CI2011" s="92"/>
      <c r="CJ2011" s="92"/>
      <c r="CK2011" s="92"/>
      <c r="CL2011" s="92"/>
      <c r="CM2011" s="92"/>
      <c r="CN2011" s="92"/>
      <c r="CO2011" s="92"/>
      <c r="CP2011" s="92"/>
      <c r="CQ2011" s="92"/>
      <c r="CR2011" s="92"/>
      <c r="CS2011" s="92"/>
      <c r="CT2011" s="92"/>
      <c r="CU2011" s="92"/>
      <c r="CV2011" s="92"/>
      <c r="CW2011" s="92"/>
      <c r="CX2011" s="92"/>
      <c r="CY2011" s="92"/>
      <c r="CZ2011" s="92"/>
      <c r="DA2011" s="92"/>
      <c r="DB2011" s="92"/>
      <c r="DC2011" s="92"/>
      <c r="DD2011" s="92"/>
      <c r="DE2011" s="154">
        <f t="shared" ref="DE2011" si="1402">SUM(DH2011:EY2011)</f>
        <v>7551977.0839999998</v>
      </c>
      <c r="DF2011" s="92"/>
      <c r="DG2011" s="92"/>
      <c r="DH2011" s="92"/>
      <c r="DI2011" s="156"/>
      <c r="DJ2011" s="156"/>
      <c r="DK2011" s="156"/>
      <c r="DL2011" s="156">
        <v>1384989.2</v>
      </c>
      <c r="DM2011" s="156">
        <f t="shared" ref="DM2011:DP2011" si="1403">W2011*BR2011</f>
        <v>1448975.7000000002</v>
      </c>
      <c r="DN2011" s="156">
        <f t="shared" si="1403"/>
        <v>1519978.3920000002</v>
      </c>
      <c r="DO2011" s="156">
        <f t="shared" si="1403"/>
        <v>1599016.8959999999</v>
      </c>
      <c r="DP2011" s="156">
        <f t="shared" si="1403"/>
        <v>1599016.8959999999</v>
      </c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156"/>
      <c r="EH2011" s="156"/>
      <c r="EI2011" s="156"/>
      <c r="EJ2011" s="156"/>
      <c r="EK2011" s="156"/>
      <c r="EL2011" s="156"/>
      <c r="EM2011" s="156"/>
      <c r="EN2011" s="156"/>
      <c r="EO2011" s="156"/>
      <c r="EP2011" s="156"/>
      <c r="EQ2011" s="156"/>
      <c r="ER2011" s="156"/>
      <c r="ES2011" s="156"/>
      <c r="ET2011" s="156"/>
      <c r="EU2011" s="156"/>
      <c r="EV2011" s="156"/>
      <c r="EW2011" s="156"/>
      <c r="EX2011" s="156"/>
      <c r="EY2011" s="156"/>
      <c r="EZ2011" s="154">
        <f t="shared" ref="EZ2011" si="1404">DE2011*1.12</f>
        <v>8458214.3340800013</v>
      </c>
      <c r="FA2011" s="92" t="s">
        <v>1726</v>
      </c>
      <c r="FB2011" s="92" t="s">
        <v>3565</v>
      </c>
      <c r="FC2011" s="92" t="s">
        <v>1753</v>
      </c>
    </row>
    <row r="2012" spans="1:159" s="49" customFormat="1" ht="25.5" customHeight="1" x14ac:dyDescent="0.25">
      <c r="A2012" s="59" t="s">
        <v>2104</v>
      </c>
      <c r="B2012" s="59" t="s">
        <v>55</v>
      </c>
      <c r="C2012" s="59" t="s">
        <v>2081</v>
      </c>
      <c r="D2012" s="59" t="s">
        <v>2082</v>
      </c>
      <c r="E2012" s="59" t="s">
        <v>2082</v>
      </c>
      <c r="F2012" s="59"/>
      <c r="G2012" s="59" t="s">
        <v>2274</v>
      </c>
      <c r="H2012" s="59" t="s">
        <v>1405</v>
      </c>
      <c r="I2012" s="59">
        <v>80</v>
      </c>
      <c r="J2012" s="59" t="s">
        <v>2275</v>
      </c>
      <c r="K2012" s="59" t="s">
        <v>2288</v>
      </c>
      <c r="L2012" s="59"/>
      <c r="M2012" s="59">
        <v>0</v>
      </c>
      <c r="N2012" s="59" t="s">
        <v>2277</v>
      </c>
      <c r="O2012" s="46">
        <f t="shared" si="1356"/>
        <v>0</v>
      </c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87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>
        <v>0</v>
      </c>
      <c r="DF2012" s="46"/>
      <c r="DG2012" s="46"/>
      <c r="DH2012" s="46"/>
      <c r="DI2012" s="46"/>
      <c r="DJ2012" s="46"/>
      <c r="DK2012" s="46"/>
      <c r="DL2012" s="46">
        <v>9565903.3440000005</v>
      </c>
      <c r="DM2012" s="46">
        <v>9565903.3440000005</v>
      </c>
      <c r="DN2012" s="46">
        <v>9565903.3440000005</v>
      </c>
      <c r="DO2012" s="46">
        <v>9565903.3440000005</v>
      </c>
      <c r="DP2012" s="46">
        <v>9565903.3440000005</v>
      </c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>
        <v>0</v>
      </c>
      <c r="FA2012" s="59" t="s">
        <v>1726</v>
      </c>
      <c r="FB2012" s="59" t="s">
        <v>1727</v>
      </c>
      <c r="FC2012" s="59"/>
    </row>
    <row r="2013" spans="1:159" s="49" customFormat="1" ht="25.5" customHeight="1" x14ac:dyDescent="0.25">
      <c r="A2013" s="59" t="s">
        <v>2105</v>
      </c>
      <c r="B2013" s="59" t="s">
        <v>55</v>
      </c>
      <c r="C2013" s="59" t="s">
        <v>2081</v>
      </c>
      <c r="D2013" s="59" t="s">
        <v>2082</v>
      </c>
      <c r="E2013" s="59" t="s">
        <v>2082</v>
      </c>
      <c r="F2013" s="59"/>
      <c r="G2013" s="59" t="s">
        <v>2274</v>
      </c>
      <c r="H2013" s="59" t="s">
        <v>1405</v>
      </c>
      <c r="I2013" s="59">
        <v>80</v>
      </c>
      <c r="J2013" s="59" t="s">
        <v>1357</v>
      </c>
      <c r="K2013" s="59" t="s">
        <v>2288</v>
      </c>
      <c r="L2013" s="59"/>
      <c r="M2013" s="59">
        <v>0</v>
      </c>
      <c r="N2013" s="59" t="s">
        <v>2277</v>
      </c>
      <c r="O2013" s="46">
        <f t="shared" si="1356"/>
        <v>0</v>
      </c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87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  <c r="CN2013" s="46"/>
      <c r="CO2013" s="46"/>
      <c r="CP2013" s="46"/>
      <c r="CQ2013" s="46"/>
      <c r="CR2013" s="46"/>
      <c r="CS2013" s="46"/>
      <c r="CT2013" s="46"/>
      <c r="CU2013" s="46"/>
      <c r="CV2013" s="46"/>
      <c r="CW2013" s="46"/>
      <c r="CX2013" s="46"/>
      <c r="CY2013" s="46"/>
      <c r="CZ2013" s="46"/>
      <c r="DA2013" s="46"/>
      <c r="DB2013" s="46"/>
      <c r="DC2013" s="46"/>
      <c r="DD2013" s="46"/>
      <c r="DE2013" s="46">
        <v>0</v>
      </c>
      <c r="DF2013" s="46"/>
      <c r="DG2013" s="46"/>
      <c r="DH2013" s="46"/>
      <c r="DI2013" s="46"/>
      <c r="DJ2013" s="46"/>
      <c r="DK2013" s="46"/>
      <c r="DL2013" s="46">
        <v>8710950.7300000004</v>
      </c>
      <c r="DM2013" s="46">
        <v>9113396.6500000004</v>
      </c>
      <c r="DN2013" s="46">
        <v>9113396.6500000004</v>
      </c>
      <c r="DO2013" s="46">
        <v>9113396.6500000004</v>
      </c>
      <c r="DP2013" s="46">
        <v>9113396.6500000004</v>
      </c>
      <c r="DQ2013" s="46"/>
      <c r="DR2013" s="46"/>
      <c r="DS2013" s="46"/>
      <c r="DT2013" s="46"/>
      <c r="DU2013" s="46"/>
      <c r="DV2013" s="46"/>
      <c r="DW2013" s="46"/>
      <c r="DX2013" s="46"/>
      <c r="DY2013" s="46"/>
      <c r="DZ2013" s="46"/>
      <c r="EA2013" s="46"/>
      <c r="EB2013" s="46"/>
      <c r="EC2013" s="46"/>
      <c r="ED2013" s="46"/>
      <c r="EE2013" s="46"/>
      <c r="EF2013" s="46"/>
      <c r="EG2013" s="46"/>
      <c r="EH2013" s="46"/>
      <c r="EI2013" s="46"/>
      <c r="EJ2013" s="46"/>
      <c r="EK2013" s="46"/>
      <c r="EL2013" s="46"/>
      <c r="EM2013" s="46"/>
      <c r="EN2013" s="46"/>
      <c r="EO2013" s="46"/>
      <c r="EP2013" s="46"/>
      <c r="EQ2013" s="46"/>
      <c r="ER2013" s="46"/>
      <c r="ES2013" s="46"/>
      <c r="ET2013" s="46"/>
      <c r="EU2013" s="46"/>
      <c r="EV2013" s="46"/>
      <c r="EW2013" s="46"/>
      <c r="EX2013" s="46"/>
      <c r="EY2013" s="46"/>
      <c r="EZ2013" s="46">
        <v>0</v>
      </c>
      <c r="FA2013" s="59" t="s">
        <v>1726</v>
      </c>
      <c r="FB2013" s="59" t="s">
        <v>1730</v>
      </c>
      <c r="FC2013" s="59" t="s">
        <v>1714</v>
      </c>
    </row>
    <row r="2014" spans="1:159" s="49" customFormat="1" ht="25.5" customHeight="1" x14ac:dyDescent="0.25">
      <c r="A2014" s="59" t="s">
        <v>2873</v>
      </c>
      <c r="B2014" s="59" t="s">
        <v>55</v>
      </c>
      <c r="C2014" s="59" t="s">
        <v>2081</v>
      </c>
      <c r="D2014" s="59" t="s">
        <v>2082</v>
      </c>
      <c r="E2014" s="59" t="s">
        <v>2082</v>
      </c>
      <c r="F2014" s="59"/>
      <c r="G2014" s="59" t="s">
        <v>2274</v>
      </c>
      <c r="H2014" s="59" t="s">
        <v>1405</v>
      </c>
      <c r="I2014" s="59">
        <v>80</v>
      </c>
      <c r="J2014" s="59" t="s">
        <v>3468</v>
      </c>
      <c r="K2014" s="59" t="s">
        <v>2288</v>
      </c>
      <c r="L2014" s="59"/>
      <c r="M2014" s="59">
        <v>0</v>
      </c>
      <c r="N2014" s="59" t="s">
        <v>2277</v>
      </c>
      <c r="O2014" s="46">
        <f t="shared" si="1356"/>
        <v>84738</v>
      </c>
      <c r="P2014" s="46"/>
      <c r="Q2014" s="46"/>
      <c r="R2014" s="46"/>
      <c r="S2014" s="46"/>
      <c r="T2014" s="46"/>
      <c r="U2014" s="46"/>
      <c r="V2014" s="46">
        <v>16947.599999999999</v>
      </c>
      <c r="W2014" s="46">
        <v>16947.599999999999</v>
      </c>
      <c r="X2014" s="46">
        <v>16947.599999999999</v>
      </c>
      <c r="Y2014" s="46">
        <v>16947.599999999999</v>
      </c>
      <c r="Z2014" s="46">
        <v>16947.599999999999</v>
      </c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87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>
        <f>DE2014/O2014</f>
        <v>0</v>
      </c>
      <c r="BK2014" s="46"/>
      <c r="BL2014" s="46"/>
      <c r="BM2014" s="46"/>
      <c r="BN2014" s="46"/>
      <c r="BO2014" s="46"/>
      <c r="BP2014" s="46"/>
      <c r="BQ2014" s="46">
        <v>513.99317437277261</v>
      </c>
      <c r="BR2014" s="46">
        <v>532.94170738039611</v>
      </c>
      <c r="BS2014" s="46">
        <v>559.05999999999995</v>
      </c>
      <c r="BT2014" s="46">
        <v>559.05999999999995</v>
      </c>
      <c r="BU2014" s="46">
        <v>559.05999999999995</v>
      </c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>
        <v>0</v>
      </c>
      <c r="DF2014" s="46"/>
      <c r="DG2014" s="46"/>
      <c r="DH2014" s="46"/>
      <c r="DI2014" s="46"/>
      <c r="DJ2014" s="46"/>
      <c r="DK2014" s="46"/>
      <c r="DL2014" s="46">
        <v>8710950.7300000004</v>
      </c>
      <c r="DM2014" s="46">
        <f>W2014*BR2014</f>
        <v>9032082.8800000008</v>
      </c>
      <c r="DN2014" s="46">
        <f>X2014*BS2014</f>
        <v>9474725.2559999991</v>
      </c>
      <c r="DO2014" s="46">
        <f>Y2014*BT2014</f>
        <v>9474725.2559999991</v>
      </c>
      <c r="DP2014" s="46">
        <f>Z2014*BU2014</f>
        <v>9474725.2559999991</v>
      </c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>
        <f>DE2014*1.12</f>
        <v>0</v>
      </c>
      <c r="FA2014" s="59" t="s">
        <v>1726</v>
      </c>
      <c r="FB2014" s="59" t="s">
        <v>3253</v>
      </c>
      <c r="FC2014" s="59" t="s">
        <v>3469</v>
      </c>
    </row>
    <row r="2015" spans="1:159" s="157" customFormat="1" ht="25.5" customHeight="1" x14ac:dyDescent="0.25">
      <c r="A2015" s="92" t="s">
        <v>3901</v>
      </c>
      <c r="B2015" s="92" t="s">
        <v>55</v>
      </c>
      <c r="C2015" s="92" t="s">
        <v>2081</v>
      </c>
      <c r="D2015" s="92" t="s">
        <v>2082</v>
      </c>
      <c r="E2015" s="92" t="s">
        <v>2082</v>
      </c>
      <c r="F2015" s="92"/>
      <c r="G2015" s="92" t="s">
        <v>2274</v>
      </c>
      <c r="H2015" s="92" t="s">
        <v>1405</v>
      </c>
      <c r="I2015" s="152">
        <v>80</v>
      </c>
      <c r="J2015" s="152" t="s">
        <v>3891</v>
      </c>
      <c r="K2015" s="152" t="s">
        <v>2288</v>
      </c>
      <c r="L2015" s="100"/>
      <c r="M2015" s="92">
        <v>0</v>
      </c>
      <c r="N2015" s="152" t="s">
        <v>2277</v>
      </c>
      <c r="O2015" s="48">
        <f t="shared" ref="O2015" si="1405">V2015+W2015+X2015+Y2015+Z2015+AA2015+AB2015+AC2015+AD2015+AE2015+AF2015+AG2015+AH2015+AI2015+AJ2015+AK2015+AL2015+AM2015+AN2015+AO2015+AP2015+AQ2015+AR2015+AS2015+AT2015+AU2015+AV2015+AW2015+AX2015+AY2015+AZ2015+BA2015+BB2015+BC2015+BD2015+BE2015+BF2015+BG2015+BH2015+BI2015</f>
        <v>84738</v>
      </c>
      <c r="P2015" s="92"/>
      <c r="Q2015" s="92"/>
      <c r="R2015" s="92"/>
      <c r="S2015" s="96"/>
      <c r="T2015" s="96"/>
      <c r="U2015" s="96"/>
      <c r="V2015" s="96">
        <v>16947.599999999999</v>
      </c>
      <c r="W2015" s="96">
        <v>16947.599999999999</v>
      </c>
      <c r="X2015" s="153">
        <v>16947.599999999999</v>
      </c>
      <c r="Y2015" s="153">
        <v>16947.599999999999</v>
      </c>
      <c r="Z2015" s="153">
        <v>16947.599999999999</v>
      </c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154">
        <f t="shared" ref="BJ2015" si="1406">DE2015/O2015</f>
        <v>556.45097644504233</v>
      </c>
      <c r="BK2015" s="92"/>
      <c r="BL2015" s="92"/>
      <c r="BM2015" s="92"/>
      <c r="BN2015" s="155"/>
      <c r="BO2015" s="155"/>
      <c r="BP2015" s="155"/>
      <c r="BQ2015" s="155">
        <f t="shared" ref="BQ2015" si="1407">DL2015/V2015</f>
        <v>513.99317484481583</v>
      </c>
      <c r="BR2015" s="155">
        <v>532.94170738039611</v>
      </c>
      <c r="BS2015" s="96">
        <v>559.05999999999995</v>
      </c>
      <c r="BT2015" s="101">
        <v>588.13</v>
      </c>
      <c r="BU2015" s="101">
        <v>588.13</v>
      </c>
      <c r="BV2015" s="92"/>
      <c r="BW2015" s="92"/>
      <c r="BX2015" s="92"/>
      <c r="BY2015" s="92"/>
      <c r="BZ2015" s="92"/>
      <c r="CA2015" s="92"/>
      <c r="CB2015" s="92"/>
      <c r="CC2015" s="92"/>
      <c r="CD2015" s="92"/>
      <c r="CE2015" s="92"/>
      <c r="CF2015" s="92"/>
      <c r="CG2015" s="92"/>
      <c r="CH2015" s="92"/>
      <c r="CI2015" s="92"/>
      <c r="CJ2015" s="92"/>
      <c r="CK2015" s="92"/>
      <c r="CL2015" s="92"/>
      <c r="CM2015" s="92"/>
      <c r="CN2015" s="92"/>
      <c r="CO2015" s="92"/>
      <c r="CP2015" s="92"/>
      <c r="CQ2015" s="92"/>
      <c r="CR2015" s="92"/>
      <c r="CS2015" s="92"/>
      <c r="CT2015" s="92"/>
      <c r="CU2015" s="92"/>
      <c r="CV2015" s="92"/>
      <c r="CW2015" s="92"/>
      <c r="CX2015" s="92"/>
      <c r="CY2015" s="92"/>
      <c r="CZ2015" s="92"/>
      <c r="DA2015" s="92"/>
      <c r="DB2015" s="92"/>
      <c r="DC2015" s="92"/>
      <c r="DD2015" s="92"/>
      <c r="DE2015" s="154">
        <f t="shared" ref="DE2015" si="1408">SUM(DH2015:EY2015)</f>
        <v>47152542.841999993</v>
      </c>
      <c r="DF2015" s="92"/>
      <c r="DG2015" s="92"/>
      <c r="DH2015" s="92"/>
      <c r="DI2015" s="156"/>
      <c r="DJ2015" s="156"/>
      <c r="DK2015" s="156"/>
      <c r="DL2015" s="156">
        <v>8710950.7300000004</v>
      </c>
      <c r="DM2015" s="156">
        <f t="shared" ref="DM2015:DP2015" si="1409">W2015*BR2015</f>
        <v>9032082.8800000008</v>
      </c>
      <c r="DN2015" s="156">
        <f t="shared" si="1409"/>
        <v>9474725.2559999991</v>
      </c>
      <c r="DO2015" s="156">
        <f t="shared" si="1409"/>
        <v>9967391.9879999999</v>
      </c>
      <c r="DP2015" s="156">
        <f t="shared" si="1409"/>
        <v>9967391.9879999999</v>
      </c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156"/>
      <c r="EH2015" s="156"/>
      <c r="EI2015" s="156"/>
      <c r="EJ2015" s="156"/>
      <c r="EK2015" s="156"/>
      <c r="EL2015" s="156"/>
      <c r="EM2015" s="156"/>
      <c r="EN2015" s="156"/>
      <c r="EO2015" s="156"/>
      <c r="EP2015" s="156"/>
      <c r="EQ2015" s="156"/>
      <c r="ER2015" s="156"/>
      <c r="ES2015" s="156"/>
      <c r="ET2015" s="156"/>
      <c r="EU2015" s="156"/>
      <c r="EV2015" s="156"/>
      <c r="EW2015" s="156"/>
      <c r="EX2015" s="156"/>
      <c r="EY2015" s="156"/>
      <c r="EZ2015" s="154">
        <f t="shared" ref="EZ2015" si="1410">DE2015*1.12</f>
        <v>52810847.983039998</v>
      </c>
      <c r="FA2015" s="92" t="s">
        <v>1726</v>
      </c>
      <c r="FB2015" s="92" t="s">
        <v>3565</v>
      </c>
      <c r="FC2015" s="92" t="s">
        <v>1753</v>
      </c>
    </row>
    <row r="2016" spans="1:159" s="49" customFormat="1" ht="25.5" customHeight="1" x14ac:dyDescent="0.25">
      <c r="A2016" s="59" t="s">
        <v>2106</v>
      </c>
      <c r="B2016" s="59" t="s">
        <v>55</v>
      </c>
      <c r="C2016" s="59" t="s">
        <v>2081</v>
      </c>
      <c r="D2016" s="59" t="s">
        <v>2082</v>
      </c>
      <c r="E2016" s="59" t="s">
        <v>2082</v>
      </c>
      <c r="F2016" s="59"/>
      <c r="G2016" s="59" t="s">
        <v>2274</v>
      </c>
      <c r="H2016" s="59" t="s">
        <v>1405</v>
      </c>
      <c r="I2016" s="59">
        <v>80</v>
      </c>
      <c r="J2016" s="59" t="s">
        <v>2275</v>
      </c>
      <c r="K2016" s="59" t="s">
        <v>2289</v>
      </c>
      <c r="L2016" s="59"/>
      <c r="M2016" s="59">
        <v>0</v>
      </c>
      <c r="N2016" s="59" t="s">
        <v>2277</v>
      </c>
      <c r="O2016" s="46">
        <f t="shared" si="1356"/>
        <v>0</v>
      </c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87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>
        <v>0</v>
      </c>
      <c r="DF2016" s="46"/>
      <c r="DG2016" s="46"/>
      <c r="DH2016" s="46"/>
      <c r="DI2016" s="46"/>
      <c r="DJ2016" s="46"/>
      <c r="DK2016" s="46"/>
      <c r="DL2016" s="46">
        <v>1357141.5</v>
      </c>
      <c r="DM2016" s="46">
        <v>1357141.5</v>
      </c>
      <c r="DN2016" s="46">
        <v>1357141.5</v>
      </c>
      <c r="DO2016" s="46">
        <v>1357141.5</v>
      </c>
      <c r="DP2016" s="46">
        <v>1357141.5</v>
      </c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>
        <v>0</v>
      </c>
      <c r="FA2016" s="59" t="s">
        <v>1726</v>
      </c>
      <c r="FB2016" s="59" t="s">
        <v>1727</v>
      </c>
      <c r="FC2016" s="59"/>
    </row>
    <row r="2017" spans="1:159" s="49" customFormat="1" ht="25.5" customHeight="1" x14ac:dyDescent="0.25">
      <c r="A2017" s="59" t="s">
        <v>2107</v>
      </c>
      <c r="B2017" s="59" t="s">
        <v>55</v>
      </c>
      <c r="C2017" s="59" t="s">
        <v>2081</v>
      </c>
      <c r="D2017" s="59" t="s">
        <v>2082</v>
      </c>
      <c r="E2017" s="59" t="s">
        <v>2082</v>
      </c>
      <c r="F2017" s="59"/>
      <c r="G2017" s="59" t="s">
        <v>2274</v>
      </c>
      <c r="H2017" s="59" t="s">
        <v>1405</v>
      </c>
      <c r="I2017" s="59">
        <v>80</v>
      </c>
      <c r="J2017" s="59" t="s">
        <v>1357</v>
      </c>
      <c r="K2017" s="59" t="s">
        <v>2289</v>
      </c>
      <c r="L2017" s="59"/>
      <c r="M2017" s="59">
        <v>0</v>
      </c>
      <c r="N2017" s="59" t="s">
        <v>2277</v>
      </c>
      <c r="O2017" s="46">
        <f t="shared" si="1356"/>
        <v>0</v>
      </c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87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  <c r="CN2017" s="46"/>
      <c r="CO2017" s="46"/>
      <c r="CP2017" s="46"/>
      <c r="CQ2017" s="46"/>
      <c r="CR2017" s="46"/>
      <c r="CS2017" s="46"/>
      <c r="CT2017" s="46"/>
      <c r="CU2017" s="46"/>
      <c r="CV2017" s="46"/>
      <c r="CW2017" s="46"/>
      <c r="CX2017" s="46"/>
      <c r="CY2017" s="46"/>
      <c r="CZ2017" s="46"/>
      <c r="DA2017" s="46"/>
      <c r="DB2017" s="46"/>
      <c r="DC2017" s="46"/>
      <c r="DD2017" s="46"/>
      <c r="DE2017" s="46">
        <v>0</v>
      </c>
      <c r="DF2017" s="46"/>
      <c r="DG2017" s="46"/>
      <c r="DH2017" s="46"/>
      <c r="DI2017" s="46"/>
      <c r="DJ2017" s="46"/>
      <c r="DK2017" s="46"/>
      <c r="DL2017" s="46">
        <v>1235846.98</v>
      </c>
      <c r="DM2017" s="46">
        <v>1292943.1100000001</v>
      </c>
      <c r="DN2017" s="46">
        <v>1292943.1100000001</v>
      </c>
      <c r="DO2017" s="46">
        <v>1292943.1100000001</v>
      </c>
      <c r="DP2017" s="46">
        <v>1292943.1100000001</v>
      </c>
      <c r="DQ2017" s="46"/>
      <c r="DR2017" s="46"/>
      <c r="DS2017" s="46"/>
      <c r="DT2017" s="46"/>
      <c r="DU2017" s="46"/>
      <c r="DV2017" s="46"/>
      <c r="DW2017" s="46"/>
      <c r="DX2017" s="46"/>
      <c r="DY2017" s="46"/>
      <c r="DZ2017" s="46"/>
      <c r="EA2017" s="46"/>
      <c r="EB2017" s="46"/>
      <c r="EC2017" s="46"/>
      <c r="ED2017" s="46"/>
      <c r="EE2017" s="46"/>
      <c r="EF2017" s="46"/>
      <c r="EG2017" s="46"/>
      <c r="EH2017" s="46"/>
      <c r="EI2017" s="46"/>
      <c r="EJ2017" s="46"/>
      <c r="EK2017" s="46"/>
      <c r="EL2017" s="46"/>
      <c r="EM2017" s="46"/>
      <c r="EN2017" s="46"/>
      <c r="EO2017" s="46"/>
      <c r="EP2017" s="46"/>
      <c r="EQ2017" s="46"/>
      <c r="ER2017" s="46"/>
      <c r="ES2017" s="46"/>
      <c r="ET2017" s="46"/>
      <c r="EU2017" s="46"/>
      <c r="EV2017" s="46"/>
      <c r="EW2017" s="46"/>
      <c r="EX2017" s="46"/>
      <c r="EY2017" s="46"/>
      <c r="EZ2017" s="46">
        <v>0</v>
      </c>
      <c r="FA2017" s="59" t="s">
        <v>1726</v>
      </c>
      <c r="FB2017" s="59" t="s">
        <v>1730</v>
      </c>
      <c r="FC2017" s="59" t="s">
        <v>1714</v>
      </c>
    </row>
    <row r="2018" spans="1:159" s="49" customFormat="1" ht="25.5" customHeight="1" x14ac:dyDescent="0.25">
      <c r="A2018" s="59" t="s">
        <v>2874</v>
      </c>
      <c r="B2018" s="59" t="s">
        <v>55</v>
      </c>
      <c r="C2018" s="59" t="s">
        <v>2081</v>
      </c>
      <c r="D2018" s="59" t="s">
        <v>2082</v>
      </c>
      <c r="E2018" s="59" t="s">
        <v>2082</v>
      </c>
      <c r="F2018" s="59"/>
      <c r="G2018" s="59" t="s">
        <v>2274</v>
      </c>
      <c r="H2018" s="59" t="s">
        <v>1405</v>
      </c>
      <c r="I2018" s="59">
        <v>80</v>
      </c>
      <c r="J2018" s="59" t="s">
        <v>3468</v>
      </c>
      <c r="K2018" s="59" t="s">
        <v>2289</v>
      </c>
      <c r="L2018" s="59"/>
      <c r="M2018" s="59">
        <v>0</v>
      </c>
      <c r="N2018" s="59" t="s">
        <v>2277</v>
      </c>
      <c r="O2018" s="46">
        <f t="shared" si="1356"/>
        <v>24750</v>
      </c>
      <c r="P2018" s="46"/>
      <c r="Q2018" s="46"/>
      <c r="R2018" s="46"/>
      <c r="S2018" s="46"/>
      <c r="T2018" s="46"/>
      <c r="U2018" s="46"/>
      <c r="V2018" s="46">
        <v>4950</v>
      </c>
      <c r="W2018" s="46">
        <v>4950</v>
      </c>
      <c r="X2018" s="46">
        <v>4950</v>
      </c>
      <c r="Y2018" s="46">
        <v>4950</v>
      </c>
      <c r="Z2018" s="46">
        <v>4950</v>
      </c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87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>
        <f>DE2018/O2018</f>
        <v>0</v>
      </c>
      <c r="BK2018" s="46"/>
      <c r="BL2018" s="46"/>
      <c r="BM2018" s="46"/>
      <c r="BN2018" s="46"/>
      <c r="BO2018" s="46"/>
      <c r="BP2018" s="46"/>
      <c r="BQ2018" s="46">
        <v>249.66605555555557</v>
      </c>
      <c r="BR2018" s="46">
        <v>258.87007878787875</v>
      </c>
      <c r="BS2018" s="46">
        <v>271.55</v>
      </c>
      <c r="BT2018" s="46">
        <v>271.55</v>
      </c>
      <c r="BU2018" s="46">
        <v>271.55</v>
      </c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>
        <v>0</v>
      </c>
      <c r="DF2018" s="46"/>
      <c r="DG2018" s="46"/>
      <c r="DH2018" s="46"/>
      <c r="DI2018" s="46"/>
      <c r="DJ2018" s="46"/>
      <c r="DK2018" s="46"/>
      <c r="DL2018" s="46">
        <f>V2018*BQ2018</f>
        <v>1235846.9750000001</v>
      </c>
      <c r="DM2018" s="46">
        <f>W2018*BR2018</f>
        <v>1281406.8899999999</v>
      </c>
      <c r="DN2018" s="46">
        <f>X2018*BS2018</f>
        <v>1344172.5</v>
      </c>
      <c r="DO2018" s="46">
        <f>Y2018*BT2018</f>
        <v>1344172.5</v>
      </c>
      <c r="DP2018" s="46">
        <f>Z2018*BU2018</f>
        <v>1344172.5</v>
      </c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>
        <f>DE2018*1.12</f>
        <v>0</v>
      </c>
      <c r="FA2018" s="59" t="s">
        <v>1726</v>
      </c>
      <c r="FB2018" s="59" t="s">
        <v>3253</v>
      </c>
      <c r="FC2018" s="59" t="s">
        <v>3469</v>
      </c>
    </row>
    <row r="2019" spans="1:159" s="157" customFormat="1" ht="25.5" customHeight="1" x14ac:dyDescent="0.25">
      <c r="A2019" s="92" t="s">
        <v>3902</v>
      </c>
      <c r="B2019" s="92" t="s">
        <v>55</v>
      </c>
      <c r="C2019" s="92" t="s">
        <v>2081</v>
      </c>
      <c r="D2019" s="92" t="s">
        <v>2082</v>
      </c>
      <c r="E2019" s="92" t="s">
        <v>2082</v>
      </c>
      <c r="F2019" s="92"/>
      <c r="G2019" s="92" t="s">
        <v>2274</v>
      </c>
      <c r="H2019" s="92" t="s">
        <v>1405</v>
      </c>
      <c r="I2019" s="152">
        <v>80</v>
      </c>
      <c r="J2019" s="152" t="s">
        <v>3891</v>
      </c>
      <c r="K2019" s="152" t="s">
        <v>2289</v>
      </c>
      <c r="L2019" s="100"/>
      <c r="M2019" s="92">
        <v>0</v>
      </c>
      <c r="N2019" s="152" t="s">
        <v>2277</v>
      </c>
      <c r="O2019" s="48">
        <f t="shared" ref="O2019" si="1411">V2019+W2019+X2019+Y2019+Z2019+AA2019+AB2019+AC2019+AD2019+AE2019+AF2019+AG2019+AH2019+AI2019+AJ2019+AK2019+AL2019+AM2019+AN2019+AO2019+AP2019+AQ2019+AR2019+AS2019+AT2019+AU2019+AV2019+AW2019+AX2019+AY2019+AZ2019+BA2019+BB2019+BC2019+BD2019+BE2019+BF2019+BG2019+BH2019+BI2019</f>
        <v>24750</v>
      </c>
      <c r="P2019" s="92"/>
      <c r="Q2019" s="92"/>
      <c r="R2019" s="92"/>
      <c r="S2019" s="96"/>
      <c r="T2019" s="96"/>
      <c r="U2019" s="96"/>
      <c r="V2019" s="96">
        <v>4950</v>
      </c>
      <c r="W2019" s="96">
        <v>4950</v>
      </c>
      <c r="X2019" s="153">
        <v>4950</v>
      </c>
      <c r="Y2019" s="153">
        <v>4950</v>
      </c>
      <c r="Z2019" s="153">
        <v>4950</v>
      </c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154">
        <f t="shared" ref="BJ2019" si="1412">DE2019/O2019</f>
        <v>270.28522707070709</v>
      </c>
      <c r="BK2019" s="92"/>
      <c r="BL2019" s="92"/>
      <c r="BM2019" s="92"/>
      <c r="BN2019" s="155"/>
      <c r="BO2019" s="155"/>
      <c r="BP2019" s="155"/>
      <c r="BQ2019" s="155">
        <f t="shared" ref="BQ2019" si="1413">DL2019/V2019</f>
        <v>249.66605656565656</v>
      </c>
      <c r="BR2019" s="155">
        <v>258.87007878787875</v>
      </c>
      <c r="BS2019" s="96">
        <v>271.55</v>
      </c>
      <c r="BT2019" s="101">
        <v>285.67</v>
      </c>
      <c r="BU2019" s="101">
        <v>285.67</v>
      </c>
      <c r="BV2019" s="92"/>
      <c r="BW2019" s="92"/>
      <c r="BX2019" s="92"/>
      <c r="BY2019" s="92"/>
      <c r="BZ2019" s="92"/>
      <c r="CA2019" s="92"/>
      <c r="CB2019" s="92"/>
      <c r="CC2019" s="92"/>
      <c r="CD2019" s="92"/>
      <c r="CE2019" s="92"/>
      <c r="CF2019" s="92"/>
      <c r="CG2019" s="92"/>
      <c r="CH2019" s="92"/>
      <c r="CI2019" s="92"/>
      <c r="CJ2019" s="92"/>
      <c r="CK2019" s="92"/>
      <c r="CL2019" s="92"/>
      <c r="CM2019" s="92"/>
      <c r="CN2019" s="92"/>
      <c r="CO2019" s="92"/>
      <c r="CP2019" s="92"/>
      <c r="CQ2019" s="92"/>
      <c r="CR2019" s="92"/>
      <c r="CS2019" s="92"/>
      <c r="CT2019" s="92"/>
      <c r="CU2019" s="92"/>
      <c r="CV2019" s="92"/>
      <c r="CW2019" s="92"/>
      <c r="CX2019" s="92"/>
      <c r="CY2019" s="92"/>
      <c r="CZ2019" s="92"/>
      <c r="DA2019" s="92"/>
      <c r="DB2019" s="92"/>
      <c r="DC2019" s="92"/>
      <c r="DD2019" s="92"/>
      <c r="DE2019" s="154">
        <f t="shared" ref="DE2019" si="1414">SUM(DH2019:EY2019)</f>
        <v>6689559.3700000001</v>
      </c>
      <c r="DF2019" s="92"/>
      <c r="DG2019" s="92"/>
      <c r="DH2019" s="92"/>
      <c r="DI2019" s="156"/>
      <c r="DJ2019" s="156"/>
      <c r="DK2019" s="156"/>
      <c r="DL2019" s="156">
        <v>1235846.98</v>
      </c>
      <c r="DM2019" s="156">
        <f t="shared" ref="DM2019:DP2019" si="1415">W2019*BR2019</f>
        <v>1281406.8899999999</v>
      </c>
      <c r="DN2019" s="156">
        <f t="shared" si="1415"/>
        <v>1344172.5</v>
      </c>
      <c r="DO2019" s="156">
        <f t="shared" si="1415"/>
        <v>1414066.5</v>
      </c>
      <c r="DP2019" s="156">
        <f t="shared" si="1415"/>
        <v>1414066.5</v>
      </c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156"/>
      <c r="EH2019" s="156"/>
      <c r="EI2019" s="156"/>
      <c r="EJ2019" s="156"/>
      <c r="EK2019" s="156"/>
      <c r="EL2019" s="156"/>
      <c r="EM2019" s="156"/>
      <c r="EN2019" s="156"/>
      <c r="EO2019" s="156"/>
      <c r="EP2019" s="156"/>
      <c r="EQ2019" s="156"/>
      <c r="ER2019" s="156"/>
      <c r="ES2019" s="156"/>
      <c r="ET2019" s="156"/>
      <c r="EU2019" s="156"/>
      <c r="EV2019" s="156"/>
      <c r="EW2019" s="156"/>
      <c r="EX2019" s="156"/>
      <c r="EY2019" s="156"/>
      <c r="EZ2019" s="154">
        <f t="shared" ref="EZ2019" si="1416">DE2019*1.12</f>
        <v>7492306.4944000011</v>
      </c>
      <c r="FA2019" s="92" t="s">
        <v>1726</v>
      </c>
      <c r="FB2019" s="92" t="s">
        <v>3565</v>
      </c>
      <c r="FC2019" s="92" t="s">
        <v>1753</v>
      </c>
    </row>
    <row r="2020" spans="1:159" s="49" customFormat="1" ht="25.5" customHeight="1" x14ac:dyDescent="0.25">
      <c r="A2020" s="59" t="s">
        <v>2108</v>
      </c>
      <c r="B2020" s="59" t="s">
        <v>55</v>
      </c>
      <c r="C2020" s="59" t="s">
        <v>2081</v>
      </c>
      <c r="D2020" s="59" t="s">
        <v>2082</v>
      </c>
      <c r="E2020" s="59" t="s">
        <v>2082</v>
      </c>
      <c r="F2020" s="59"/>
      <c r="G2020" s="59" t="s">
        <v>2274</v>
      </c>
      <c r="H2020" s="59" t="s">
        <v>1405</v>
      </c>
      <c r="I2020" s="59">
        <v>80</v>
      </c>
      <c r="J2020" s="59" t="s">
        <v>2275</v>
      </c>
      <c r="K2020" s="59" t="s">
        <v>2290</v>
      </c>
      <c r="L2020" s="59"/>
      <c r="M2020" s="59">
        <v>0</v>
      </c>
      <c r="N2020" s="59" t="s">
        <v>2277</v>
      </c>
      <c r="O2020" s="46">
        <f t="shared" si="1356"/>
        <v>0</v>
      </c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87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>
        <v>0</v>
      </c>
      <c r="DF2020" s="46"/>
      <c r="DG2020" s="46"/>
      <c r="DH2020" s="46"/>
      <c r="DI2020" s="46"/>
      <c r="DJ2020" s="46"/>
      <c r="DK2020" s="46"/>
      <c r="DL2020" s="46">
        <v>839070.36</v>
      </c>
      <c r="DM2020" s="46">
        <v>839070.36</v>
      </c>
      <c r="DN2020" s="46">
        <v>839070.36</v>
      </c>
      <c r="DO2020" s="46">
        <v>839070.36</v>
      </c>
      <c r="DP2020" s="46">
        <v>839070.36</v>
      </c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>
        <v>0</v>
      </c>
      <c r="FA2020" s="59" t="s">
        <v>1726</v>
      </c>
      <c r="FB2020" s="59" t="s">
        <v>1727</v>
      </c>
      <c r="FC2020" s="59"/>
    </row>
    <row r="2021" spans="1:159" s="49" customFormat="1" ht="25.5" customHeight="1" x14ac:dyDescent="0.25">
      <c r="A2021" s="59" t="s">
        <v>2109</v>
      </c>
      <c r="B2021" s="59" t="s">
        <v>55</v>
      </c>
      <c r="C2021" s="59" t="s">
        <v>2081</v>
      </c>
      <c r="D2021" s="59" t="s">
        <v>2082</v>
      </c>
      <c r="E2021" s="59" t="s">
        <v>2082</v>
      </c>
      <c r="F2021" s="59"/>
      <c r="G2021" s="59" t="s">
        <v>2274</v>
      </c>
      <c r="H2021" s="59" t="s">
        <v>1405</v>
      </c>
      <c r="I2021" s="59">
        <v>80</v>
      </c>
      <c r="J2021" s="59" t="s">
        <v>1357</v>
      </c>
      <c r="K2021" s="59" t="s">
        <v>2290</v>
      </c>
      <c r="L2021" s="59"/>
      <c r="M2021" s="59">
        <v>0</v>
      </c>
      <c r="N2021" s="59" t="s">
        <v>2277</v>
      </c>
      <c r="O2021" s="46">
        <f t="shared" si="1356"/>
        <v>0</v>
      </c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87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  <c r="CN2021" s="46"/>
      <c r="CO2021" s="46"/>
      <c r="CP2021" s="46"/>
      <c r="CQ2021" s="46"/>
      <c r="CR2021" s="46"/>
      <c r="CS2021" s="46"/>
      <c r="CT2021" s="46"/>
      <c r="CU2021" s="46"/>
      <c r="CV2021" s="46"/>
      <c r="CW2021" s="46"/>
      <c r="CX2021" s="46"/>
      <c r="CY2021" s="46"/>
      <c r="CZ2021" s="46"/>
      <c r="DA2021" s="46"/>
      <c r="DB2021" s="46"/>
      <c r="DC2021" s="46"/>
      <c r="DD2021" s="46"/>
      <c r="DE2021" s="46">
        <v>0</v>
      </c>
      <c r="DF2021" s="46"/>
      <c r="DG2021" s="46"/>
      <c r="DH2021" s="46"/>
      <c r="DI2021" s="46"/>
      <c r="DJ2021" s="46"/>
      <c r="DK2021" s="46"/>
      <c r="DL2021" s="46">
        <v>839070.36</v>
      </c>
      <c r="DM2021" s="46">
        <v>877835.41</v>
      </c>
      <c r="DN2021" s="46">
        <v>877835.41</v>
      </c>
      <c r="DO2021" s="46">
        <v>877835.41</v>
      </c>
      <c r="DP2021" s="46">
        <v>877835.41</v>
      </c>
      <c r="DQ2021" s="46"/>
      <c r="DR2021" s="46"/>
      <c r="DS2021" s="46"/>
      <c r="DT2021" s="46"/>
      <c r="DU2021" s="46"/>
      <c r="DV2021" s="46"/>
      <c r="DW2021" s="46"/>
      <c r="DX2021" s="46"/>
      <c r="DY2021" s="46"/>
      <c r="DZ2021" s="46"/>
      <c r="EA2021" s="46"/>
      <c r="EB2021" s="46"/>
      <c r="EC2021" s="46"/>
      <c r="ED2021" s="46"/>
      <c r="EE2021" s="46"/>
      <c r="EF2021" s="46"/>
      <c r="EG2021" s="46"/>
      <c r="EH2021" s="46"/>
      <c r="EI2021" s="46"/>
      <c r="EJ2021" s="46"/>
      <c r="EK2021" s="46"/>
      <c r="EL2021" s="46"/>
      <c r="EM2021" s="46"/>
      <c r="EN2021" s="46"/>
      <c r="EO2021" s="46"/>
      <c r="EP2021" s="46"/>
      <c r="EQ2021" s="46"/>
      <c r="ER2021" s="46"/>
      <c r="ES2021" s="46"/>
      <c r="ET2021" s="46"/>
      <c r="EU2021" s="46"/>
      <c r="EV2021" s="46"/>
      <c r="EW2021" s="46"/>
      <c r="EX2021" s="46"/>
      <c r="EY2021" s="46"/>
      <c r="EZ2021" s="46">
        <v>0</v>
      </c>
      <c r="FA2021" s="59" t="s">
        <v>1726</v>
      </c>
      <c r="FB2021" s="59" t="s">
        <v>1730</v>
      </c>
      <c r="FC2021" s="59" t="s">
        <v>1714</v>
      </c>
    </row>
    <row r="2022" spans="1:159" s="49" customFormat="1" ht="25.5" customHeight="1" x14ac:dyDescent="0.25">
      <c r="A2022" s="59" t="s">
        <v>3479</v>
      </c>
      <c r="B2022" s="59" t="s">
        <v>55</v>
      </c>
      <c r="C2022" s="59" t="s">
        <v>2081</v>
      </c>
      <c r="D2022" s="59" t="s">
        <v>2082</v>
      </c>
      <c r="E2022" s="59" t="s">
        <v>2082</v>
      </c>
      <c r="F2022" s="59"/>
      <c r="G2022" s="59" t="s">
        <v>2274</v>
      </c>
      <c r="H2022" s="59" t="s">
        <v>1405</v>
      </c>
      <c r="I2022" s="59">
        <v>80</v>
      </c>
      <c r="J2022" s="59" t="s">
        <v>3468</v>
      </c>
      <c r="K2022" s="59" t="s">
        <v>2290</v>
      </c>
      <c r="L2022" s="59"/>
      <c r="M2022" s="59">
        <v>0</v>
      </c>
      <c r="N2022" s="59" t="s">
        <v>2277</v>
      </c>
      <c r="O2022" s="46">
        <f t="shared" ref="O2022:O2064" si="1417">P2022+Q2022+R2022+S2022+T2022+U2022+V2022+W2022+X2022+Y2022+Z2022+AA2022+AB2022+AC2022+AD2022+AE2022+AF2022+AG2022+AH2022+AI2022+AJ2022+AK2022+AL2022+AM2022+AN2022+AO2022+AP2022+AQ2022+AR2022+AS2022+AT2022+AU2022+AV2022+AW2022+AX2022+AY2022+AZ2022</f>
        <v>12420</v>
      </c>
      <c r="P2022" s="46"/>
      <c r="Q2022" s="46"/>
      <c r="R2022" s="46"/>
      <c r="S2022" s="46"/>
      <c r="T2022" s="46"/>
      <c r="U2022" s="46"/>
      <c r="V2022" s="46">
        <v>2484</v>
      </c>
      <c r="W2022" s="46">
        <v>2484</v>
      </c>
      <c r="X2022" s="46">
        <v>2484</v>
      </c>
      <c r="Y2022" s="46">
        <v>2484</v>
      </c>
      <c r="Z2022" s="46">
        <v>2484</v>
      </c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87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>
        <f>DE2022/O2022</f>
        <v>0</v>
      </c>
      <c r="BK2022" s="46"/>
      <c r="BL2022" s="46"/>
      <c r="BM2022" s="46"/>
      <c r="BN2022" s="46"/>
      <c r="BO2022" s="46"/>
      <c r="BP2022" s="46"/>
      <c r="BQ2022" s="46">
        <v>337.79</v>
      </c>
      <c r="BR2022" s="46">
        <v>353.39589774557163</v>
      </c>
      <c r="BS2022" s="46">
        <v>370.71</v>
      </c>
      <c r="BT2022" s="46">
        <v>370.71</v>
      </c>
      <c r="BU2022" s="46">
        <v>370.71</v>
      </c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>
        <v>0</v>
      </c>
      <c r="DF2022" s="46"/>
      <c r="DG2022" s="46"/>
      <c r="DH2022" s="46"/>
      <c r="DI2022" s="46"/>
      <c r="DJ2022" s="46"/>
      <c r="DK2022" s="46"/>
      <c r="DL2022" s="46">
        <f>V2022*BQ2022</f>
        <v>839070.3600000001</v>
      </c>
      <c r="DM2022" s="46">
        <f>W2022*BR2022</f>
        <v>877835.40999999992</v>
      </c>
      <c r="DN2022" s="46">
        <f>X2022*BS2022</f>
        <v>920843.6399999999</v>
      </c>
      <c r="DO2022" s="46">
        <f>Y2022*BT2022</f>
        <v>920843.6399999999</v>
      </c>
      <c r="DP2022" s="46">
        <f>Z2022*BU2022</f>
        <v>920843.6399999999</v>
      </c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>
        <f>DE2022*1.12</f>
        <v>0</v>
      </c>
      <c r="FA2022" s="59" t="s">
        <v>1726</v>
      </c>
      <c r="FB2022" s="59" t="s">
        <v>3253</v>
      </c>
      <c r="FC2022" s="59" t="s">
        <v>3469</v>
      </c>
    </row>
    <row r="2023" spans="1:159" s="157" customFormat="1" ht="25.5" customHeight="1" x14ac:dyDescent="0.25">
      <c r="A2023" s="92" t="s">
        <v>3903</v>
      </c>
      <c r="B2023" s="92" t="s">
        <v>55</v>
      </c>
      <c r="C2023" s="92" t="s">
        <v>2081</v>
      </c>
      <c r="D2023" s="92" t="s">
        <v>2082</v>
      </c>
      <c r="E2023" s="92" t="s">
        <v>2082</v>
      </c>
      <c r="F2023" s="92"/>
      <c r="G2023" s="92" t="s">
        <v>2274</v>
      </c>
      <c r="H2023" s="92" t="s">
        <v>1405</v>
      </c>
      <c r="I2023" s="152">
        <v>80</v>
      </c>
      <c r="J2023" s="152" t="s">
        <v>3891</v>
      </c>
      <c r="K2023" s="152" t="s">
        <v>2290</v>
      </c>
      <c r="L2023" s="100"/>
      <c r="M2023" s="92">
        <v>0</v>
      </c>
      <c r="N2023" s="152" t="s">
        <v>2277</v>
      </c>
      <c r="O2023" s="48">
        <f t="shared" ref="O2023" si="1418">V2023+W2023+X2023+Y2023+Z2023+AA2023+AB2023+AC2023+AD2023+AE2023+AF2023+AG2023+AH2023+AI2023+AJ2023+AK2023+AL2023+AM2023+AN2023+AO2023+AP2023+AQ2023+AR2023+AS2023+AT2023+AU2023+AV2023+AW2023+AX2023+AY2023+AZ2023+BA2023+BB2023+BC2023+BD2023+BE2023+BF2023+BG2023+BH2023+BI2023</f>
        <v>12420</v>
      </c>
      <c r="P2023" s="92"/>
      <c r="Q2023" s="92"/>
      <c r="R2023" s="92"/>
      <c r="S2023" s="96"/>
      <c r="T2023" s="96"/>
      <c r="U2023" s="96"/>
      <c r="V2023" s="96">
        <v>2484</v>
      </c>
      <c r="W2023" s="96">
        <v>2484</v>
      </c>
      <c r="X2023" s="153">
        <v>2484</v>
      </c>
      <c r="Y2023" s="153">
        <v>2484</v>
      </c>
      <c r="Z2023" s="153">
        <v>2484</v>
      </c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154">
        <f t="shared" ref="BJ2023" si="1419">DE2023/O2023</f>
        <v>368.37517954911436</v>
      </c>
      <c r="BK2023" s="92"/>
      <c r="BL2023" s="92"/>
      <c r="BM2023" s="92"/>
      <c r="BN2023" s="155"/>
      <c r="BO2023" s="155"/>
      <c r="BP2023" s="155"/>
      <c r="BQ2023" s="155">
        <f t="shared" ref="BQ2023" si="1420">DL2023/V2023</f>
        <v>337.79</v>
      </c>
      <c r="BR2023" s="155">
        <v>353.39589774557163</v>
      </c>
      <c r="BS2023" s="96">
        <v>370.71</v>
      </c>
      <c r="BT2023" s="101">
        <v>389.99</v>
      </c>
      <c r="BU2023" s="101">
        <v>389.99</v>
      </c>
      <c r="BV2023" s="92"/>
      <c r="BW2023" s="92"/>
      <c r="BX2023" s="92"/>
      <c r="BY2023" s="92"/>
      <c r="BZ2023" s="92"/>
      <c r="CA2023" s="92"/>
      <c r="CB2023" s="92"/>
      <c r="CC2023" s="92"/>
      <c r="CD2023" s="92"/>
      <c r="CE2023" s="92"/>
      <c r="CF2023" s="92"/>
      <c r="CG2023" s="92"/>
      <c r="CH2023" s="92"/>
      <c r="CI2023" s="92"/>
      <c r="CJ2023" s="92"/>
      <c r="CK2023" s="92"/>
      <c r="CL2023" s="92"/>
      <c r="CM2023" s="92"/>
      <c r="CN2023" s="92"/>
      <c r="CO2023" s="92"/>
      <c r="CP2023" s="92"/>
      <c r="CQ2023" s="92"/>
      <c r="CR2023" s="92"/>
      <c r="CS2023" s="92"/>
      <c r="CT2023" s="92"/>
      <c r="CU2023" s="92"/>
      <c r="CV2023" s="92"/>
      <c r="CW2023" s="92"/>
      <c r="CX2023" s="92"/>
      <c r="CY2023" s="92"/>
      <c r="CZ2023" s="92"/>
      <c r="DA2023" s="92"/>
      <c r="DB2023" s="92"/>
      <c r="DC2023" s="92"/>
      <c r="DD2023" s="92"/>
      <c r="DE2023" s="154">
        <f t="shared" ref="DE2023" si="1421">SUM(DH2023:EY2023)</f>
        <v>4575219.7300000004</v>
      </c>
      <c r="DF2023" s="92"/>
      <c r="DG2023" s="92"/>
      <c r="DH2023" s="92"/>
      <c r="DI2023" s="156"/>
      <c r="DJ2023" s="156"/>
      <c r="DK2023" s="156"/>
      <c r="DL2023" s="156">
        <v>839070.36</v>
      </c>
      <c r="DM2023" s="156">
        <f t="shared" ref="DM2023:DP2023" si="1422">W2023*BR2023</f>
        <v>877835.40999999992</v>
      </c>
      <c r="DN2023" s="156">
        <f t="shared" si="1422"/>
        <v>920843.6399999999</v>
      </c>
      <c r="DO2023" s="156">
        <f t="shared" si="1422"/>
        <v>968735.16</v>
      </c>
      <c r="DP2023" s="156">
        <f t="shared" si="1422"/>
        <v>968735.16</v>
      </c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156"/>
      <c r="EH2023" s="156"/>
      <c r="EI2023" s="156"/>
      <c r="EJ2023" s="156"/>
      <c r="EK2023" s="156"/>
      <c r="EL2023" s="156"/>
      <c r="EM2023" s="156"/>
      <c r="EN2023" s="156"/>
      <c r="EO2023" s="156"/>
      <c r="EP2023" s="156"/>
      <c r="EQ2023" s="156"/>
      <c r="ER2023" s="156"/>
      <c r="ES2023" s="156"/>
      <c r="ET2023" s="156"/>
      <c r="EU2023" s="156"/>
      <c r="EV2023" s="156"/>
      <c r="EW2023" s="156"/>
      <c r="EX2023" s="156"/>
      <c r="EY2023" s="156"/>
      <c r="EZ2023" s="154">
        <f t="shared" ref="EZ2023" si="1423">DE2023*1.12</f>
        <v>5124246.0976000009</v>
      </c>
      <c r="FA2023" s="92" t="s">
        <v>1726</v>
      </c>
      <c r="FB2023" s="92" t="s">
        <v>3565</v>
      </c>
      <c r="FC2023" s="92" t="s">
        <v>1753</v>
      </c>
    </row>
    <row r="2024" spans="1:159" s="49" customFormat="1" ht="25.5" customHeight="1" x14ac:dyDescent="0.25">
      <c r="A2024" s="59" t="s">
        <v>2110</v>
      </c>
      <c r="B2024" s="59" t="s">
        <v>55</v>
      </c>
      <c r="C2024" s="59" t="s">
        <v>2081</v>
      </c>
      <c r="D2024" s="59" t="s">
        <v>2082</v>
      </c>
      <c r="E2024" s="59" t="s">
        <v>2082</v>
      </c>
      <c r="F2024" s="59"/>
      <c r="G2024" s="59" t="s">
        <v>2274</v>
      </c>
      <c r="H2024" s="59" t="s">
        <v>1405</v>
      </c>
      <c r="I2024" s="59">
        <v>80</v>
      </c>
      <c r="J2024" s="59" t="s">
        <v>2275</v>
      </c>
      <c r="K2024" s="59" t="s">
        <v>2291</v>
      </c>
      <c r="L2024" s="59"/>
      <c r="M2024" s="59">
        <v>0</v>
      </c>
      <c r="N2024" s="59" t="s">
        <v>2277</v>
      </c>
      <c r="O2024" s="46">
        <f t="shared" si="1417"/>
        <v>0</v>
      </c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87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>
        <v>0</v>
      </c>
      <c r="DF2024" s="46"/>
      <c r="DG2024" s="46"/>
      <c r="DH2024" s="46"/>
      <c r="DI2024" s="46"/>
      <c r="DJ2024" s="46"/>
      <c r="DK2024" s="46"/>
      <c r="DL2024" s="46">
        <v>13967849.0688</v>
      </c>
      <c r="DM2024" s="46">
        <v>13967849.0688</v>
      </c>
      <c r="DN2024" s="46">
        <v>13967849.0688</v>
      </c>
      <c r="DO2024" s="46">
        <v>13967849.0688</v>
      </c>
      <c r="DP2024" s="46">
        <v>13967849.0688</v>
      </c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>
        <v>0</v>
      </c>
      <c r="FA2024" s="59" t="s">
        <v>1726</v>
      </c>
      <c r="FB2024" s="59" t="s">
        <v>1727</v>
      </c>
      <c r="FC2024" s="59"/>
    </row>
    <row r="2025" spans="1:159" s="49" customFormat="1" ht="25.5" customHeight="1" x14ac:dyDescent="0.25">
      <c r="A2025" s="59" t="s">
        <v>2111</v>
      </c>
      <c r="B2025" s="59" t="s">
        <v>55</v>
      </c>
      <c r="C2025" s="59" t="s">
        <v>2081</v>
      </c>
      <c r="D2025" s="59" t="s">
        <v>2082</v>
      </c>
      <c r="E2025" s="59" t="s">
        <v>2082</v>
      </c>
      <c r="F2025" s="59"/>
      <c r="G2025" s="59" t="s">
        <v>2274</v>
      </c>
      <c r="H2025" s="59" t="s">
        <v>1405</v>
      </c>
      <c r="I2025" s="59">
        <v>80</v>
      </c>
      <c r="J2025" s="59" t="s">
        <v>1357</v>
      </c>
      <c r="K2025" s="59" t="s">
        <v>2291</v>
      </c>
      <c r="L2025" s="59"/>
      <c r="M2025" s="59">
        <v>0</v>
      </c>
      <c r="N2025" s="59" t="s">
        <v>2277</v>
      </c>
      <c r="O2025" s="46">
        <f t="shared" si="1417"/>
        <v>0</v>
      </c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87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  <c r="CN2025" s="46"/>
      <c r="CO2025" s="46"/>
      <c r="CP2025" s="46"/>
      <c r="CQ2025" s="46"/>
      <c r="CR2025" s="46"/>
      <c r="CS2025" s="46"/>
      <c r="CT2025" s="46"/>
      <c r="CU2025" s="46"/>
      <c r="CV2025" s="46"/>
      <c r="CW2025" s="46"/>
      <c r="CX2025" s="46"/>
      <c r="CY2025" s="46"/>
      <c r="CZ2025" s="46"/>
      <c r="DA2025" s="46"/>
      <c r="DB2025" s="46"/>
      <c r="DC2025" s="46"/>
      <c r="DD2025" s="46"/>
      <c r="DE2025" s="46">
        <v>0</v>
      </c>
      <c r="DF2025" s="46"/>
      <c r="DG2025" s="46"/>
      <c r="DH2025" s="46"/>
      <c r="DI2025" s="46"/>
      <c r="DJ2025" s="46"/>
      <c r="DK2025" s="46"/>
      <c r="DL2025" s="46">
        <v>13967849.060000001</v>
      </c>
      <c r="DM2025" s="46">
        <v>14613163.689999999</v>
      </c>
      <c r="DN2025" s="46">
        <v>14613163.689999999</v>
      </c>
      <c r="DO2025" s="46">
        <v>14613163.689999999</v>
      </c>
      <c r="DP2025" s="46">
        <v>14613163.689999999</v>
      </c>
      <c r="DQ2025" s="46"/>
      <c r="DR2025" s="46"/>
      <c r="DS2025" s="46"/>
      <c r="DT2025" s="46"/>
      <c r="DU2025" s="46"/>
      <c r="DV2025" s="46"/>
      <c r="DW2025" s="46"/>
      <c r="DX2025" s="46"/>
      <c r="DY2025" s="46"/>
      <c r="DZ2025" s="46"/>
      <c r="EA2025" s="46"/>
      <c r="EB2025" s="46"/>
      <c r="EC2025" s="46"/>
      <c r="ED2025" s="46"/>
      <c r="EE2025" s="46"/>
      <c r="EF2025" s="46"/>
      <c r="EG2025" s="46"/>
      <c r="EH2025" s="46"/>
      <c r="EI2025" s="46"/>
      <c r="EJ2025" s="46"/>
      <c r="EK2025" s="46"/>
      <c r="EL2025" s="46"/>
      <c r="EM2025" s="46"/>
      <c r="EN2025" s="46"/>
      <c r="EO2025" s="46"/>
      <c r="EP2025" s="46"/>
      <c r="EQ2025" s="46"/>
      <c r="ER2025" s="46"/>
      <c r="ES2025" s="46"/>
      <c r="ET2025" s="46"/>
      <c r="EU2025" s="46"/>
      <c r="EV2025" s="46"/>
      <c r="EW2025" s="46"/>
      <c r="EX2025" s="46"/>
      <c r="EY2025" s="46"/>
      <c r="EZ2025" s="46">
        <v>0</v>
      </c>
      <c r="FA2025" s="59" t="s">
        <v>1726</v>
      </c>
      <c r="FB2025" s="59" t="s">
        <v>1730</v>
      </c>
      <c r="FC2025" s="59" t="s">
        <v>1714</v>
      </c>
    </row>
    <row r="2026" spans="1:159" s="49" customFormat="1" ht="25.5" customHeight="1" x14ac:dyDescent="0.25">
      <c r="A2026" s="59" t="s">
        <v>3480</v>
      </c>
      <c r="B2026" s="59" t="s">
        <v>55</v>
      </c>
      <c r="C2026" s="59" t="s">
        <v>2081</v>
      </c>
      <c r="D2026" s="59" t="s">
        <v>2082</v>
      </c>
      <c r="E2026" s="59" t="s">
        <v>2082</v>
      </c>
      <c r="F2026" s="59"/>
      <c r="G2026" s="59" t="s">
        <v>2274</v>
      </c>
      <c r="H2026" s="59" t="s">
        <v>1405</v>
      </c>
      <c r="I2026" s="59">
        <v>80</v>
      </c>
      <c r="J2026" s="59" t="s">
        <v>3468</v>
      </c>
      <c r="K2026" s="59" t="s">
        <v>2291</v>
      </c>
      <c r="L2026" s="59"/>
      <c r="M2026" s="59">
        <v>0</v>
      </c>
      <c r="N2026" s="59" t="s">
        <v>2277</v>
      </c>
      <c r="O2026" s="46">
        <f t="shared" si="1417"/>
        <v>188342.39999999997</v>
      </c>
      <c r="P2026" s="46"/>
      <c r="Q2026" s="46"/>
      <c r="R2026" s="46"/>
      <c r="S2026" s="46"/>
      <c r="T2026" s="46"/>
      <c r="U2026" s="46"/>
      <c r="V2026" s="46">
        <v>37668.479999999996</v>
      </c>
      <c r="W2026" s="46">
        <v>37668.479999999996</v>
      </c>
      <c r="X2026" s="46">
        <v>37668.479999999996</v>
      </c>
      <c r="Y2026" s="46">
        <v>37668.479999999996</v>
      </c>
      <c r="Z2026" s="46">
        <v>37668.479999999996</v>
      </c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87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>
        <f>DE2026/O2026</f>
        <v>0</v>
      </c>
      <c r="BK2026" s="46"/>
      <c r="BL2026" s="46"/>
      <c r="BM2026" s="46"/>
      <c r="BN2026" s="46"/>
      <c r="BO2026" s="46"/>
      <c r="BP2026" s="46"/>
      <c r="BQ2026" s="46">
        <v>370.80999983009673</v>
      </c>
      <c r="BR2026" s="46">
        <v>387.94142184659427</v>
      </c>
      <c r="BS2026" s="46">
        <v>406.95</v>
      </c>
      <c r="BT2026" s="46">
        <v>406.95</v>
      </c>
      <c r="BU2026" s="46">
        <v>406.95</v>
      </c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>
        <v>0</v>
      </c>
      <c r="DF2026" s="46"/>
      <c r="DG2026" s="46"/>
      <c r="DH2026" s="46"/>
      <c r="DI2026" s="46"/>
      <c r="DJ2026" s="46"/>
      <c r="DK2026" s="46"/>
      <c r="DL2026" s="46">
        <f>V2026*BQ2026</f>
        <v>13967849.0624</v>
      </c>
      <c r="DM2026" s="46">
        <f>W2026*BR2026</f>
        <v>14613163.689999998</v>
      </c>
      <c r="DN2026" s="46">
        <f>X2026*BS2026</f>
        <v>15329187.935999999</v>
      </c>
      <c r="DO2026" s="46">
        <f>Y2026*BT2026</f>
        <v>15329187.935999999</v>
      </c>
      <c r="DP2026" s="46">
        <f>Z2026*BU2026</f>
        <v>15329187.935999999</v>
      </c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>
        <f>DE2026*1.12</f>
        <v>0</v>
      </c>
      <c r="FA2026" s="59" t="s">
        <v>1726</v>
      </c>
      <c r="FB2026" s="59" t="s">
        <v>3253</v>
      </c>
      <c r="FC2026" s="59" t="s">
        <v>3469</v>
      </c>
    </row>
    <row r="2027" spans="1:159" s="157" customFormat="1" ht="25.5" customHeight="1" x14ac:dyDescent="0.25">
      <c r="A2027" s="92" t="s">
        <v>3904</v>
      </c>
      <c r="B2027" s="92" t="s">
        <v>55</v>
      </c>
      <c r="C2027" s="92" t="s">
        <v>2081</v>
      </c>
      <c r="D2027" s="92" t="s">
        <v>2082</v>
      </c>
      <c r="E2027" s="92" t="s">
        <v>2082</v>
      </c>
      <c r="F2027" s="92"/>
      <c r="G2027" s="92" t="s">
        <v>2274</v>
      </c>
      <c r="H2027" s="92" t="s">
        <v>1405</v>
      </c>
      <c r="I2027" s="152">
        <v>80</v>
      </c>
      <c r="J2027" s="152" t="s">
        <v>3891</v>
      </c>
      <c r="K2027" s="152" t="s">
        <v>2291</v>
      </c>
      <c r="L2027" s="100"/>
      <c r="M2027" s="92">
        <v>0</v>
      </c>
      <c r="N2027" s="152" t="s">
        <v>2277</v>
      </c>
      <c r="O2027" s="48">
        <f t="shared" ref="O2027" si="1424">V2027+W2027+X2027+Y2027+Z2027+AA2027+AB2027+AC2027+AD2027+AE2027+AF2027+AG2027+AH2027+AI2027+AJ2027+AK2027+AL2027+AM2027+AN2027+AO2027+AP2027+AQ2027+AR2027+AS2027+AT2027+AU2027+AV2027+AW2027+AX2027+AY2027+AZ2027+BA2027+BB2027+BC2027+BD2027+BE2027+BF2027+BG2027+BH2027+BI2027</f>
        <v>188342.39999999997</v>
      </c>
      <c r="P2027" s="92"/>
      <c r="Q2027" s="92"/>
      <c r="R2027" s="92"/>
      <c r="S2027" s="96"/>
      <c r="T2027" s="96"/>
      <c r="U2027" s="96"/>
      <c r="V2027" s="96">
        <v>37668.479999999996</v>
      </c>
      <c r="W2027" s="96">
        <v>37668.479999999996</v>
      </c>
      <c r="X2027" s="153">
        <v>37668.479999999996</v>
      </c>
      <c r="Y2027" s="153">
        <v>37668.479999999996</v>
      </c>
      <c r="Z2027" s="153">
        <v>37668.479999999996</v>
      </c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154">
        <f t="shared" ref="BJ2027" si="1425">DE2027/O2027</f>
        <v>404.38428432259548</v>
      </c>
      <c r="BK2027" s="92"/>
      <c r="BL2027" s="92"/>
      <c r="BM2027" s="92"/>
      <c r="BN2027" s="155"/>
      <c r="BO2027" s="155"/>
      <c r="BP2027" s="155"/>
      <c r="BQ2027" s="155">
        <f t="shared" ref="BQ2027" si="1426">DL2027/V2027</f>
        <v>370.80999976638299</v>
      </c>
      <c r="BR2027" s="155">
        <v>387.94142184659427</v>
      </c>
      <c r="BS2027" s="96">
        <v>406.95</v>
      </c>
      <c r="BT2027" s="101">
        <v>428.11</v>
      </c>
      <c r="BU2027" s="101">
        <v>428.11</v>
      </c>
      <c r="BV2027" s="92"/>
      <c r="BW2027" s="92"/>
      <c r="BX2027" s="92"/>
      <c r="BY2027" s="92"/>
      <c r="BZ2027" s="92"/>
      <c r="CA2027" s="92"/>
      <c r="CB2027" s="92"/>
      <c r="CC2027" s="92"/>
      <c r="CD2027" s="92"/>
      <c r="CE2027" s="92"/>
      <c r="CF2027" s="92"/>
      <c r="CG2027" s="92"/>
      <c r="CH2027" s="92"/>
      <c r="CI2027" s="92"/>
      <c r="CJ2027" s="92"/>
      <c r="CK2027" s="92"/>
      <c r="CL2027" s="92"/>
      <c r="CM2027" s="92"/>
      <c r="CN2027" s="92"/>
      <c r="CO2027" s="92"/>
      <c r="CP2027" s="92"/>
      <c r="CQ2027" s="92"/>
      <c r="CR2027" s="92"/>
      <c r="CS2027" s="92"/>
      <c r="CT2027" s="92"/>
      <c r="CU2027" s="92"/>
      <c r="CV2027" s="92"/>
      <c r="CW2027" s="92"/>
      <c r="CX2027" s="92"/>
      <c r="CY2027" s="92"/>
      <c r="CZ2027" s="92"/>
      <c r="DA2027" s="92"/>
      <c r="DB2027" s="92"/>
      <c r="DC2027" s="92"/>
      <c r="DD2027" s="92"/>
      <c r="DE2027" s="154">
        <f t="shared" ref="DE2027" si="1427">SUM(DH2027:EY2027)</f>
        <v>76162706.631599993</v>
      </c>
      <c r="DF2027" s="92"/>
      <c r="DG2027" s="92"/>
      <c r="DH2027" s="92"/>
      <c r="DI2027" s="156"/>
      <c r="DJ2027" s="156"/>
      <c r="DK2027" s="156"/>
      <c r="DL2027" s="156">
        <v>13967849.060000001</v>
      </c>
      <c r="DM2027" s="156">
        <f t="shared" ref="DM2027:DP2027" si="1428">W2027*BR2027</f>
        <v>14613163.689999998</v>
      </c>
      <c r="DN2027" s="156">
        <f t="shared" si="1428"/>
        <v>15329187.935999999</v>
      </c>
      <c r="DO2027" s="156">
        <f t="shared" si="1428"/>
        <v>16126252.9728</v>
      </c>
      <c r="DP2027" s="156">
        <f t="shared" si="1428"/>
        <v>16126252.9728</v>
      </c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156"/>
      <c r="EH2027" s="156"/>
      <c r="EI2027" s="156"/>
      <c r="EJ2027" s="156"/>
      <c r="EK2027" s="156"/>
      <c r="EL2027" s="156"/>
      <c r="EM2027" s="156"/>
      <c r="EN2027" s="156"/>
      <c r="EO2027" s="156"/>
      <c r="EP2027" s="156"/>
      <c r="EQ2027" s="156"/>
      <c r="ER2027" s="156"/>
      <c r="ES2027" s="156"/>
      <c r="ET2027" s="156"/>
      <c r="EU2027" s="156"/>
      <c r="EV2027" s="156"/>
      <c r="EW2027" s="156"/>
      <c r="EX2027" s="156"/>
      <c r="EY2027" s="156"/>
      <c r="EZ2027" s="154">
        <f t="shared" ref="EZ2027" si="1429">DE2027*1.12</f>
        <v>85302231.427392006</v>
      </c>
      <c r="FA2027" s="92" t="s">
        <v>1726</v>
      </c>
      <c r="FB2027" s="92" t="s">
        <v>3565</v>
      </c>
      <c r="FC2027" s="92" t="s">
        <v>1753</v>
      </c>
    </row>
    <row r="2028" spans="1:159" s="49" customFormat="1" ht="25.5" customHeight="1" x14ac:dyDescent="0.25">
      <c r="A2028" s="59" t="s">
        <v>2112</v>
      </c>
      <c r="B2028" s="59" t="s">
        <v>55</v>
      </c>
      <c r="C2028" s="59" t="s">
        <v>2081</v>
      </c>
      <c r="D2028" s="59" t="s">
        <v>2082</v>
      </c>
      <c r="E2028" s="59" t="s">
        <v>2082</v>
      </c>
      <c r="F2028" s="59"/>
      <c r="G2028" s="59" t="s">
        <v>2274</v>
      </c>
      <c r="H2028" s="59" t="s">
        <v>1405</v>
      </c>
      <c r="I2028" s="59">
        <v>80</v>
      </c>
      <c r="J2028" s="59" t="s">
        <v>2275</v>
      </c>
      <c r="K2028" s="59" t="s">
        <v>2292</v>
      </c>
      <c r="L2028" s="59"/>
      <c r="M2028" s="59">
        <v>0</v>
      </c>
      <c r="N2028" s="59" t="s">
        <v>2277</v>
      </c>
      <c r="O2028" s="46">
        <f t="shared" si="1417"/>
        <v>0</v>
      </c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87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>
        <v>0</v>
      </c>
      <c r="DF2028" s="46"/>
      <c r="DG2028" s="46"/>
      <c r="DH2028" s="46"/>
      <c r="DI2028" s="46"/>
      <c r="DJ2028" s="46"/>
      <c r="DK2028" s="46"/>
      <c r="DL2028" s="46">
        <v>933737.52</v>
      </c>
      <c r="DM2028" s="46">
        <v>933737.52</v>
      </c>
      <c r="DN2028" s="46">
        <v>933737.52</v>
      </c>
      <c r="DO2028" s="46">
        <v>933737.52</v>
      </c>
      <c r="DP2028" s="46">
        <v>933737.52</v>
      </c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>
        <v>0</v>
      </c>
      <c r="FA2028" s="59" t="s">
        <v>1726</v>
      </c>
      <c r="FB2028" s="59" t="s">
        <v>1727</v>
      </c>
      <c r="FC2028" s="59"/>
    </row>
    <row r="2029" spans="1:159" s="49" customFormat="1" ht="25.5" customHeight="1" x14ac:dyDescent="0.25">
      <c r="A2029" s="59" t="s">
        <v>2113</v>
      </c>
      <c r="B2029" s="59" t="s">
        <v>55</v>
      </c>
      <c r="C2029" s="59" t="s">
        <v>2081</v>
      </c>
      <c r="D2029" s="59" t="s">
        <v>2082</v>
      </c>
      <c r="E2029" s="59" t="s">
        <v>2082</v>
      </c>
      <c r="F2029" s="59"/>
      <c r="G2029" s="59" t="s">
        <v>2274</v>
      </c>
      <c r="H2029" s="59" t="s">
        <v>1405</v>
      </c>
      <c r="I2029" s="59">
        <v>80</v>
      </c>
      <c r="J2029" s="59" t="s">
        <v>1357</v>
      </c>
      <c r="K2029" s="59" t="s">
        <v>2292</v>
      </c>
      <c r="L2029" s="59"/>
      <c r="M2029" s="59">
        <v>0</v>
      </c>
      <c r="N2029" s="59" t="s">
        <v>2277</v>
      </c>
      <c r="O2029" s="46">
        <f t="shared" si="1417"/>
        <v>0</v>
      </c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87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  <c r="CN2029" s="46"/>
      <c r="CO2029" s="46"/>
      <c r="CP2029" s="46"/>
      <c r="CQ2029" s="46"/>
      <c r="CR2029" s="46"/>
      <c r="CS2029" s="46"/>
      <c r="CT2029" s="46"/>
      <c r="CU2029" s="46"/>
      <c r="CV2029" s="46"/>
      <c r="CW2029" s="46"/>
      <c r="CX2029" s="46"/>
      <c r="CY2029" s="46"/>
      <c r="CZ2029" s="46"/>
      <c r="DA2029" s="46"/>
      <c r="DB2029" s="46"/>
      <c r="DC2029" s="46"/>
      <c r="DD2029" s="46"/>
      <c r="DE2029" s="46">
        <v>0</v>
      </c>
      <c r="DF2029" s="46"/>
      <c r="DG2029" s="46"/>
      <c r="DH2029" s="46"/>
      <c r="DI2029" s="46"/>
      <c r="DJ2029" s="46"/>
      <c r="DK2029" s="46"/>
      <c r="DL2029" s="46">
        <v>933737.52</v>
      </c>
      <c r="DM2029" s="46">
        <v>976876.19</v>
      </c>
      <c r="DN2029" s="46">
        <v>976876.19</v>
      </c>
      <c r="DO2029" s="46">
        <v>976876.19</v>
      </c>
      <c r="DP2029" s="46">
        <v>976876.19</v>
      </c>
      <c r="DQ2029" s="46"/>
      <c r="DR2029" s="46"/>
      <c r="DS2029" s="46"/>
      <c r="DT2029" s="46"/>
      <c r="DU2029" s="46"/>
      <c r="DV2029" s="46"/>
      <c r="DW2029" s="46"/>
      <c r="DX2029" s="46"/>
      <c r="DY2029" s="46"/>
      <c r="DZ2029" s="46"/>
      <c r="EA2029" s="46"/>
      <c r="EB2029" s="46"/>
      <c r="EC2029" s="46"/>
      <c r="ED2029" s="46"/>
      <c r="EE2029" s="46"/>
      <c r="EF2029" s="46"/>
      <c r="EG2029" s="46"/>
      <c r="EH2029" s="46"/>
      <c r="EI2029" s="46"/>
      <c r="EJ2029" s="46"/>
      <c r="EK2029" s="46"/>
      <c r="EL2029" s="46"/>
      <c r="EM2029" s="46"/>
      <c r="EN2029" s="46"/>
      <c r="EO2029" s="46"/>
      <c r="EP2029" s="46"/>
      <c r="EQ2029" s="46"/>
      <c r="ER2029" s="46"/>
      <c r="ES2029" s="46"/>
      <c r="ET2029" s="46"/>
      <c r="EU2029" s="46"/>
      <c r="EV2029" s="46"/>
      <c r="EW2029" s="46"/>
      <c r="EX2029" s="46"/>
      <c r="EY2029" s="46"/>
      <c r="EZ2029" s="46">
        <v>0</v>
      </c>
      <c r="FA2029" s="59" t="s">
        <v>1726</v>
      </c>
      <c r="FB2029" s="59" t="s">
        <v>1730</v>
      </c>
      <c r="FC2029" s="59" t="s">
        <v>1714</v>
      </c>
    </row>
    <row r="2030" spans="1:159" s="49" customFormat="1" ht="25.5" customHeight="1" x14ac:dyDescent="0.25">
      <c r="A2030" s="59" t="s">
        <v>3481</v>
      </c>
      <c r="B2030" s="59" t="s">
        <v>55</v>
      </c>
      <c r="C2030" s="59" t="s">
        <v>2081</v>
      </c>
      <c r="D2030" s="59" t="s">
        <v>2082</v>
      </c>
      <c r="E2030" s="59" t="s">
        <v>2082</v>
      </c>
      <c r="F2030" s="59"/>
      <c r="G2030" s="59" t="s">
        <v>2274</v>
      </c>
      <c r="H2030" s="59" t="s">
        <v>1405</v>
      </c>
      <c r="I2030" s="59">
        <v>80</v>
      </c>
      <c r="J2030" s="59" t="s">
        <v>3468</v>
      </c>
      <c r="K2030" s="59" t="s">
        <v>2292</v>
      </c>
      <c r="L2030" s="59"/>
      <c r="M2030" s="59">
        <v>0</v>
      </c>
      <c r="N2030" s="59" t="s">
        <v>2277</v>
      </c>
      <c r="O2030" s="46">
        <f t="shared" si="1417"/>
        <v>22116.000000000004</v>
      </c>
      <c r="P2030" s="46"/>
      <c r="Q2030" s="46"/>
      <c r="R2030" s="46"/>
      <c r="S2030" s="46"/>
      <c r="T2030" s="46"/>
      <c r="U2030" s="46"/>
      <c r="V2030" s="46">
        <v>4423.2000000000007</v>
      </c>
      <c r="W2030" s="46">
        <v>4423.2000000000007</v>
      </c>
      <c r="X2030" s="46">
        <v>4423.2000000000007</v>
      </c>
      <c r="Y2030" s="46">
        <v>4423.2000000000007</v>
      </c>
      <c r="Z2030" s="46">
        <v>4423.2000000000007</v>
      </c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87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>
        <f>DE2030/O2030</f>
        <v>0</v>
      </c>
      <c r="BK2030" s="46"/>
      <c r="BL2030" s="46"/>
      <c r="BM2030" s="46"/>
      <c r="BN2030" s="46"/>
      <c r="BO2030" s="46"/>
      <c r="BP2030" s="46"/>
      <c r="BQ2030" s="46">
        <v>211.09999999999997</v>
      </c>
      <c r="BR2030" s="46">
        <v>220.85281922589979</v>
      </c>
      <c r="BS2030" s="46">
        <v>231.67</v>
      </c>
      <c r="BT2030" s="46">
        <v>231.67</v>
      </c>
      <c r="BU2030" s="46">
        <v>231.67</v>
      </c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>
        <v>0</v>
      </c>
      <c r="DF2030" s="46"/>
      <c r="DG2030" s="46"/>
      <c r="DH2030" s="46"/>
      <c r="DI2030" s="46"/>
      <c r="DJ2030" s="46"/>
      <c r="DK2030" s="46"/>
      <c r="DL2030" s="46">
        <f>V2030*BQ2030</f>
        <v>933737.52</v>
      </c>
      <c r="DM2030" s="46">
        <f>W2030*BR2030</f>
        <v>976876.19000000018</v>
      </c>
      <c r="DN2030" s="46">
        <f>X2030*BS2030</f>
        <v>1024722.7440000001</v>
      </c>
      <c r="DO2030" s="46">
        <f>Y2030*BT2030</f>
        <v>1024722.7440000001</v>
      </c>
      <c r="DP2030" s="46">
        <f>Z2030*BU2030</f>
        <v>1024722.7440000001</v>
      </c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>
        <f>DE2030*1.12</f>
        <v>0</v>
      </c>
      <c r="FA2030" s="59" t="s">
        <v>1726</v>
      </c>
      <c r="FB2030" s="59" t="s">
        <v>3253</v>
      </c>
      <c r="FC2030" s="59" t="s">
        <v>3469</v>
      </c>
    </row>
    <row r="2031" spans="1:159" s="157" customFormat="1" ht="25.5" customHeight="1" x14ac:dyDescent="0.25">
      <c r="A2031" s="92" t="s">
        <v>3905</v>
      </c>
      <c r="B2031" s="92" t="s">
        <v>55</v>
      </c>
      <c r="C2031" s="92" t="s">
        <v>2081</v>
      </c>
      <c r="D2031" s="92" t="s">
        <v>2082</v>
      </c>
      <c r="E2031" s="92" t="s">
        <v>2082</v>
      </c>
      <c r="F2031" s="92"/>
      <c r="G2031" s="92" t="s">
        <v>2274</v>
      </c>
      <c r="H2031" s="92" t="s">
        <v>1405</v>
      </c>
      <c r="I2031" s="152">
        <v>80</v>
      </c>
      <c r="J2031" s="152" t="s">
        <v>3891</v>
      </c>
      <c r="K2031" s="152" t="s">
        <v>2292</v>
      </c>
      <c r="L2031" s="100"/>
      <c r="M2031" s="92">
        <v>0</v>
      </c>
      <c r="N2031" s="152" t="s">
        <v>2277</v>
      </c>
      <c r="O2031" s="48">
        <f t="shared" ref="O2031" si="1430">V2031+W2031+X2031+Y2031+Z2031+AA2031+AB2031+AC2031+AD2031+AE2031+AF2031+AG2031+AH2031+AI2031+AJ2031+AK2031+AL2031+AM2031+AN2031+AO2031+AP2031+AQ2031+AR2031+AS2031+AT2031+AU2031+AV2031+AW2031+AX2031+AY2031+AZ2031+BA2031+BB2031+BC2031+BD2031+BE2031+BF2031+BG2031+BH2031+BI2031</f>
        <v>22116.000000000004</v>
      </c>
      <c r="P2031" s="92"/>
      <c r="Q2031" s="92"/>
      <c r="R2031" s="92"/>
      <c r="S2031" s="96"/>
      <c r="T2031" s="96"/>
      <c r="U2031" s="96"/>
      <c r="V2031" s="96">
        <v>4423.2000000000007</v>
      </c>
      <c r="W2031" s="96">
        <v>4423.2000000000007</v>
      </c>
      <c r="X2031" s="153">
        <v>4423.2000000000007</v>
      </c>
      <c r="Y2031" s="153">
        <v>4423.2000000000007</v>
      </c>
      <c r="Z2031" s="153">
        <v>4423.2000000000007</v>
      </c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154">
        <f t="shared" ref="BJ2031" si="1431">DE2031/O2031</f>
        <v>230.21256384517997</v>
      </c>
      <c r="BK2031" s="92"/>
      <c r="BL2031" s="92"/>
      <c r="BM2031" s="92"/>
      <c r="BN2031" s="155"/>
      <c r="BO2031" s="155"/>
      <c r="BP2031" s="155"/>
      <c r="BQ2031" s="155">
        <f t="shared" ref="BQ2031" si="1432">DL2031/V2031</f>
        <v>211.09999999999997</v>
      </c>
      <c r="BR2031" s="155">
        <v>220.85281922589979</v>
      </c>
      <c r="BS2031" s="96">
        <v>231.67</v>
      </c>
      <c r="BT2031" s="101">
        <v>243.72</v>
      </c>
      <c r="BU2031" s="101">
        <v>243.72</v>
      </c>
      <c r="BV2031" s="92"/>
      <c r="BW2031" s="92"/>
      <c r="BX2031" s="92"/>
      <c r="BY2031" s="92"/>
      <c r="BZ2031" s="92"/>
      <c r="CA2031" s="92"/>
      <c r="CB2031" s="92"/>
      <c r="CC2031" s="92"/>
      <c r="CD2031" s="92"/>
      <c r="CE2031" s="92"/>
      <c r="CF2031" s="92"/>
      <c r="CG2031" s="92"/>
      <c r="CH2031" s="92"/>
      <c r="CI2031" s="92"/>
      <c r="CJ2031" s="92"/>
      <c r="CK2031" s="92"/>
      <c r="CL2031" s="92"/>
      <c r="CM2031" s="92"/>
      <c r="CN2031" s="92"/>
      <c r="CO2031" s="92"/>
      <c r="CP2031" s="92"/>
      <c r="CQ2031" s="92"/>
      <c r="CR2031" s="92"/>
      <c r="CS2031" s="92"/>
      <c r="CT2031" s="92"/>
      <c r="CU2031" s="92"/>
      <c r="CV2031" s="92"/>
      <c r="CW2031" s="92"/>
      <c r="CX2031" s="92"/>
      <c r="CY2031" s="92"/>
      <c r="CZ2031" s="92"/>
      <c r="DA2031" s="92"/>
      <c r="DB2031" s="92"/>
      <c r="DC2031" s="92"/>
      <c r="DD2031" s="92"/>
      <c r="DE2031" s="154">
        <f t="shared" ref="DE2031" si="1433">SUM(DH2031:EY2031)</f>
        <v>5091381.0620000008</v>
      </c>
      <c r="DF2031" s="92"/>
      <c r="DG2031" s="92"/>
      <c r="DH2031" s="92"/>
      <c r="DI2031" s="156"/>
      <c r="DJ2031" s="156"/>
      <c r="DK2031" s="156"/>
      <c r="DL2031" s="156">
        <v>933737.52</v>
      </c>
      <c r="DM2031" s="156">
        <f t="shared" ref="DM2031:DP2031" si="1434">W2031*BR2031</f>
        <v>976876.19000000018</v>
      </c>
      <c r="DN2031" s="156">
        <f t="shared" si="1434"/>
        <v>1024722.7440000001</v>
      </c>
      <c r="DO2031" s="156">
        <f t="shared" si="1434"/>
        <v>1078022.3040000002</v>
      </c>
      <c r="DP2031" s="156">
        <f t="shared" si="1434"/>
        <v>1078022.3040000002</v>
      </c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156"/>
      <c r="EH2031" s="156"/>
      <c r="EI2031" s="156"/>
      <c r="EJ2031" s="156"/>
      <c r="EK2031" s="156"/>
      <c r="EL2031" s="156"/>
      <c r="EM2031" s="156"/>
      <c r="EN2031" s="156"/>
      <c r="EO2031" s="156"/>
      <c r="EP2031" s="156"/>
      <c r="EQ2031" s="156"/>
      <c r="ER2031" s="156"/>
      <c r="ES2031" s="156"/>
      <c r="ET2031" s="156"/>
      <c r="EU2031" s="156"/>
      <c r="EV2031" s="156"/>
      <c r="EW2031" s="156"/>
      <c r="EX2031" s="156"/>
      <c r="EY2031" s="156"/>
      <c r="EZ2031" s="154">
        <f t="shared" ref="EZ2031" si="1435">DE2031*1.12</f>
        <v>5702346.7894400014</v>
      </c>
      <c r="FA2031" s="92" t="s">
        <v>1726</v>
      </c>
      <c r="FB2031" s="92" t="s">
        <v>3565</v>
      </c>
      <c r="FC2031" s="92" t="s">
        <v>1753</v>
      </c>
    </row>
    <row r="2032" spans="1:159" s="49" customFormat="1" ht="25.5" customHeight="1" x14ac:dyDescent="0.25">
      <c r="A2032" s="59" t="s">
        <v>2114</v>
      </c>
      <c r="B2032" s="59" t="s">
        <v>55</v>
      </c>
      <c r="C2032" s="59" t="s">
        <v>2081</v>
      </c>
      <c r="D2032" s="59" t="s">
        <v>2082</v>
      </c>
      <c r="E2032" s="59" t="s">
        <v>2082</v>
      </c>
      <c r="F2032" s="59"/>
      <c r="G2032" s="59" t="s">
        <v>2274</v>
      </c>
      <c r="H2032" s="59" t="s">
        <v>1405</v>
      </c>
      <c r="I2032" s="59">
        <v>80</v>
      </c>
      <c r="J2032" s="59" t="s">
        <v>2275</v>
      </c>
      <c r="K2032" s="59" t="s">
        <v>2293</v>
      </c>
      <c r="L2032" s="59"/>
      <c r="M2032" s="59">
        <v>0</v>
      </c>
      <c r="N2032" s="59" t="s">
        <v>2277</v>
      </c>
      <c r="O2032" s="46">
        <f t="shared" si="1417"/>
        <v>0</v>
      </c>
      <c r="P2032" s="46"/>
      <c r="Q2032" s="46"/>
      <c r="R2032" s="46"/>
      <c r="S2032" s="46"/>
      <c r="T2032" s="46"/>
      <c r="U2032" s="46"/>
      <c r="V2032" s="46"/>
      <c r="W2032" s="46"/>
      <c r="X2032" s="46"/>
      <c r="Y2032" s="46"/>
      <c r="Z2032" s="46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87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>
        <v>0</v>
      </c>
      <c r="DF2032" s="46"/>
      <c r="DG2032" s="46"/>
      <c r="DH2032" s="46"/>
      <c r="DI2032" s="46"/>
      <c r="DJ2032" s="46"/>
      <c r="DK2032" s="46"/>
      <c r="DL2032" s="46">
        <v>25308730.137600001</v>
      </c>
      <c r="DM2032" s="46">
        <v>25308730.137600001</v>
      </c>
      <c r="DN2032" s="46">
        <v>25308730.137600001</v>
      </c>
      <c r="DO2032" s="46">
        <v>25308730.137600001</v>
      </c>
      <c r="DP2032" s="46">
        <v>25308730.137600001</v>
      </c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>
        <v>0</v>
      </c>
      <c r="FA2032" s="59" t="s">
        <v>1726</v>
      </c>
      <c r="FB2032" s="59" t="s">
        <v>1727</v>
      </c>
      <c r="FC2032" s="59"/>
    </row>
    <row r="2033" spans="1:159" s="49" customFormat="1" ht="25.5" customHeight="1" x14ac:dyDescent="0.25">
      <c r="A2033" s="59" t="s">
        <v>2115</v>
      </c>
      <c r="B2033" s="59" t="s">
        <v>55</v>
      </c>
      <c r="C2033" s="59" t="s">
        <v>2081</v>
      </c>
      <c r="D2033" s="59" t="s">
        <v>2082</v>
      </c>
      <c r="E2033" s="59" t="s">
        <v>2082</v>
      </c>
      <c r="F2033" s="59"/>
      <c r="G2033" s="59" t="s">
        <v>2274</v>
      </c>
      <c r="H2033" s="59" t="s">
        <v>1405</v>
      </c>
      <c r="I2033" s="59">
        <v>80</v>
      </c>
      <c r="J2033" s="59" t="s">
        <v>1357</v>
      </c>
      <c r="K2033" s="59" t="s">
        <v>2293</v>
      </c>
      <c r="L2033" s="59"/>
      <c r="M2033" s="59">
        <v>0</v>
      </c>
      <c r="N2033" s="59" t="s">
        <v>2277</v>
      </c>
      <c r="O2033" s="46">
        <f t="shared" si="1417"/>
        <v>0</v>
      </c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87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  <c r="CN2033" s="46"/>
      <c r="CO2033" s="46"/>
      <c r="CP2033" s="46"/>
      <c r="CQ2033" s="46"/>
      <c r="CR2033" s="46"/>
      <c r="CS2033" s="46"/>
      <c r="CT2033" s="46"/>
      <c r="CU2033" s="46"/>
      <c r="CV2033" s="46"/>
      <c r="CW2033" s="46"/>
      <c r="CX2033" s="46"/>
      <c r="CY2033" s="46"/>
      <c r="CZ2033" s="46"/>
      <c r="DA2033" s="46"/>
      <c r="DB2033" s="46"/>
      <c r="DC2033" s="46"/>
      <c r="DD2033" s="46"/>
      <c r="DE2033" s="46">
        <v>0</v>
      </c>
      <c r="DF2033" s="46"/>
      <c r="DG2033" s="46"/>
      <c r="DH2033" s="46"/>
      <c r="DI2033" s="46"/>
      <c r="DJ2033" s="46"/>
      <c r="DK2033" s="46"/>
      <c r="DL2033" s="46">
        <v>22826365.530000001</v>
      </c>
      <c r="DM2033" s="46">
        <v>23880943.620000001</v>
      </c>
      <c r="DN2033" s="46">
        <v>23880943.620000001</v>
      </c>
      <c r="DO2033" s="46">
        <v>23880943.620000001</v>
      </c>
      <c r="DP2033" s="46">
        <v>23880943.620000001</v>
      </c>
      <c r="DQ2033" s="46"/>
      <c r="DR2033" s="46"/>
      <c r="DS2033" s="46"/>
      <c r="DT2033" s="46"/>
      <c r="DU2033" s="46"/>
      <c r="DV2033" s="46"/>
      <c r="DW2033" s="46"/>
      <c r="DX2033" s="46"/>
      <c r="DY2033" s="46"/>
      <c r="DZ2033" s="46"/>
      <c r="EA2033" s="46"/>
      <c r="EB2033" s="46"/>
      <c r="EC2033" s="46"/>
      <c r="ED2033" s="46"/>
      <c r="EE2033" s="46"/>
      <c r="EF2033" s="46"/>
      <c r="EG2033" s="46"/>
      <c r="EH2033" s="46"/>
      <c r="EI2033" s="46"/>
      <c r="EJ2033" s="46"/>
      <c r="EK2033" s="46"/>
      <c r="EL2033" s="46"/>
      <c r="EM2033" s="46"/>
      <c r="EN2033" s="46"/>
      <c r="EO2033" s="46"/>
      <c r="EP2033" s="46"/>
      <c r="EQ2033" s="46"/>
      <c r="ER2033" s="46"/>
      <c r="ES2033" s="46"/>
      <c r="ET2033" s="46"/>
      <c r="EU2033" s="46"/>
      <c r="EV2033" s="46"/>
      <c r="EW2033" s="46"/>
      <c r="EX2033" s="46"/>
      <c r="EY2033" s="46"/>
      <c r="EZ2033" s="46">
        <v>0</v>
      </c>
      <c r="FA2033" s="59" t="s">
        <v>1726</v>
      </c>
      <c r="FB2033" s="59" t="s">
        <v>1730</v>
      </c>
      <c r="FC2033" s="59" t="s">
        <v>1714</v>
      </c>
    </row>
    <row r="2034" spans="1:159" s="49" customFormat="1" ht="25.5" customHeight="1" x14ac:dyDescent="0.25">
      <c r="A2034" s="59" t="s">
        <v>3482</v>
      </c>
      <c r="B2034" s="59" t="s">
        <v>55</v>
      </c>
      <c r="C2034" s="59" t="s">
        <v>2081</v>
      </c>
      <c r="D2034" s="59" t="s">
        <v>2082</v>
      </c>
      <c r="E2034" s="59" t="s">
        <v>2082</v>
      </c>
      <c r="F2034" s="59"/>
      <c r="G2034" s="59" t="s">
        <v>2274</v>
      </c>
      <c r="H2034" s="59" t="s">
        <v>1405</v>
      </c>
      <c r="I2034" s="59">
        <v>80</v>
      </c>
      <c r="J2034" s="59" t="s">
        <v>3468</v>
      </c>
      <c r="K2034" s="59" t="s">
        <v>2293</v>
      </c>
      <c r="L2034" s="59"/>
      <c r="M2034" s="59">
        <v>0</v>
      </c>
      <c r="N2034" s="59" t="s">
        <v>2277</v>
      </c>
      <c r="O2034" s="46">
        <f t="shared" si="1417"/>
        <v>140180.40000000002</v>
      </c>
      <c r="P2034" s="46"/>
      <c r="Q2034" s="46"/>
      <c r="R2034" s="46"/>
      <c r="S2034" s="46"/>
      <c r="T2034" s="46"/>
      <c r="U2034" s="46"/>
      <c r="V2034" s="46">
        <v>28036.080000000002</v>
      </c>
      <c r="W2034" s="46">
        <v>28036.080000000002</v>
      </c>
      <c r="X2034" s="46">
        <v>28036.080000000002</v>
      </c>
      <c r="Y2034" s="46">
        <v>28036.080000000002</v>
      </c>
      <c r="Z2034" s="46">
        <v>28036.080000000002</v>
      </c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87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>
        <v>862.33006631752733</v>
      </c>
      <c r="BK2034" s="46"/>
      <c r="BL2034" s="46"/>
      <c r="BM2034" s="46"/>
      <c r="BN2034" s="46"/>
      <c r="BO2034" s="46"/>
      <c r="BP2034" s="46"/>
      <c r="BQ2034" s="46">
        <v>814.17821338789156</v>
      </c>
      <c r="BR2034" s="46">
        <v>843.3721180142694</v>
      </c>
      <c r="BS2034" s="46">
        <v>884.7</v>
      </c>
      <c r="BT2034" s="46">
        <v>884.7</v>
      </c>
      <c r="BU2034" s="46">
        <v>884.7</v>
      </c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>
        <v>0</v>
      </c>
      <c r="DF2034" s="46"/>
      <c r="DG2034" s="46"/>
      <c r="DH2034" s="46"/>
      <c r="DI2034" s="46"/>
      <c r="DJ2034" s="46"/>
      <c r="DK2034" s="46"/>
      <c r="DL2034" s="46">
        <v>22826365.530000001</v>
      </c>
      <c r="DM2034" s="46">
        <f>W2034*BR2034</f>
        <v>23644848.170417499</v>
      </c>
      <c r="DN2034" s="46">
        <f>X2034*BS2034</f>
        <v>24803519.976000004</v>
      </c>
      <c r="DO2034" s="46">
        <f>Y2034*BT2034</f>
        <v>24803519.976000004</v>
      </c>
      <c r="DP2034" s="46">
        <f>Z2034*BU2034</f>
        <v>24803519.976000004</v>
      </c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>
        <f>DE2034*1.12</f>
        <v>0</v>
      </c>
      <c r="FA2034" s="59" t="s">
        <v>1726</v>
      </c>
      <c r="FB2034" s="59" t="s">
        <v>3253</v>
      </c>
      <c r="FC2034" s="59" t="s">
        <v>3469</v>
      </c>
    </row>
    <row r="2035" spans="1:159" s="157" customFormat="1" ht="25.5" customHeight="1" x14ac:dyDescent="0.25">
      <c r="A2035" s="92" t="s">
        <v>3906</v>
      </c>
      <c r="B2035" s="92" t="s">
        <v>55</v>
      </c>
      <c r="C2035" s="92" t="s">
        <v>2081</v>
      </c>
      <c r="D2035" s="92" t="s">
        <v>2082</v>
      </c>
      <c r="E2035" s="92" t="s">
        <v>2082</v>
      </c>
      <c r="F2035" s="92"/>
      <c r="G2035" s="92" t="s">
        <v>2274</v>
      </c>
      <c r="H2035" s="92" t="s">
        <v>1405</v>
      </c>
      <c r="I2035" s="152">
        <v>80</v>
      </c>
      <c r="J2035" s="152" t="s">
        <v>3891</v>
      </c>
      <c r="K2035" s="152" t="s">
        <v>2293</v>
      </c>
      <c r="L2035" s="100"/>
      <c r="M2035" s="92">
        <v>0</v>
      </c>
      <c r="N2035" s="152" t="s">
        <v>2277</v>
      </c>
      <c r="O2035" s="48">
        <f t="shared" ref="O2035" si="1436">V2035+W2035+X2035+Y2035+Z2035+AA2035+AB2035+AC2035+AD2035+AE2035+AF2035+AG2035+AH2035+AI2035+AJ2035+AK2035+AL2035+AM2035+AN2035+AO2035+AP2035+AQ2035+AR2035+AS2035+AT2035+AU2035+AV2035+AW2035+AX2035+AY2035+AZ2035+BA2035+BB2035+BC2035+BD2035+BE2035+BF2035+BG2035+BH2035+BI2035</f>
        <v>140180.40000000002</v>
      </c>
      <c r="P2035" s="92"/>
      <c r="Q2035" s="92"/>
      <c r="R2035" s="92"/>
      <c r="S2035" s="96"/>
      <c r="T2035" s="96"/>
      <c r="U2035" s="96"/>
      <c r="V2035" s="96">
        <v>28036.080000000002</v>
      </c>
      <c r="W2035" s="96">
        <v>28036.080000000002</v>
      </c>
      <c r="X2035" s="153">
        <v>28036.080000000002</v>
      </c>
      <c r="Y2035" s="153">
        <v>28036.080000000002</v>
      </c>
      <c r="Z2035" s="153">
        <v>28036.080000000002</v>
      </c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154">
        <f t="shared" ref="BJ2035" si="1437">DE2035/O2035</f>
        <v>880.73006631752719</v>
      </c>
      <c r="BK2035" s="92"/>
      <c r="BL2035" s="92"/>
      <c r="BM2035" s="92"/>
      <c r="BN2035" s="155"/>
      <c r="BO2035" s="155"/>
      <c r="BP2035" s="155"/>
      <c r="BQ2035" s="155">
        <f t="shared" ref="BQ2035" si="1438">DL2035/V2035</f>
        <v>814.17821357336686</v>
      </c>
      <c r="BR2035" s="155">
        <v>843.3721180142694</v>
      </c>
      <c r="BS2035" s="96">
        <v>884.7</v>
      </c>
      <c r="BT2035" s="101">
        <v>930.7</v>
      </c>
      <c r="BU2035" s="101">
        <v>930.7</v>
      </c>
      <c r="BV2035" s="92"/>
      <c r="BW2035" s="92"/>
      <c r="BX2035" s="92"/>
      <c r="BY2035" s="92"/>
      <c r="BZ2035" s="92"/>
      <c r="CA2035" s="92"/>
      <c r="CB2035" s="92"/>
      <c r="CC2035" s="92"/>
      <c r="CD2035" s="92"/>
      <c r="CE2035" s="92"/>
      <c r="CF2035" s="92"/>
      <c r="CG2035" s="92"/>
      <c r="CH2035" s="92"/>
      <c r="CI2035" s="92"/>
      <c r="CJ2035" s="92"/>
      <c r="CK2035" s="92"/>
      <c r="CL2035" s="92"/>
      <c r="CM2035" s="92"/>
      <c r="CN2035" s="92"/>
      <c r="CO2035" s="92"/>
      <c r="CP2035" s="92"/>
      <c r="CQ2035" s="92"/>
      <c r="CR2035" s="92"/>
      <c r="CS2035" s="92"/>
      <c r="CT2035" s="92"/>
      <c r="CU2035" s="92"/>
      <c r="CV2035" s="92"/>
      <c r="CW2035" s="92"/>
      <c r="CX2035" s="92"/>
      <c r="CY2035" s="92"/>
      <c r="CZ2035" s="92"/>
      <c r="DA2035" s="92"/>
      <c r="DB2035" s="92"/>
      <c r="DC2035" s="92"/>
      <c r="DD2035" s="92"/>
      <c r="DE2035" s="154">
        <f t="shared" ref="DE2035" si="1439">SUM(DH2035:EY2035)</f>
        <v>123461092.98841751</v>
      </c>
      <c r="DF2035" s="92"/>
      <c r="DG2035" s="92"/>
      <c r="DH2035" s="92"/>
      <c r="DI2035" s="156"/>
      <c r="DJ2035" s="156"/>
      <c r="DK2035" s="156"/>
      <c r="DL2035" s="156">
        <v>22826365.530000001</v>
      </c>
      <c r="DM2035" s="156">
        <f t="shared" ref="DM2035:DP2035" si="1440">W2035*BR2035</f>
        <v>23644848.170417499</v>
      </c>
      <c r="DN2035" s="156">
        <f t="shared" si="1440"/>
        <v>24803519.976000004</v>
      </c>
      <c r="DO2035" s="156">
        <f t="shared" si="1440"/>
        <v>26093179.656000003</v>
      </c>
      <c r="DP2035" s="156">
        <f t="shared" si="1440"/>
        <v>26093179.656000003</v>
      </c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156"/>
      <c r="EH2035" s="156"/>
      <c r="EI2035" s="156"/>
      <c r="EJ2035" s="156"/>
      <c r="EK2035" s="156"/>
      <c r="EL2035" s="156"/>
      <c r="EM2035" s="156"/>
      <c r="EN2035" s="156"/>
      <c r="EO2035" s="156"/>
      <c r="EP2035" s="156"/>
      <c r="EQ2035" s="156"/>
      <c r="ER2035" s="156"/>
      <c r="ES2035" s="156"/>
      <c r="ET2035" s="156"/>
      <c r="EU2035" s="156"/>
      <c r="EV2035" s="156"/>
      <c r="EW2035" s="156"/>
      <c r="EX2035" s="156"/>
      <c r="EY2035" s="156"/>
      <c r="EZ2035" s="154">
        <f t="shared" ref="EZ2035" si="1441">DE2035*1.12</f>
        <v>138276424.14702761</v>
      </c>
      <c r="FA2035" s="92" t="s">
        <v>1726</v>
      </c>
      <c r="FB2035" s="92" t="s">
        <v>3565</v>
      </c>
      <c r="FC2035" s="92" t="s">
        <v>1753</v>
      </c>
    </row>
    <row r="2036" spans="1:159" s="49" customFormat="1" ht="25.5" customHeight="1" x14ac:dyDescent="0.25">
      <c r="A2036" s="59" t="s">
        <v>2116</v>
      </c>
      <c r="B2036" s="59" t="s">
        <v>55</v>
      </c>
      <c r="C2036" s="59" t="s">
        <v>2081</v>
      </c>
      <c r="D2036" s="59" t="s">
        <v>2082</v>
      </c>
      <c r="E2036" s="59" t="s">
        <v>2082</v>
      </c>
      <c r="F2036" s="59"/>
      <c r="G2036" s="59" t="s">
        <v>2274</v>
      </c>
      <c r="H2036" s="59" t="s">
        <v>1405</v>
      </c>
      <c r="I2036" s="59">
        <v>80</v>
      </c>
      <c r="J2036" s="59" t="s">
        <v>2275</v>
      </c>
      <c r="K2036" s="59" t="s">
        <v>2294</v>
      </c>
      <c r="L2036" s="59"/>
      <c r="M2036" s="59">
        <v>0</v>
      </c>
      <c r="N2036" s="59" t="s">
        <v>2277</v>
      </c>
      <c r="O2036" s="46">
        <f t="shared" si="1417"/>
        <v>0</v>
      </c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87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>
        <v>0</v>
      </c>
      <c r="DF2036" s="46"/>
      <c r="DG2036" s="46"/>
      <c r="DH2036" s="46"/>
      <c r="DI2036" s="46"/>
      <c r="DJ2036" s="46"/>
      <c r="DK2036" s="46"/>
      <c r="DL2036" s="46">
        <v>11243135.495999999</v>
      </c>
      <c r="DM2036" s="46">
        <v>11243135.495999999</v>
      </c>
      <c r="DN2036" s="46">
        <v>11243135.495999999</v>
      </c>
      <c r="DO2036" s="46">
        <v>11243135.495999999</v>
      </c>
      <c r="DP2036" s="46">
        <v>11243135.495999999</v>
      </c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  <c r="EZ2036" s="46">
        <v>0</v>
      </c>
      <c r="FA2036" s="59" t="s">
        <v>1726</v>
      </c>
      <c r="FB2036" s="59" t="s">
        <v>1727</v>
      </c>
      <c r="FC2036" s="59"/>
    </row>
    <row r="2037" spans="1:159" s="49" customFormat="1" ht="25.5" customHeight="1" x14ac:dyDescent="0.25">
      <c r="A2037" s="59" t="s">
        <v>2117</v>
      </c>
      <c r="B2037" s="59" t="s">
        <v>55</v>
      </c>
      <c r="C2037" s="59" t="s">
        <v>2081</v>
      </c>
      <c r="D2037" s="59" t="s">
        <v>2082</v>
      </c>
      <c r="E2037" s="59" t="s">
        <v>2082</v>
      </c>
      <c r="F2037" s="59"/>
      <c r="G2037" s="59" t="s">
        <v>2274</v>
      </c>
      <c r="H2037" s="59" t="s">
        <v>1405</v>
      </c>
      <c r="I2037" s="59">
        <v>80</v>
      </c>
      <c r="J2037" s="59" t="s">
        <v>1357</v>
      </c>
      <c r="K2037" s="59" t="s">
        <v>2294</v>
      </c>
      <c r="L2037" s="59"/>
      <c r="M2037" s="59">
        <v>0</v>
      </c>
      <c r="N2037" s="59" t="s">
        <v>2277</v>
      </c>
      <c r="O2037" s="46">
        <f t="shared" si="1417"/>
        <v>0</v>
      </c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87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  <c r="CN2037" s="46"/>
      <c r="CO2037" s="46"/>
      <c r="CP2037" s="46"/>
      <c r="CQ2037" s="46"/>
      <c r="CR2037" s="46"/>
      <c r="CS2037" s="46"/>
      <c r="CT2037" s="46"/>
      <c r="CU2037" s="46"/>
      <c r="CV2037" s="46"/>
      <c r="CW2037" s="46"/>
      <c r="CX2037" s="46"/>
      <c r="CY2037" s="46"/>
      <c r="CZ2037" s="46"/>
      <c r="DA2037" s="46"/>
      <c r="DB2037" s="46"/>
      <c r="DC2037" s="46"/>
      <c r="DD2037" s="46"/>
      <c r="DE2037" s="46">
        <v>0</v>
      </c>
      <c r="DF2037" s="46"/>
      <c r="DG2037" s="46"/>
      <c r="DH2037" s="46"/>
      <c r="DI2037" s="46"/>
      <c r="DJ2037" s="46"/>
      <c r="DK2037" s="46"/>
      <c r="DL2037" s="46">
        <v>11243135.479999999</v>
      </c>
      <c r="DM2037" s="46">
        <v>11762568.34</v>
      </c>
      <c r="DN2037" s="46">
        <v>11762568.34</v>
      </c>
      <c r="DO2037" s="46">
        <v>11762568.34</v>
      </c>
      <c r="DP2037" s="46">
        <v>11762568.34</v>
      </c>
      <c r="DQ2037" s="46"/>
      <c r="DR2037" s="46"/>
      <c r="DS2037" s="46"/>
      <c r="DT2037" s="46"/>
      <c r="DU2037" s="46"/>
      <c r="DV2037" s="46"/>
      <c r="DW2037" s="46"/>
      <c r="DX2037" s="46"/>
      <c r="DY2037" s="46"/>
      <c r="DZ2037" s="46"/>
      <c r="EA2037" s="46"/>
      <c r="EB2037" s="46"/>
      <c r="EC2037" s="46"/>
      <c r="ED2037" s="46"/>
      <c r="EE2037" s="46"/>
      <c r="EF2037" s="46"/>
      <c r="EG2037" s="46"/>
      <c r="EH2037" s="46"/>
      <c r="EI2037" s="46"/>
      <c r="EJ2037" s="46"/>
      <c r="EK2037" s="46"/>
      <c r="EL2037" s="46"/>
      <c r="EM2037" s="46"/>
      <c r="EN2037" s="46"/>
      <c r="EO2037" s="46"/>
      <c r="EP2037" s="46"/>
      <c r="EQ2037" s="46"/>
      <c r="ER2037" s="46"/>
      <c r="ES2037" s="46"/>
      <c r="ET2037" s="46"/>
      <c r="EU2037" s="46"/>
      <c r="EV2037" s="46"/>
      <c r="EW2037" s="46"/>
      <c r="EX2037" s="46"/>
      <c r="EY2037" s="46"/>
      <c r="EZ2037" s="46">
        <v>0</v>
      </c>
      <c r="FA2037" s="59" t="s">
        <v>1726</v>
      </c>
      <c r="FB2037" s="59" t="s">
        <v>1730</v>
      </c>
      <c r="FC2037" s="59" t="s">
        <v>1714</v>
      </c>
    </row>
    <row r="2038" spans="1:159" s="49" customFormat="1" ht="25.5" customHeight="1" x14ac:dyDescent="0.25">
      <c r="A2038" s="59" t="s">
        <v>3483</v>
      </c>
      <c r="B2038" s="59" t="s">
        <v>55</v>
      </c>
      <c r="C2038" s="59" t="s">
        <v>2081</v>
      </c>
      <c r="D2038" s="59" t="s">
        <v>2082</v>
      </c>
      <c r="E2038" s="59" t="s">
        <v>2082</v>
      </c>
      <c r="F2038" s="59"/>
      <c r="G2038" s="59" t="s">
        <v>2274</v>
      </c>
      <c r="H2038" s="59" t="s">
        <v>1405</v>
      </c>
      <c r="I2038" s="59">
        <v>80</v>
      </c>
      <c r="J2038" s="59" t="s">
        <v>3468</v>
      </c>
      <c r="K2038" s="59" t="s">
        <v>2294</v>
      </c>
      <c r="L2038" s="59"/>
      <c r="M2038" s="59">
        <v>0</v>
      </c>
      <c r="N2038" s="59" t="s">
        <v>2277</v>
      </c>
      <c r="O2038" s="46">
        <f t="shared" si="1417"/>
        <v>49926</v>
      </c>
      <c r="P2038" s="46"/>
      <c r="Q2038" s="46"/>
      <c r="R2038" s="46"/>
      <c r="S2038" s="46"/>
      <c r="T2038" s="46"/>
      <c r="U2038" s="46"/>
      <c r="V2038" s="46">
        <v>9985.2000000000007</v>
      </c>
      <c r="W2038" s="46">
        <v>9985.2000000000007</v>
      </c>
      <c r="X2038" s="46">
        <v>9985.2000000000007</v>
      </c>
      <c r="Y2038" s="46">
        <v>9985.2000000000007</v>
      </c>
      <c r="Z2038" s="46">
        <v>9985.2000000000007</v>
      </c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87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>
        <f>DE2038/O2038</f>
        <v>0</v>
      </c>
      <c r="BK2038" s="46"/>
      <c r="BL2038" s="46"/>
      <c r="BM2038" s="46"/>
      <c r="BN2038" s="46"/>
      <c r="BO2038" s="46"/>
      <c r="BP2038" s="46"/>
      <c r="BQ2038" s="46">
        <v>1125.979998197332</v>
      </c>
      <c r="BR2038" s="46">
        <v>1178.000274406121</v>
      </c>
      <c r="BS2038" s="46">
        <v>1235.72</v>
      </c>
      <c r="BT2038" s="46">
        <v>1235.72</v>
      </c>
      <c r="BU2038" s="46">
        <v>1235.72</v>
      </c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>
        <v>0</v>
      </c>
      <c r="DF2038" s="46"/>
      <c r="DG2038" s="46"/>
      <c r="DH2038" s="46"/>
      <c r="DI2038" s="46"/>
      <c r="DJ2038" s="46"/>
      <c r="DK2038" s="46"/>
      <c r="DL2038" s="46">
        <f>V2038*BQ2038</f>
        <v>11243135.478</v>
      </c>
      <c r="DM2038" s="46">
        <f>W2038*BR2038</f>
        <v>11762568.34</v>
      </c>
      <c r="DN2038" s="46">
        <f>X2038*BS2038</f>
        <v>12338911.344000001</v>
      </c>
      <c r="DO2038" s="46">
        <f>Y2038*BT2038</f>
        <v>12338911.344000001</v>
      </c>
      <c r="DP2038" s="46">
        <f>Z2038*BU2038</f>
        <v>12338911.344000001</v>
      </c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>
        <f>DE2038*1.12</f>
        <v>0</v>
      </c>
      <c r="FA2038" s="59" t="s">
        <v>1726</v>
      </c>
      <c r="FB2038" s="59" t="s">
        <v>3253</v>
      </c>
      <c r="FC2038" s="59" t="s">
        <v>3469</v>
      </c>
    </row>
    <row r="2039" spans="1:159" s="157" customFormat="1" ht="25.5" customHeight="1" x14ac:dyDescent="0.25">
      <c r="A2039" s="92" t="s">
        <v>3907</v>
      </c>
      <c r="B2039" s="92" t="s">
        <v>55</v>
      </c>
      <c r="C2039" s="92" t="s">
        <v>2081</v>
      </c>
      <c r="D2039" s="92" t="s">
        <v>2082</v>
      </c>
      <c r="E2039" s="92" t="s">
        <v>2082</v>
      </c>
      <c r="F2039" s="92"/>
      <c r="G2039" s="92" t="s">
        <v>2274</v>
      </c>
      <c r="H2039" s="92" t="s">
        <v>1405</v>
      </c>
      <c r="I2039" s="152">
        <v>80</v>
      </c>
      <c r="J2039" s="152" t="s">
        <v>3891</v>
      </c>
      <c r="K2039" s="152" t="s">
        <v>2294</v>
      </c>
      <c r="L2039" s="100"/>
      <c r="M2039" s="92">
        <v>0</v>
      </c>
      <c r="N2039" s="152" t="s">
        <v>2277</v>
      </c>
      <c r="O2039" s="48">
        <f t="shared" ref="O2039" si="1442">V2039+W2039+X2039+Y2039+Z2039+AA2039+AB2039+AC2039+AD2039+AE2039+AF2039+AG2039+AH2039+AI2039+AJ2039+AK2039+AL2039+AM2039+AN2039+AO2039+AP2039+AQ2039+AR2039+AS2039+AT2039+AU2039+AV2039+AW2039+AX2039+AY2039+AZ2039+BA2039+BB2039+BC2039+BD2039+BE2039+BF2039+BG2039+BH2039+BI2039</f>
        <v>49926</v>
      </c>
      <c r="P2039" s="92"/>
      <c r="Q2039" s="92"/>
      <c r="R2039" s="92"/>
      <c r="S2039" s="96"/>
      <c r="T2039" s="96"/>
      <c r="U2039" s="96"/>
      <c r="V2039" s="96">
        <v>9985.2000000000007</v>
      </c>
      <c r="W2039" s="96">
        <v>9985.2000000000007</v>
      </c>
      <c r="X2039" s="153">
        <v>9985.2000000000007</v>
      </c>
      <c r="Y2039" s="153">
        <v>9985.2000000000007</v>
      </c>
      <c r="Z2039" s="153">
        <v>9985.2000000000007</v>
      </c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154">
        <f t="shared" ref="BJ2039" si="1443">DE2039/O2039</f>
        <v>1227.9320545607502</v>
      </c>
      <c r="BK2039" s="92"/>
      <c r="BL2039" s="92"/>
      <c r="BM2039" s="92"/>
      <c r="BN2039" s="155"/>
      <c r="BO2039" s="155"/>
      <c r="BP2039" s="155"/>
      <c r="BQ2039" s="155">
        <f t="shared" ref="BQ2039" si="1444">DL2039/V2039</f>
        <v>1125.9799983976284</v>
      </c>
      <c r="BR2039" s="155">
        <v>1178.000274406121</v>
      </c>
      <c r="BS2039" s="96">
        <v>1235.72</v>
      </c>
      <c r="BT2039" s="101">
        <v>1299.98</v>
      </c>
      <c r="BU2039" s="101">
        <v>1299.98</v>
      </c>
      <c r="BV2039" s="92"/>
      <c r="BW2039" s="92"/>
      <c r="BX2039" s="92"/>
      <c r="BY2039" s="92"/>
      <c r="BZ2039" s="92"/>
      <c r="CA2039" s="92"/>
      <c r="CB2039" s="92"/>
      <c r="CC2039" s="92"/>
      <c r="CD2039" s="92"/>
      <c r="CE2039" s="92"/>
      <c r="CF2039" s="92"/>
      <c r="CG2039" s="92"/>
      <c r="CH2039" s="92"/>
      <c r="CI2039" s="92"/>
      <c r="CJ2039" s="92"/>
      <c r="CK2039" s="92"/>
      <c r="CL2039" s="92"/>
      <c r="CM2039" s="92"/>
      <c r="CN2039" s="92"/>
      <c r="CO2039" s="92"/>
      <c r="CP2039" s="92"/>
      <c r="CQ2039" s="92"/>
      <c r="CR2039" s="92"/>
      <c r="CS2039" s="92"/>
      <c r="CT2039" s="92"/>
      <c r="CU2039" s="92"/>
      <c r="CV2039" s="92"/>
      <c r="CW2039" s="92"/>
      <c r="CX2039" s="92"/>
      <c r="CY2039" s="92"/>
      <c r="CZ2039" s="92"/>
      <c r="DA2039" s="92"/>
      <c r="DB2039" s="92"/>
      <c r="DC2039" s="92"/>
      <c r="DD2039" s="92"/>
      <c r="DE2039" s="154">
        <f t="shared" ref="DE2039" si="1445">SUM(DH2039:EY2039)</f>
        <v>61305735.756000012</v>
      </c>
      <c r="DF2039" s="92"/>
      <c r="DG2039" s="92"/>
      <c r="DH2039" s="92"/>
      <c r="DI2039" s="156"/>
      <c r="DJ2039" s="156"/>
      <c r="DK2039" s="156"/>
      <c r="DL2039" s="156">
        <v>11243135.479999999</v>
      </c>
      <c r="DM2039" s="156">
        <f t="shared" ref="DM2039:DP2039" si="1446">W2039*BR2039</f>
        <v>11762568.34</v>
      </c>
      <c r="DN2039" s="156">
        <f t="shared" si="1446"/>
        <v>12338911.344000001</v>
      </c>
      <c r="DO2039" s="156">
        <f t="shared" si="1446"/>
        <v>12980560.296000002</v>
      </c>
      <c r="DP2039" s="156">
        <f t="shared" si="1446"/>
        <v>12980560.296000002</v>
      </c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156"/>
      <c r="EH2039" s="156"/>
      <c r="EI2039" s="156"/>
      <c r="EJ2039" s="156"/>
      <c r="EK2039" s="156"/>
      <c r="EL2039" s="156"/>
      <c r="EM2039" s="156"/>
      <c r="EN2039" s="156"/>
      <c r="EO2039" s="156"/>
      <c r="EP2039" s="156"/>
      <c r="EQ2039" s="156"/>
      <c r="ER2039" s="156"/>
      <c r="ES2039" s="156"/>
      <c r="ET2039" s="156"/>
      <c r="EU2039" s="156"/>
      <c r="EV2039" s="156"/>
      <c r="EW2039" s="156"/>
      <c r="EX2039" s="156"/>
      <c r="EY2039" s="156"/>
      <c r="EZ2039" s="154">
        <f t="shared" ref="EZ2039" si="1447">DE2039*1.12</f>
        <v>68662424.046720013</v>
      </c>
      <c r="FA2039" s="92" t="s">
        <v>1726</v>
      </c>
      <c r="FB2039" s="92" t="s">
        <v>3565</v>
      </c>
      <c r="FC2039" s="92" t="s">
        <v>1753</v>
      </c>
    </row>
    <row r="2040" spans="1:159" s="49" customFormat="1" ht="25.5" customHeight="1" x14ac:dyDescent="0.25">
      <c r="A2040" s="59" t="s">
        <v>2118</v>
      </c>
      <c r="B2040" s="59" t="s">
        <v>55</v>
      </c>
      <c r="C2040" s="59" t="s">
        <v>2081</v>
      </c>
      <c r="D2040" s="59" t="s">
        <v>2082</v>
      </c>
      <c r="E2040" s="59" t="s">
        <v>2082</v>
      </c>
      <c r="F2040" s="59"/>
      <c r="G2040" s="59" t="s">
        <v>2274</v>
      </c>
      <c r="H2040" s="59" t="s">
        <v>1405</v>
      </c>
      <c r="I2040" s="59">
        <v>80</v>
      </c>
      <c r="J2040" s="59" t="s">
        <v>2275</v>
      </c>
      <c r="K2040" s="59" t="s">
        <v>2295</v>
      </c>
      <c r="L2040" s="59"/>
      <c r="M2040" s="59">
        <v>0</v>
      </c>
      <c r="N2040" s="59" t="s">
        <v>2277</v>
      </c>
      <c r="O2040" s="46">
        <f t="shared" si="1417"/>
        <v>0</v>
      </c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87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>
        <v>0</v>
      </c>
      <c r="DF2040" s="46"/>
      <c r="DG2040" s="46"/>
      <c r="DH2040" s="46"/>
      <c r="DI2040" s="46"/>
      <c r="DJ2040" s="46"/>
      <c r="DK2040" s="46"/>
      <c r="DL2040" s="46">
        <v>9082987.4340000004</v>
      </c>
      <c r="DM2040" s="46">
        <v>9082987.4340000004</v>
      </c>
      <c r="DN2040" s="46">
        <v>9082987.4340000004</v>
      </c>
      <c r="DO2040" s="46">
        <v>9082987.4340000004</v>
      </c>
      <c r="DP2040" s="46">
        <v>9082987.4340000004</v>
      </c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>
        <v>0</v>
      </c>
      <c r="FA2040" s="59" t="s">
        <v>1726</v>
      </c>
      <c r="FB2040" s="59" t="s">
        <v>1727</v>
      </c>
      <c r="FC2040" s="59"/>
    </row>
    <row r="2041" spans="1:159" s="49" customFormat="1" ht="25.5" customHeight="1" x14ac:dyDescent="0.25">
      <c r="A2041" s="59" t="s">
        <v>2119</v>
      </c>
      <c r="B2041" s="59" t="s">
        <v>55</v>
      </c>
      <c r="C2041" s="59" t="s">
        <v>2081</v>
      </c>
      <c r="D2041" s="59" t="s">
        <v>2082</v>
      </c>
      <c r="E2041" s="59" t="s">
        <v>2082</v>
      </c>
      <c r="F2041" s="59"/>
      <c r="G2041" s="59" t="s">
        <v>2274</v>
      </c>
      <c r="H2041" s="59" t="s">
        <v>1405</v>
      </c>
      <c r="I2041" s="59">
        <v>80</v>
      </c>
      <c r="J2041" s="59" t="s">
        <v>1357</v>
      </c>
      <c r="K2041" s="59" t="s">
        <v>2295</v>
      </c>
      <c r="L2041" s="59"/>
      <c r="M2041" s="59">
        <v>0</v>
      </c>
      <c r="N2041" s="59" t="s">
        <v>2277</v>
      </c>
      <c r="O2041" s="46">
        <f t="shared" si="1417"/>
        <v>0</v>
      </c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87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  <c r="CN2041" s="46"/>
      <c r="CO2041" s="46"/>
      <c r="CP2041" s="46"/>
      <c r="CQ2041" s="46"/>
      <c r="CR2041" s="46"/>
      <c r="CS2041" s="46"/>
      <c r="CT2041" s="46"/>
      <c r="CU2041" s="46"/>
      <c r="CV2041" s="46"/>
      <c r="CW2041" s="46"/>
      <c r="CX2041" s="46"/>
      <c r="CY2041" s="46"/>
      <c r="CZ2041" s="46"/>
      <c r="DA2041" s="46"/>
      <c r="DB2041" s="46"/>
      <c r="DC2041" s="46"/>
      <c r="DD2041" s="46"/>
      <c r="DE2041" s="46">
        <v>0</v>
      </c>
      <c r="DF2041" s="46"/>
      <c r="DG2041" s="46"/>
      <c r="DH2041" s="46"/>
      <c r="DI2041" s="46"/>
      <c r="DJ2041" s="46"/>
      <c r="DK2041" s="46"/>
      <c r="DL2041" s="46">
        <v>8192097.75</v>
      </c>
      <c r="DM2041" s="46">
        <v>8570572.6699999999</v>
      </c>
      <c r="DN2041" s="46">
        <v>8570572.6699999999</v>
      </c>
      <c r="DO2041" s="46">
        <v>8570572.6699999999</v>
      </c>
      <c r="DP2041" s="46">
        <v>8570572.6699999999</v>
      </c>
      <c r="DQ2041" s="46"/>
      <c r="DR2041" s="46"/>
      <c r="DS2041" s="46"/>
      <c r="DT2041" s="46"/>
      <c r="DU2041" s="46"/>
      <c r="DV2041" s="46"/>
      <c r="DW2041" s="46"/>
      <c r="DX2041" s="46"/>
      <c r="DY2041" s="46"/>
      <c r="DZ2041" s="46"/>
      <c r="EA2041" s="46"/>
      <c r="EB2041" s="46"/>
      <c r="EC2041" s="46"/>
      <c r="ED2041" s="46"/>
      <c r="EE2041" s="46"/>
      <c r="EF2041" s="46"/>
      <c r="EG2041" s="46"/>
      <c r="EH2041" s="46"/>
      <c r="EI2041" s="46"/>
      <c r="EJ2041" s="46"/>
      <c r="EK2041" s="46"/>
      <c r="EL2041" s="46"/>
      <c r="EM2041" s="46"/>
      <c r="EN2041" s="46"/>
      <c r="EO2041" s="46"/>
      <c r="EP2041" s="46"/>
      <c r="EQ2041" s="46"/>
      <c r="ER2041" s="46"/>
      <c r="ES2041" s="46"/>
      <c r="ET2041" s="46"/>
      <c r="EU2041" s="46"/>
      <c r="EV2041" s="46"/>
      <c r="EW2041" s="46"/>
      <c r="EX2041" s="46"/>
      <c r="EY2041" s="46"/>
      <c r="EZ2041" s="46">
        <v>0</v>
      </c>
      <c r="FA2041" s="59" t="s">
        <v>1726</v>
      </c>
      <c r="FB2041" s="59" t="s">
        <v>1730</v>
      </c>
      <c r="FC2041" s="59" t="s">
        <v>1714</v>
      </c>
    </row>
    <row r="2042" spans="1:159" s="49" customFormat="1" ht="25.5" customHeight="1" x14ac:dyDescent="0.25">
      <c r="A2042" s="59" t="s">
        <v>3484</v>
      </c>
      <c r="B2042" s="59" t="s">
        <v>55</v>
      </c>
      <c r="C2042" s="59" t="s">
        <v>2081</v>
      </c>
      <c r="D2042" s="59" t="s">
        <v>2082</v>
      </c>
      <c r="E2042" s="59" t="s">
        <v>2082</v>
      </c>
      <c r="F2042" s="59"/>
      <c r="G2042" s="59" t="s">
        <v>2274</v>
      </c>
      <c r="H2042" s="59" t="s">
        <v>1405</v>
      </c>
      <c r="I2042" s="59">
        <v>80</v>
      </c>
      <c r="J2042" s="59" t="s">
        <v>3468</v>
      </c>
      <c r="K2042" s="59" t="s">
        <v>2295</v>
      </c>
      <c r="L2042" s="59"/>
      <c r="M2042" s="59">
        <v>0</v>
      </c>
      <c r="N2042" s="59" t="s">
        <v>2277</v>
      </c>
      <c r="O2042" s="46">
        <f t="shared" si="1417"/>
        <v>116829.00000000001</v>
      </c>
      <c r="P2042" s="46"/>
      <c r="Q2042" s="46"/>
      <c r="R2042" s="46"/>
      <c r="S2042" s="46"/>
      <c r="T2042" s="46"/>
      <c r="U2042" s="46"/>
      <c r="V2042" s="46">
        <v>23365.800000000003</v>
      </c>
      <c r="W2042" s="46">
        <v>23365.800000000003</v>
      </c>
      <c r="X2042" s="46">
        <v>23365.800000000003</v>
      </c>
      <c r="Y2042" s="46">
        <v>23365.800000000003</v>
      </c>
      <c r="Z2042" s="46">
        <v>23365.800000000003</v>
      </c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87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>
        <f>DE2042/O2042</f>
        <v>0</v>
      </c>
      <c r="BK2042" s="46"/>
      <c r="BL2042" s="46"/>
      <c r="BM2042" s="46"/>
      <c r="BN2042" s="46"/>
      <c r="BO2042" s="46"/>
      <c r="BP2042" s="46"/>
      <c r="BQ2042" s="46">
        <v>350.6020658398171</v>
      </c>
      <c r="BR2042" s="46">
        <v>363.17356812539998</v>
      </c>
      <c r="BS2042" s="46">
        <v>380.97</v>
      </c>
      <c r="BT2042" s="46">
        <v>380.97</v>
      </c>
      <c r="BU2042" s="46">
        <v>380.97</v>
      </c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>
        <v>0</v>
      </c>
      <c r="DF2042" s="46"/>
      <c r="DG2042" s="46"/>
      <c r="DH2042" s="46"/>
      <c r="DI2042" s="46"/>
      <c r="DJ2042" s="46"/>
      <c r="DK2042" s="46"/>
      <c r="DL2042" s="46">
        <f>V2042*BQ2042</f>
        <v>8192097.7499999991</v>
      </c>
      <c r="DM2042" s="46">
        <f>W2042*BR2042</f>
        <v>8485840.9581044726</v>
      </c>
      <c r="DN2042" s="46">
        <f>X2042*BS2042</f>
        <v>8901668.8260000013</v>
      </c>
      <c r="DO2042" s="46">
        <f>Y2042*BT2042</f>
        <v>8901668.8260000013</v>
      </c>
      <c r="DP2042" s="46">
        <f>Z2042*BU2042</f>
        <v>8901668.8260000013</v>
      </c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>
        <f>DE2042*1.12</f>
        <v>0</v>
      </c>
      <c r="FA2042" s="59" t="s">
        <v>1726</v>
      </c>
      <c r="FB2042" s="59" t="s">
        <v>3253</v>
      </c>
      <c r="FC2042" s="59" t="s">
        <v>3469</v>
      </c>
    </row>
    <row r="2043" spans="1:159" s="157" customFormat="1" ht="25.5" customHeight="1" x14ac:dyDescent="0.25">
      <c r="A2043" s="92" t="s">
        <v>3908</v>
      </c>
      <c r="B2043" s="92" t="s">
        <v>55</v>
      </c>
      <c r="C2043" s="92" t="s">
        <v>2081</v>
      </c>
      <c r="D2043" s="92" t="s">
        <v>2082</v>
      </c>
      <c r="E2043" s="92" t="s">
        <v>2082</v>
      </c>
      <c r="F2043" s="92"/>
      <c r="G2043" s="92" t="s">
        <v>2274</v>
      </c>
      <c r="H2043" s="92" t="s">
        <v>1405</v>
      </c>
      <c r="I2043" s="152">
        <v>80</v>
      </c>
      <c r="J2043" s="152" t="s">
        <v>3891</v>
      </c>
      <c r="K2043" s="152" t="s">
        <v>2295</v>
      </c>
      <c r="L2043" s="100"/>
      <c r="M2043" s="92">
        <v>0</v>
      </c>
      <c r="N2043" s="152" t="s">
        <v>2277</v>
      </c>
      <c r="O2043" s="48">
        <f t="shared" ref="O2043" si="1448">V2043+W2043+X2043+Y2043+Z2043+AA2043+AB2043+AC2043+AD2043+AE2043+AF2043+AG2043+AH2043+AI2043+AJ2043+AK2043+AL2043+AM2043+AN2043+AO2043+AP2043+AQ2043+AR2043+AS2043+AT2043+AU2043+AV2043+AW2043+AX2043+AY2043+AZ2043+BA2043+BB2043+BC2043+BD2043+BE2043+BF2043+BG2043+BH2043+BI2043</f>
        <v>116829.00000000001</v>
      </c>
      <c r="P2043" s="92"/>
      <c r="Q2043" s="92"/>
      <c r="R2043" s="92"/>
      <c r="S2043" s="96"/>
      <c r="T2043" s="96"/>
      <c r="U2043" s="96"/>
      <c r="V2043" s="96">
        <v>23365.800000000003</v>
      </c>
      <c r="W2043" s="96">
        <v>23365.800000000003</v>
      </c>
      <c r="X2043" s="153">
        <v>23365.800000000003</v>
      </c>
      <c r="Y2043" s="153">
        <v>23365.800000000003</v>
      </c>
      <c r="Z2043" s="153">
        <v>23365.800000000003</v>
      </c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154">
        <f t="shared" ref="BJ2043" si="1449">DE2043/O2043</f>
        <v>379.26112679304345</v>
      </c>
      <c r="BK2043" s="92"/>
      <c r="BL2043" s="92"/>
      <c r="BM2043" s="92"/>
      <c r="BN2043" s="155"/>
      <c r="BO2043" s="155"/>
      <c r="BP2043" s="155"/>
      <c r="BQ2043" s="155">
        <f t="shared" ref="BQ2043" si="1450">DL2043/V2043</f>
        <v>350.6020658398171</v>
      </c>
      <c r="BR2043" s="155">
        <v>363.17356812539998</v>
      </c>
      <c r="BS2043" s="96">
        <v>380.97</v>
      </c>
      <c r="BT2043" s="101">
        <v>400.78</v>
      </c>
      <c r="BU2043" s="101">
        <v>400.78</v>
      </c>
      <c r="BV2043" s="92"/>
      <c r="BW2043" s="92"/>
      <c r="BX2043" s="92"/>
      <c r="BY2043" s="92"/>
      <c r="BZ2043" s="92"/>
      <c r="CA2043" s="92"/>
      <c r="CB2043" s="92"/>
      <c r="CC2043" s="92"/>
      <c r="CD2043" s="92"/>
      <c r="CE2043" s="92"/>
      <c r="CF2043" s="92"/>
      <c r="CG2043" s="92"/>
      <c r="CH2043" s="92"/>
      <c r="CI2043" s="92"/>
      <c r="CJ2043" s="92"/>
      <c r="CK2043" s="92"/>
      <c r="CL2043" s="92"/>
      <c r="CM2043" s="92"/>
      <c r="CN2043" s="92"/>
      <c r="CO2043" s="92"/>
      <c r="CP2043" s="92"/>
      <c r="CQ2043" s="92"/>
      <c r="CR2043" s="92"/>
      <c r="CS2043" s="92"/>
      <c r="CT2043" s="92"/>
      <c r="CU2043" s="92"/>
      <c r="CV2043" s="92"/>
      <c r="CW2043" s="92"/>
      <c r="CX2043" s="92"/>
      <c r="CY2043" s="92"/>
      <c r="CZ2043" s="92"/>
      <c r="DA2043" s="92"/>
      <c r="DB2043" s="92"/>
      <c r="DC2043" s="92"/>
      <c r="DD2043" s="92"/>
      <c r="DE2043" s="154">
        <f t="shared" ref="DE2043" si="1451">SUM(DH2043:EY2043)</f>
        <v>44308698.182104476</v>
      </c>
      <c r="DF2043" s="92"/>
      <c r="DG2043" s="92"/>
      <c r="DH2043" s="92"/>
      <c r="DI2043" s="156"/>
      <c r="DJ2043" s="156"/>
      <c r="DK2043" s="156"/>
      <c r="DL2043" s="156">
        <v>8192097.75</v>
      </c>
      <c r="DM2043" s="156">
        <f t="shared" ref="DM2043:DP2043" si="1452">W2043*BR2043</f>
        <v>8485840.9581044726</v>
      </c>
      <c r="DN2043" s="156">
        <f t="shared" si="1452"/>
        <v>8901668.8260000013</v>
      </c>
      <c r="DO2043" s="156">
        <f t="shared" si="1452"/>
        <v>9364545.324000001</v>
      </c>
      <c r="DP2043" s="156">
        <f t="shared" si="1452"/>
        <v>9364545.324000001</v>
      </c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156"/>
      <c r="EH2043" s="156"/>
      <c r="EI2043" s="156"/>
      <c r="EJ2043" s="156"/>
      <c r="EK2043" s="156"/>
      <c r="EL2043" s="156"/>
      <c r="EM2043" s="156"/>
      <c r="EN2043" s="156"/>
      <c r="EO2043" s="156"/>
      <c r="EP2043" s="156"/>
      <c r="EQ2043" s="156"/>
      <c r="ER2043" s="156"/>
      <c r="ES2043" s="156"/>
      <c r="ET2043" s="156"/>
      <c r="EU2043" s="156"/>
      <c r="EV2043" s="156"/>
      <c r="EW2043" s="156"/>
      <c r="EX2043" s="156"/>
      <c r="EY2043" s="156"/>
      <c r="EZ2043" s="154">
        <f t="shared" ref="EZ2043" si="1453">DE2043*1.12</f>
        <v>49625741.963957019</v>
      </c>
      <c r="FA2043" s="92" t="s">
        <v>1726</v>
      </c>
      <c r="FB2043" s="92" t="s">
        <v>3565</v>
      </c>
      <c r="FC2043" s="92" t="s">
        <v>1753</v>
      </c>
    </row>
    <row r="2044" spans="1:159" s="49" customFormat="1" ht="25.5" customHeight="1" x14ac:dyDescent="0.25">
      <c r="A2044" s="59" t="s">
        <v>2120</v>
      </c>
      <c r="B2044" s="59" t="s">
        <v>55</v>
      </c>
      <c r="C2044" s="59" t="s">
        <v>2081</v>
      </c>
      <c r="D2044" s="59" t="s">
        <v>2082</v>
      </c>
      <c r="E2044" s="59" t="s">
        <v>2082</v>
      </c>
      <c r="F2044" s="59"/>
      <c r="G2044" s="59" t="s">
        <v>2274</v>
      </c>
      <c r="H2044" s="59" t="s">
        <v>1405</v>
      </c>
      <c r="I2044" s="59">
        <v>80</v>
      </c>
      <c r="J2044" s="59" t="s">
        <v>2275</v>
      </c>
      <c r="K2044" s="59" t="s">
        <v>2296</v>
      </c>
      <c r="L2044" s="59"/>
      <c r="M2044" s="59">
        <v>0</v>
      </c>
      <c r="N2044" s="59" t="s">
        <v>2277</v>
      </c>
      <c r="O2044" s="46">
        <f t="shared" si="1417"/>
        <v>0</v>
      </c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87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>
        <v>0</v>
      </c>
      <c r="DF2044" s="46"/>
      <c r="DG2044" s="46"/>
      <c r="DH2044" s="46"/>
      <c r="DI2044" s="46"/>
      <c r="DJ2044" s="46"/>
      <c r="DK2044" s="46"/>
      <c r="DL2044" s="46">
        <v>1250189.6400000001</v>
      </c>
      <c r="DM2044" s="46">
        <v>1250189.6400000001</v>
      </c>
      <c r="DN2044" s="46">
        <v>1250189.6400000001</v>
      </c>
      <c r="DO2044" s="46">
        <v>1250189.6400000001</v>
      </c>
      <c r="DP2044" s="46">
        <v>1250189.6400000001</v>
      </c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>
        <v>0</v>
      </c>
      <c r="FA2044" s="59" t="s">
        <v>1726</v>
      </c>
      <c r="FB2044" s="59" t="s">
        <v>1727</v>
      </c>
      <c r="FC2044" s="59"/>
    </row>
    <row r="2045" spans="1:159" s="49" customFormat="1" ht="25.5" customHeight="1" x14ac:dyDescent="0.25">
      <c r="A2045" s="59" t="s">
        <v>2121</v>
      </c>
      <c r="B2045" s="59" t="s">
        <v>55</v>
      </c>
      <c r="C2045" s="59" t="s">
        <v>2081</v>
      </c>
      <c r="D2045" s="59" t="s">
        <v>2082</v>
      </c>
      <c r="E2045" s="59" t="s">
        <v>2082</v>
      </c>
      <c r="F2045" s="59"/>
      <c r="G2045" s="59" t="s">
        <v>2274</v>
      </c>
      <c r="H2045" s="59" t="s">
        <v>1405</v>
      </c>
      <c r="I2045" s="59">
        <v>80</v>
      </c>
      <c r="J2045" s="59" t="s">
        <v>1357</v>
      </c>
      <c r="K2045" s="59" t="s">
        <v>2296</v>
      </c>
      <c r="L2045" s="59"/>
      <c r="M2045" s="59">
        <v>0</v>
      </c>
      <c r="N2045" s="59" t="s">
        <v>2277</v>
      </c>
      <c r="O2045" s="46">
        <f t="shared" si="1417"/>
        <v>0</v>
      </c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87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  <c r="CN2045" s="46"/>
      <c r="CO2045" s="46"/>
      <c r="CP2045" s="46"/>
      <c r="CQ2045" s="46"/>
      <c r="CR2045" s="46"/>
      <c r="CS2045" s="46"/>
      <c r="CT2045" s="46"/>
      <c r="CU2045" s="46"/>
      <c r="CV2045" s="46"/>
      <c r="CW2045" s="46"/>
      <c r="CX2045" s="46"/>
      <c r="CY2045" s="46"/>
      <c r="CZ2045" s="46"/>
      <c r="DA2045" s="46"/>
      <c r="DB2045" s="46"/>
      <c r="DC2045" s="46"/>
      <c r="DD2045" s="46"/>
      <c r="DE2045" s="46">
        <v>0</v>
      </c>
      <c r="DF2045" s="46"/>
      <c r="DG2045" s="46"/>
      <c r="DH2045" s="46"/>
      <c r="DI2045" s="46"/>
      <c r="DJ2045" s="46"/>
      <c r="DK2045" s="46"/>
      <c r="DL2045" s="46">
        <v>1127566.8700000001</v>
      </c>
      <c r="DM2045" s="46">
        <v>1179660.46</v>
      </c>
      <c r="DN2045" s="46">
        <v>1179660.46</v>
      </c>
      <c r="DO2045" s="46">
        <v>1179660.46</v>
      </c>
      <c r="DP2045" s="46">
        <v>1179660.46</v>
      </c>
      <c r="DQ2045" s="46"/>
      <c r="DR2045" s="46"/>
      <c r="DS2045" s="46"/>
      <c r="DT2045" s="46"/>
      <c r="DU2045" s="46"/>
      <c r="DV2045" s="46"/>
      <c r="DW2045" s="46"/>
      <c r="DX2045" s="46"/>
      <c r="DY2045" s="46"/>
      <c r="DZ2045" s="46"/>
      <c r="EA2045" s="46"/>
      <c r="EB2045" s="46"/>
      <c r="EC2045" s="46"/>
      <c r="ED2045" s="46"/>
      <c r="EE2045" s="46"/>
      <c r="EF2045" s="46"/>
      <c r="EG2045" s="46"/>
      <c r="EH2045" s="46"/>
      <c r="EI2045" s="46"/>
      <c r="EJ2045" s="46"/>
      <c r="EK2045" s="46"/>
      <c r="EL2045" s="46"/>
      <c r="EM2045" s="46"/>
      <c r="EN2045" s="46"/>
      <c r="EO2045" s="46"/>
      <c r="EP2045" s="46"/>
      <c r="EQ2045" s="46"/>
      <c r="ER2045" s="46"/>
      <c r="ES2045" s="46"/>
      <c r="ET2045" s="46"/>
      <c r="EU2045" s="46"/>
      <c r="EV2045" s="46"/>
      <c r="EW2045" s="46"/>
      <c r="EX2045" s="46"/>
      <c r="EY2045" s="46"/>
      <c r="EZ2045" s="46">
        <v>0</v>
      </c>
      <c r="FA2045" s="59" t="s">
        <v>1726</v>
      </c>
      <c r="FB2045" s="59" t="s">
        <v>1730</v>
      </c>
      <c r="FC2045" s="59" t="s">
        <v>1714</v>
      </c>
    </row>
    <row r="2046" spans="1:159" s="49" customFormat="1" ht="25.5" customHeight="1" x14ac:dyDescent="0.25">
      <c r="A2046" s="59" t="s">
        <v>3485</v>
      </c>
      <c r="B2046" s="59" t="s">
        <v>55</v>
      </c>
      <c r="C2046" s="59" t="s">
        <v>2081</v>
      </c>
      <c r="D2046" s="59" t="s">
        <v>2082</v>
      </c>
      <c r="E2046" s="59" t="s">
        <v>2082</v>
      </c>
      <c r="F2046" s="59"/>
      <c r="G2046" s="59" t="s">
        <v>2274</v>
      </c>
      <c r="H2046" s="59" t="s">
        <v>1405</v>
      </c>
      <c r="I2046" s="59">
        <v>80</v>
      </c>
      <c r="J2046" s="59" t="s">
        <v>3468</v>
      </c>
      <c r="K2046" s="59" t="s">
        <v>2296</v>
      </c>
      <c r="L2046" s="59"/>
      <c r="M2046" s="59">
        <v>0</v>
      </c>
      <c r="N2046" s="59" t="s">
        <v>2277</v>
      </c>
      <c r="O2046" s="46">
        <f t="shared" si="1417"/>
        <v>29916.000000000004</v>
      </c>
      <c r="P2046" s="46"/>
      <c r="Q2046" s="46"/>
      <c r="R2046" s="46"/>
      <c r="S2046" s="46"/>
      <c r="T2046" s="46"/>
      <c r="U2046" s="46"/>
      <c r="V2046" s="46">
        <v>5983.2000000000007</v>
      </c>
      <c r="W2046" s="46">
        <v>5983.2000000000007</v>
      </c>
      <c r="X2046" s="46">
        <v>5983.2000000000007</v>
      </c>
      <c r="Y2046" s="46">
        <v>5983.2000000000007</v>
      </c>
      <c r="Z2046" s="46">
        <v>5983.2000000000007</v>
      </c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87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>
        <f>DE2046/O2046</f>
        <v>0</v>
      </c>
      <c r="BK2046" s="46"/>
      <c r="BL2046" s="46"/>
      <c r="BM2046" s="46"/>
      <c r="BN2046" s="46"/>
      <c r="BO2046" s="46"/>
      <c r="BP2046" s="46"/>
      <c r="BQ2046" s="46">
        <v>188.45548703035163</v>
      </c>
      <c r="BR2046" s="46">
        <v>195.21291603398609</v>
      </c>
      <c r="BS2046" s="46">
        <v>204.78</v>
      </c>
      <c r="BT2046" s="46">
        <v>204.78</v>
      </c>
      <c r="BU2046" s="46">
        <v>204.78</v>
      </c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>
        <v>0</v>
      </c>
      <c r="DF2046" s="46"/>
      <c r="DG2046" s="46"/>
      <c r="DH2046" s="46"/>
      <c r="DI2046" s="46"/>
      <c r="DJ2046" s="46"/>
      <c r="DK2046" s="46"/>
      <c r="DL2046" s="46">
        <f>V2046*BQ2046</f>
        <v>1127566.8700000001</v>
      </c>
      <c r="DM2046" s="46">
        <f>W2046*BR2046</f>
        <v>1167997.9192145457</v>
      </c>
      <c r="DN2046" s="46">
        <f>X2046*BS2046</f>
        <v>1225239.6960000002</v>
      </c>
      <c r="DO2046" s="46">
        <f>Y2046*BT2046</f>
        <v>1225239.6960000002</v>
      </c>
      <c r="DP2046" s="46">
        <f>Z2046*BU2046</f>
        <v>1225239.6960000002</v>
      </c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>
        <f>DE2046*1.12</f>
        <v>0</v>
      </c>
      <c r="FA2046" s="59" t="s">
        <v>1726</v>
      </c>
      <c r="FB2046" s="59" t="s">
        <v>3253</v>
      </c>
      <c r="FC2046" s="59" t="s">
        <v>3469</v>
      </c>
    </row>
    <row r="2047" spans="1:159" s="157" customFormat="1" ht="25.5" customHeight="1" x14ac:dyDescent="0.25">
      <c r="A2047" s="92" t="s">
        <v>3909</v>
      </c>
      <c r="B2047" s="92" t="s">
        <v>55</v>
      </c>
      <c r="C2047" s="92" t="s">
        <v>2081</v>
      </c>
      <c r="D2047" s="92" t="s">
        <v>2082</v>
      </c>
      <c r="E2047" s="92" t="s">
        <v>2082</v>
      </c>
      <c r="F2047" s="92"/>
      <c r="G2047" s="92" t="s">
        <v>2274</v>
      </c>
      <c r="H2047" s="92" t="s">
        <v>1405</v>
      </c>
      <c r="I2047" s="152">
        <v>80</v>
      </c>
      <c r="J2047" s="152" t="s">
        <v>3891</v>
      </c>
      <c r="K2047" s="152" t="s">
        <v>2296</v>
      </c>
      <c r="L2047" s="100"/>
      <c r="M2047" s="92">
        <v>0</v>
      </c>
      <c r="N2047" s="152" t="s">
        <v>2277</v>
      </c>
      <c r="O2047" s="48">
        <f t="shared" ref="O2047" si="1454">V2047+W2047+X2047+Y2047+Z2047+AA2047+AB2047+AC2047+AD2047+AE2047+AF2047+AG2047+AH2047+AI2047+AJ2047+AK2047+AL2047+AM2047+AN2047+AO2047+AP2047+AQ2047+AR2047+AS2047+AT2047+AU2047+AV2047+AW2047+AX2047+AY2047+AZ2047+BA2047+BB2047+BC2047+BD2047+BE2047+BF2047+BG2047+BH2047+BI2047</f>
        <v>29916.000000000004</v>
      </c>
      <c r="P2047" s="92"/>
      <c r="Q2047" s="92"/>
      <c r="R2047" s="92"/>
      <c r="S2047" s="96"/>
      <c r="T2047" s="96"/>
      <c r="U2047" s="96"/>
      <c r="V2047" s="96">
        <v>5983.2000000000007</v>
      </c>
      <c r="W2047" s="96">
        <v>5983.2000000000007</v>
      </c>
      <c r="X2047" s="153">
        <v>5983.2000000000007</v>
      </c>
      <c r="Y2047" s="153">
        <v>5983.2000000000007</v>
      </c>
      <c r="Z2047" s="153">
        <v>5983.2000000000007</v>
      </c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154">
        <f t="shared" ref="BJ2047" si="1455">DE2047/O2047</f>
        <v>203.86168061286759</v>
      </c>
      <c r="BK2047" s="92"/>
      <c r="BL2047" s="92"/>
      <c r="BM2047" s="92"/>
      <c r="BN2047" s="155"/>
      <c r="BO2047" s="155"/>
      <c r="BP2047" s="155"/>
      <c r="BQ2047" s="155">
        <f t="shared" ref="BQ2047" si="1456">DL2047/V2047</f>
        <v>188.45548703035163</v>
      </c>
      <c r="BR2047" s="155">
        <v>195.21291603398609</v>
      </c>
      <c r="BS2047" s="96">
        <v>204.78</v>
      </c>
      <c r="BT2047" s="101">
        <v>215.43</v>
      </c>
      <c r="BU2047" s="101">
        <v>215.43</v>
      </c>
      <c r="BV2047" s="92"/>
      <c r="BW2047" s="92"/>
      <c r="BX2047" s="92"/>
      <c r="BY2047" s="92"/>
      <c r="BZ2047" s="92"/>
      <c r="CA2047" s="92"/>
      <c r="CB2047" s="92"/>
      <c r="CC2047" s="92"/>
      <c r="CD2047" s="92"/>
      <c r="CE2047" s="92"/>
      <c r="CF2047" s="92"/>
      <c r="CG2047" s="92"/>
      <c r="CH2047" s="92"/>
      <c r="CI2047" s="92"/>
      <c r="CJ2047" s="92"/>
      <c r="CK2047" s="92"/>
      <c r="CL2047" s="92"/>
      <c r="CM2047" s="92"/>
      <c r="CN2047" s="92"/>
      <c r="CO2047" s="92"/>
      <c r="CP2047" s="92"/>
      <c r="CQ2047" s="92"/>
      <c r="CR2047" s="92"/>
      <c r="CS2047" s="92"/>
      <c r="CT2047" s="92"/>
      <c r="CU2047" s="92"/>
      <c r="CV2047" s="92"/>
      <c r="CW2047" s="92"/>
      <c r="CX2047" s="92"/>
      <c r="CY2047" s="92"/>
      <c r="CZ2047" s="92"/>
      <c r="DA2047" s="92"/>
      <c r="DB2047" s="92"/>
      <c r="DC2047" s="92"/>
      <c r="DD2047" s="92"/>
      <c r="DE2047" s="154">
        <f t="shared" ref="DE2047" si="1457">SUM(DH2047:EY2047)</f>
        <v>6098726.0372145474</v>
      </c>
      <c r="DF2047" s="92"/>
      <c r="DG2047" s="92"/>
      <c r="DH2047" s="92"/>
      <c r="DI2047" s="156"/>
      <c r="DJ2047" s="156"/>
      <c r="DK2047" s="156"/>
      <c r="DL2047" s="156">
        <v>1127566.8700000001</v>
      </c>
      <c r="DM2047" s="156">
        <f t="shared" ref="DM2047:DP2047" si="1458">W2047*BR2047</f>
        <v>1167997.9192145457</v>
      </c>
      <c r="DN2047" s="156">
        <f t="shared" si="1458"/>
        <v>1225239.6960000002</v>
      </c>
      <c r="DO2047" s="156">
        <f t="shared" si="1458"/>
        <v>1288960.7760000003</v>
      </c>
      <c r="DP2047" s="156">
        <f t="shared" si="1458"/>
        <v>1288960.7760000003</v>
      </c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156"/>
      <c r="EH2047" s="156"/>
      <c r="EI2047" s="156"/>
      <c r="EJ2047" s="156"/>
      <c r="EK2047" s="156"/>
      <c r="EL2047" s="156"/>
      <c r="EM2047" s="156"/>
      <c r="EN2047" s="156"/>
      <c r="EO2047" s="156"/>
      <c r="EP2047" s="156"/>
      <c r="EQ2047" s="156"/>
      <c r="ER2047" s="156"/>
      <c r="ES2047" s="156"/>
      <c r="ET2047" s="156"/>
      <c r="EU2047" s="156"/>
      <c r="EV2047" s="156"/>
      <c r="EW2047" s="156"/>
      <c r="EX2047" s="156"/>
      <c r="EY2047" s="156"/>
      <c r="EZ2047" s="154">
        <f t="shared" ref="EZ2047" si="1459">DE2047*1.12</f>
        <v>6830573.1616802933</v>
      </c>
      <c r="FA2047" s="92" t="s">
        <v>1726</v>
      </c>
      <c r="FB2047" s="92" t="s">
        <v>3565</v>
      </c>
      <c r="FC2047" s="92" t="s">
        <v>1753</v>
      </c>
    </row>
    <row r="2048" spans="1:159" s="49" customFormat="1" ht="25.5" customHeight="1" x14ac:dyDescent="0.25">
      <c r="A2048" s="59" t="s">
        <v>2122</v>
      </c>
      <c r="B2048" s="59" t="s">
        <v>55</v>
      </c>
      <c r="C2048" s="59" t="s">
        <v>2081</v>
      </c>
      <c r="D2048" s="59" t="s">
        <v>2082</v>
      </c>
      <c r="E2048" s="59" t="s">
        <v>2082</v>
      </c>
      <c r="F2048" s="59"/>
      <c r="G2048" s="59" t="s">
        <v>2274</v>
      </c>
      <c r="H2048" s="59" t="s">
        <v>1405</v>
      </c>
      <c r="I2048" s="59">
        <v>80</v>
      </c>
      <c r="J2048" s="59" t="s">
        <v>2275</v>
      </c>
      <c r="K2048" s="59" t="s">
        <v>2297</v>
      </c>
      <c r="L2048" s="59"/>
      <c r="M2048" s="59">
        <v>0</v>
      </c>
      <c r="N2048" s="59" t="s">
        <v>2277</v>
      </c>
      <c r="O2048" s="46">
        <f t="shared" si="1417"/>
        <v>0</v>
      </c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87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>
        <v>0</v>
      </c>
      <c r="DF2048" s="46"/>
      <c r="DG2048" s="46"/>
      <c r="DH2048" s="46"/>
      <c r="DI2048" s="46"/>
      <c r="DJ2048" s="46"/>
      <c r="DK2048" s="46"/>
      <c r="DL2048" s="46">
        <v>10369394.447999999</v>
      </c>
      <c r="DM2048" s="46">
        <v>10369394.447999999</v>
      </c>
      <c r="DN2048" s="46">
        <v>10369394.447999999</v>
      </c>
      <c r="DO2048" s="46">
        <v>10369394.447999999</v>
      </c>
      <c r="DP2048" s="46">
        <v>10369394.447999999</v>
      </c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>
        <v>0</v>
      </c>
      <c r="FA2048" s="59" t="s">
        <v>1726</v>
      </c>
      <c r="FB2048" s="59" t="s">
        <v>1727</v>
      </c>
      <c r="FC2048" s="59"/>
    </row>
    <row r="2049" spans="1:159" s="49" customFormat="1" ht="25.5" customHeight="1" x14ac:dyDescent="0.25">
      <c r="A2049" s="59" t="s">
        <v>2123</v>
      </c>
      <c r="B2049" s="59" t="s">
        <v>55</v>
      </c>
      <c r="C2049" s="59" t="s">
        <v>2081</v>
      </c>
      <c r="D2049" s="59" t="s">
        <v>2082</v>
      </c>
      <c r="E2049" s="59" t="s">
        <v>2082</v>
      </c>
      <c r="F2049" s="59"/>
      <c r="G2049" s="59" t="s">
        <v>2274</v>
      </c>
      <c r="H2049" s="59" t="s">
        <v>1405</v>
      </c>
      <c r="I2049" s="59">
        <v>80</v>
      </c>
      <c r="J2049" s="59" t="s">
        <v>1357</v>
      </c>
      <c r="K2049" s="59" t="s">
        <v>2297</v>
      </c>
      <c r="L2049" s="59"/>
      <c r="M2049" s="59">
        <v>0</v>
      </c>
      <c r="N2049" s="59" t="s">
        <v>2277</v>
      </c>
      <c r="O2049" s="46">
        <f t="shared" si="1417"/>
        <v>0</v>
      </c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87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  <c r="CN2049" s="46"/>
      <c r="CO2049" s="46"/>
      <c r="CP2049" s="46"/>
      <c r="CQ2049" s="46"/>
      <c r="CR2049" s="46"/>
      <c r="CS2049" s="46"/>
      <c r="CT2049" s="46"/>
      <c r="CU2049" s="46"/>
      <c r="CV2049" s="46"/>
      <c r="CW2049" s="46"/>
      <c r="CX2049" s="46"/>
      <c r="CY2049" s="46"/>
      <c r="CZ2049" s="46"/>
      <c r="DA2049" s="46"/>
      <c r="DB2049" s="46"/>
      <c r="DC2049" s="46"/>
      <c r="DD2049" s="46"/>
      <c r="DE2049" s="46">
        <v>0</v>
      </c>
      <c r="DF2049" s="46"/>
      <c r="DG2049" s="46"/>
      <c r="DH2049" s="46"/>
      <c r="DI2049" s="46"/>
      <c r="DJ2049" s="46"/>
      <c r="DK2049" s="46"/>
      <c r="DL2049" s="46">
        <v>9352329.6600000001</v>
      </c>
      <c r="DM2049" s="46">
        <v>9784407.2899999991</v>
      </c>
      <c r="DN2049" s="46">
        <v>9784407.2899999991</v>
      </c>
      <c r="DO2049" s="46">
        <v>9784407.2899999991</v>
      </c>
      <c r="DP2049" s="46">
        <v>9784407.2899999991</v>
      </c>
      <c r="DQ2049" s="46"/>
      <c r="DR2049" s="46"/>
      <c r="DS2049" s="46"/>
      <c r="DT2049" s="46"/>
      <c r="DU2049" s="46"/>
      <c r="DV2049" s="46"/>
      <c r="DW2049" s="46"/>
      <c r="DX2049" s="46"/>
      <c r="DY2049" s="46"/>
      <c r="DZ2049" s="46"/>
      <c r="EA2049" s="46"/>
      <c r="EB2049" s="46"/>
      <c r="EC2049" s="46"/>
      <c r="ED2049" s="46"/>
      <c r="EE2049" s="46"/>
      <c r="EF2049" s="46"/>
      <c r="EG2049" s="46"/>
      <c r="EH2049" s="46"/>
      <c r="EI2049" s="46"/>
      <c r="EJ2049" s="46"/>
      <c r="EK2049" s="46"/>
      <c r="EL2049" s="46"/>
      <c r="EM2049" s="46"/>
      <c r="EN2049" s="46"/>
      <c r="EO2049" s="46"/>
      <c r="EP2049" s="46"/>
      <c r="EQ2049" s="46"/>
      <c r="ER2049" s="46"/>
      <c r="ES2049" s="46"/>
      <c r="ET2049" s="46"/>
      <c r="EU2049" s="46"/>
      <c r="EV2049" s="46"/>
      <c r="EW2049" s="46"/>
      <c r="EX2049" s="46"/>
      <c r="EY2049" s="46"/>
      <c r="EZ2049" s="46">
        <v>0</v>
      </c>
      <c r="FA2049" s="59" t="s">
        <v>1726</v>
      </c>
      <c r="FB2049" s="59" t="s">
        <v>1730</v>
      </c>
      <c r="FC2049" s="59" t="s">
        <v>1714</v>
      </c>
    </row>
    <row r="2050" spans="1:159" s="49" customFormat="1" ht="25.5" customHeight="1" x14ac:dyDescent="0.25">
      <c r="A2050" s="59" t="s">
        <v>3486</v>
      </c>
      <c r="B2050" s="59" t="s">
        <v>55</v>
      </c>
      <c r="C2050" s="59" t="s">
        <v>2081</v>
      </c>
      <c r="D2050" s="59" t="s">
        <v>2082</v>
      </c>
      <c r="E2050" s="59" t="s">
        <v>2082</v>
      </c>
      <c r="F2050" s="59"/>
      <c r="G2050" s="59" t="s">
        <v>2274</v>
      </c>
      <c r="H2050" s="59" t="s">
        <v>1405</v>
      </c>
      <c r="I2050" s="59">
        <v>80</v>
      </c>
      <c r="J2050" s="59" t="s">
        <v>3468</v>
      </c>
      <c r="K2050" s="59" t="s">
        <v>2297</v>
      </c>
      <c r="L2050" s="59"/>
      <c r="M2050" s="59">
        <v>0</v>
      </c>
      <c r="N2050" s="59" t="s">
        <v>2277</v>
      </c>
      <c r="O2050" s="46">
        <f t="shared" si="1417"/>
        <v>144312</v>
      </c>
      <c r="P2050" s="46"/>
      <c r="Q2050" s="46"/>
      <c r="R2050" s="46"/>
      <c r="S2050" s="46"/>
      <c r="T2050" s="46"/>
      <c r="U2050" s="46"/>
      <c r="V2050" s="46">
        <v>28862.399999999998</v>
      </c>
      <c r="W2050" s="46">
        <v>28862.399999999998</v>
      </c>
      <c r="X2050" s="46">
        <v>28862.399999999998</v>
      </c>
      <c r="Y2050" s="46">
        <v>28862.399999999998</v>
      </c>
      <c r="Z2050" s="46">
        <v>28862.399999999998</v>
      </c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87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>
        <f>DE2050/O2050</f>
        <v>0</v>
      </c>
      <c r="BK2050" s="46"/>
      <c r="BL2050" s="46"/>
      <c r="BM2050" s="46"/>
      <c r="BN2050" s="46"/>
      <c r="BO2050" s="46"/>
      <c r="BP2050" s="46"/>
      <c r="BQ2050" s="46">
        <v>324.03160028272077</v>
      </c>
      <c r="BR2050" s="46">
        <v>335.65036805358096</v>
      </c>
      <c r="BS2050" s="46">
        <v>352.1</v>
      </c>
      <c r="BT2050" s="46">
        <v>352.1</v>
      </c>
      <c r="BU2050" s="46">
        <v>352.1</v>
      </c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>
        <v>0</v>
      </c>
      <c r="DF2050" s="46"/>
      <c r="DG2050" s="46"/>
      <c r="DH2050" s="46"/>
      <c r="DI2050" s="46"/>
      <c r="DJ2050" s="46"/>
      <c r="DK2050" s="46"/>
      <c r="DL2050" s="46">
        <f>V2050*BQ2050</f>
        <v>9352329.6600000001</v>
      </c>
      <c r="DM2050" s="46">
        <f>W2050*BR2050</f>
        <v>9687675.1829096749</v>
      </c>
      <c r="DN2050" s="46">
        <f>X2050*BS2050</f>
        <v>10162451.039999999</v>
      </c>
      <c r="DO2050" s="46">
        <f>Y2050*BT2050</f>
        <v>10162451.039999999</v>
      </c>
      <c r="DP2050" s="46">
        <f>Z2050*BU2050</f>
        <v>10162451.039999999</v>
      </c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>
        <f>DE2050*1.12</f>
        <v>0</v>
      </c>
      <c r="FA2050" s="59" t="s">
        <v>1726</v>
      </c>
      <c r="FB2050" s="59" t="s">
        <v>3253</v>
      </c>
      <c r="FC2050" s="59" t="s">
        <v>3469</v>
      </c>
    </row>
    <row r="2051" spans="1:159" s="157" customFormat="1" ht="25.5" customHeight="1" x14ac:dyDescent="0.25">
      <c r="A2051" s="92" t="s">
        <v>3910</v>
      </c>
      <c r="B2051" s="92" t="s">
        <v>55</v>
      </c>
      <c r="C2051" s="92" t="s">
        <v>2081</v>
      </c>
      <c r="D2051" s="92" t="s">
        <v>2082</v>
      </c>
      <c r="E2051" s="92" t="s">
        <v>2082</v>
      </c>
      <c r="F2051" s="92"/>
      <c r="G2051" s="92" t="s">
        <v>2274</v>
      </c>
      <c r="H2051" s="92" t="s">
        <v>1405</v>
      </c>
      <c r="I2051" s="152">
        <v>80</v>
      </c>
      <c r="J2051" s="152" t="s">
        <v>3891</v>
      </c>
      <c r="K2051" s="152" t="s">
        <v>2297</v>
      </c>
      <c r="L2051" s="100"/>
      <c r="M2051" s="92">
        <v>0</v>
      </c>
      <c r="N2051" s="152" t="s">
        <v>2277</v>
      </c>
      <c r="O2051" s="48">
        <f t="shared" ref="O2051" si="1460">V2051+W2051+X2051+Y2051+Z2051+AA2051+AB2051+AC2051+AD2051+AE2051+AF2051+AG2051+AH2051+AI2051+AJ2051+AK2051+AL2051+AM2051+AN2051+AO2051+AP2051+AQ2051+AR2051+AS2051+AT2051+AU2051+AV2051+AW2051+AX2051+AY2051+AZ2051+BA2051+BB2051+BC2051+BD2051+BE2051+BF2051+BG2051+BH2051+BI2051</f>
        <v>144312</v>
      </c>
      <c r="P2051" s="92"/>
      <c r="Q2051" s="92"/>
      <c r="R2051" s="92"/>
      <c r="S2051" s="96"/>
      <c r="T2051" s="96"/>
      <c r="U2051" s="96"/>
      <c r="V2051" s="96">
        <v>28862.399999999998</v>
      </c>
      <c r="W2051" s="96">
        <v>28862.399999999998</v>
      </c>
      <c r="X2051" s="153">
        <v>28862.399999999998</v>
      </c>
      <c r="Y2051" s="153">
        <v>28862.399999999998</v>
      </c>
      <c r="Z2051" s="153">
        <v>28862.399999999998</v>
      </c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154">
        <f t="shared" ref="BJ2051" si="1461">DE2051/O2051</f>
        <v>350.52039366726035</v>
      </c>
      <c r="BK2051" s="92"/>
      <c r="BL2051" s="92"/>
      <c r="BM2051" s="92"/>
      <c r="BN2051" s="155"/>
      <c r="BO2051" s="155"/>
      <c r="BP2051" s="155"/>
      <c r="BQ2051" s="155">
        <f t="shared" ref="BQ2051" si="1462">DL2051/V2051</f>
        <v>324.03160028272077</v>
      </c>
      <c r="BR2051" s="155">
        <v>335.65036805358096</v>
      </c>
      <c r="BS2051" s="96">
        <v>352.1</v>
      </c>
      <c r="BT2051" s="101">
        <v>370.41</v>
      </c>
      <c r="BU2051" s="101">
        <v>370.41</v>
      </c>
      <c r="BV2051" s="92"/>
      <c r="BW2051" s="92"/>
      <c r="BX2051" s="92"/>
      <c r="BY2051" s="92"/>
      <c r="BZ2051" s="92"/>
      <c r="CA2051" s="92"/>
      <c r="CB2051" s="92"/>
      <c r="CC2051" s="92"/>
      <c r="CD2051" s="92"/>
      <c r="CE2051" s="92"/>
      <c r="CF2051" s="92"/>
      <c r="CG2051" s="92"/>
      <c r="CH2051" s="92"/>
      <c r="CI2051" s="92"/>
      <c r="CJ2051" s="92"/>
      <c r="CK2051" s="92"/>
      <c r="CL2051" s="92"/>
      <c r="CM2051" s="92"/>
      <c r="CN2051" s="92"/>
      <c r="CO2051" s="92"/>
      <c r="CP2051" s="92"/>
      <c r="CQ2051" s="92"/>
      <c r="CR2051" s="92"/>
      <c r="CS2051" s="92"/>
      <c r="CT2051" s="92"/>
      <c r="CU2051" s="92"/>
      <c r="CV2051" s="92"/>
      <c r="CW2051" s="92"/>
      <c r="CX2051" s="92"/>
      <c r="CY2051" s="92"/>
      <c r="CZ2051" s="92"/>
      <c r="DA2051" s="92"/>
      <c r="DB2051" s="92"/>
      <c r="DC2051" s="92"/>
      <c r="DD2051" s="92"/>
      <c r="DE2051" s="154">
        <f t="shared" ref="DE2051" si="1463">SUM(DH2051:EY2051)</f>
        <v>50584299.050909676</v>
      </c>
      <c r="DF2051" s="92"/>
      <c r="DG2051" s="92"/>
      <c r="DH2051" s="92"/>
      <c r="DI2051" s="156"/>
      <c r="DJ2051" s="156"/>
      <c r="DK2051" s="156"/>
      <c r="DL2051" s="156">
        <v>9352329.6600000001</v>
      </c>
      <c r="DM2051" s="156">
        <f t="shared" ref="DM2051:DP2051" si="1464">W2051*BR2051</f>
        <v>9687675.1829096749</v>
      </c>
      <c r="DN2051" s="156">
        <f t="shared" si="1464"/>
        <v>10162451.039999999</v>
      </c>
      <c r="DO2051" s="156">
        <f t="shared" si="1464"/>
        <v>10690921.584000001</v>
      </c>
      <c r="DP2051" s="156">
        <f t="shared" si="1464"/>
        <v>10690921.584000001</v>
      </c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156"/>
      <c r="EH2051" s="156"/>
      <c r="EI2051" s="156"/>
      <c r="EJ2051" s="156"/>
      <c r="EK2051" s="156"/>
      <c r="EL2051" s="156"/>
      <c r="EM2051" s="156"/>
      <c r="EN2051" s="156"/>
      <c r="EO2051" s="156"/>
      <c r="EP2051" s="156"/>
      <c r="EQ2051" s="156"/>
      <c r="ER2051" s="156"/>
      <c r="ES2051" s="156"/>
      <c r="ET2051" s="156"/>
      <c r="EU2051" s="156"/>
      <c r="EV2051" s="156"/>
      <c r="EW2051" s="156"/>
      <c r="EX2051" s="156"/>
      <c r="EY2051" s="156"/>
      <c r="EZ2051" s="154">
        <f t="shared" ref="EZ2051" si="1465">DE2051*1.12</f>
        <v>56654414.937018842</v>
      </c>
      <c r="FA2051" s="92" t="s">
        <v>1726</v>
      </c>
      <c r="FB2051" s="92" t="s">
        <v>3565</v>
      </c>
      <c r="FC2051" s="92" t="s">
        <v>1753</v>
      </c>
    </row>
    <row r="2052" spans="1:159" s="49" customFormat="1" ht="25.5" customHeight="1" x14ac:dyDescent="0.25">
      <c r="A2052" s="59" t="s">
        <v>2124</v>
      </c>
      <c r="B2052" s="59" t="s">
        <v>55</v>
      </c>
      <c r="C2052" s="59" t="s">
        <v>2081</v>
      </c>
      <c r="D2052" s="59" t="s">
        <v>2082</v>
      </c>
      <c r="E2052" s="59" t="s">
        <v>2082</v>
      </c>
      <c r="F2052" s="59"/>
      <c r="G2052" s="59" t="s">
        <v>2274</v>
      </c>
      <c r="H2052" s="59" t="s">
        <v>1405</v>
      </c>
      <c r="I2052" s="59">
        <v>80</v>
      </c>
      <c r="J2052" s="59" t="s">
        <v>2275</v>
      </c>
      <c r="K2052" s="59" t="s">
        <v>2298</v>
      </c>
      <c r="L2052" s="59"/>
      <c r="M2052" s="59">
        <v>0</v>
      </c>
      <c r="N2052" s="59" t="s">
        <v>2277</v>
      </c>
      <c r="O2052" s="46">
        <f t="shared" si="1417"/>
        <v>0</v>
      </c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87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>
        <v>0</v>
      </c>
      <c r="DF2052" s="46"/>
      <c r="DG2052" s="46"/>
      <c r="DH2052" s="46"/>
      <c r="DI2052" s="46"/>
      <c r="DJ2052" s="46"/>
      <c r="DK2052" s="46"/>
      <c r="DL2052" s="46">
        <v>13104789.216000002</v>
      </c>
      <c r="DM2052" s="46">
        <v>13104789.216000002</v>
      </c>
      <c r="DN2052" s="46">
        <v>13104789.216000002</v>
      </c>
      <c r="DO2052" s="46">
        <v>13104789.216000002</v>
      </c>
      <c r="DP2052" s="46">
        <v>13104789.216000002</v>
      </c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  <c r="EZ2052" s="46">
        <v>0</v>
      </c>
      <c r="FA2052" s="59" t="s">
        <v>1726</v>
      </c>
      <c r="FB2052" s="59" t="s">
        <v>1727</v>
      </c>
      <c r="FC2052" s="59"/>
    </row>
    <row r="2053" spans="1:159" s="49" customFormat="1" ht="25.5" customHeight="1" x14ac:dyDescent="0.25">
      <c r="A2053" s="59" t="s">
        <v>2125</v>
      </c>
      <c r="B2053" s="59" t="s">
        <v>55</v>
      </c>
      <c r="C2053" s="59" t="s">
        <v>2081</v>
      </c>
      <c r="D2053" s="59" t="s">
        <v>2082</v>
      </c>
      <c r="E2053" s="59" t="s">
        <v>2082</v>
      </c>
      <c r="F2053" s="59"/>
      <c r="G2053" s="59" t="s">
        <v>2274</v>
      </c>
      <c r="H2053" s="59" t="s">
        <v>1405</v>
      </c>
      <c r="I2053" s="59">
        <v>80</v>
      </c>
      <c r="J2053" s="59" t="s">
        <v>1357</v>
      </c>
      <c r="K2053" s="59" t="s">
        <v>2298</v>
      </c>
      <c r="L2053" s="59"/>
      <c r="M2053" s="59">
        <v>0</v>
      </c>
      <c r="N2053" s="59" t="s">
        <v>2277</v>
      </c>
      <c r="O2053" s="46">
        <f t="shared" si="1417"/>
        <v>0</v>
      </c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87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  <c r="CN2053" s="46"/>
      <c r="CO2053" s="46"/>
      <c r="CP2053" s="46"/>
      <c r="CQ2053" s="46"/>
      <c r="CR2053" s="46"/>
      <c r="CS2053" s="46"/>
      <c r="CT2053" s="46"/>
      <c r="CU2053" s="46"/>
      <c r="CV2053" s="46"/>
      <c r="CW2053" s="46"/>
      <c r="CX2053" s="46"/>
      <c r="CY2053" s="46"/>
      <c r="CZ2053" s="46"/>
      <c r="DA2053" s="46"/>
      <c r="DB2053" s="46"/>
      <c r="DC2053" s="46"/>
      <c r="DD2053" s="46"/>
      <c r="DE2053" s="46">
        <v>0</v>
      </c>
      <c r="DF2053" s="46"/>
      <c r="DG2053" s="46"/>
      <c r="DH2053" s="46"/>
      <c r="DI2053" s="46"/>
      <c r="DJ2053" s="46"/>
      <c r="DK2053" s="46"/>
      <c r="DL2053" s="46">
        <v>11819427.789999999</v>
      </c>
      <c r="DM2053" s="46">
        <v>12365485.35</v>
      </c>
      <c r="DN2053" s="46">
        <v>12365485.35</v>
      </c>
      <c r="DO2053" s="46">
        <v>12365485.35</v>
      </c>
      <c r="DP2053" s="46">
        <v>12365485.35</v>
      </c>
      <c r="DQ2053" s="46"/>
      <c r="DR2053" s="46"/>
      <c r="DS2053" s="46"/>
      <c r="DT2053" s="46"/>
      <c r="DU2053" s="46"/>
      <c r="DV2053" s="46"/>
      <c r="DW2053" s="46"/>
      <c r="DX2053" s="46"/>
      <c r="DY2053" s="46"/>
      <c r="DZ2053" s="46"/>
      <c r="EA2053" s="46"/>
      <c r="EB2053" s="46"/>
      <c r="EC2053" s="46"/>
      <c r="ED2053" s="46"/>
      <c r="EE2053" s="46"/>
      <c r="EF2053" s="46"/>
      <c r="EG2053" s="46"/>
      <c r="EH2053" s="46"/>
      <c r="EI2053" s="46"/>
      <c r="EJ2053" s="46"/>
      <c r="EK2053" s="46"/>
      <c r="EL2053" s="46"/>
      <c r="EM2053" s="46"/>
      <c r="EN2053" s="46"/>
      <c r="EO2053" s="46"/>
      <c r="EP2053" s="46"/>
      <c r="EQ2053" s="46"/>
      <c r="ER2053" s="46"/>
      <c r="ES2053" s="46"/>
      <c r="ET2053" s="46"/>
      <c r="EU2053" s="46"/>
      <c r="EV2053" s="46"/>
      <c r="EW2053" s="46"/>
      <c r="EX2053" s="46"/>
      <c r="EY2053" s="46"/>
      <c r="EZ2053" s="46">
        <v>0</v>
      </c>
      <c r="FA2053" s="59" t="s">
        <v>1726</v>
      </c>
      <c r="FB2053" s="59" t="s">
        <v>1730</v>
      </c>
      <c r="FC2053" s="59" t="s">
        <v>1714</v>
      </c>
    </row>
    <row r="2054" spans="1:159" s="49" customFormat="1" ht="25.5" customHeight="1" x14ac:dyDescent="0.25">
      <c r="A2054" s="59" t="s">
        <v>3487</v>
      </c>
      <c r="B2054" s="59" t="s">
        <v>55</v>
      </c>
      <c r="C2054" s="59" t="s">
        <v>2081</v>
      </c>
      <c r="D2054" s="59" t="s">
        <v>2082</v>
      </c>
      <c r="E2054" s="59" t="s">
        <v>2082</v>
      </c>
      <c r="F2054" s="59"/>
      <c r="G2054" s="59" t="s">
        <v>2274</v>
      </c>
      <c r="H2054" s="59" t="s">
        <v>1405</v>
      </c>
      <c r="I2054" s="59">
        <v>80</v>
      </c>
      <c r="J2054" s="59" t="s">
        <v>3468</v>
      </c>
      <c r="K2054" s="59" t="s">
        <v>2298</v>
      </c>
      <c r="L2054" s="59"/>
      <c r="M2054" s="59">
        <v>0</v>
      </c>
      <c r="N2054" s="59" t="s">
        <v>2277</v>
      </c>
      <c r="O2054" s="46">
        <f t="shared" si="1417"/>
        <v>105834.00000000001</v>
      </c>
      <c r="P2054" s="46"/>
      <c r="Q2054" s="46"/>
      <c r="R2054" s="46"/>
      <c r="S2054" s="46"/>
      <c r="T2054" s="46"/>
      <c r="U2054" s="46"/>
      <c r="V2054" s="46">
        <v>21166.800000000003</v>
      </c>
      <c r="W2054" s="46">
        <v>21166.800000000003</v>
      </c>
      <c r="X2054" s="46">
        <v>21166.800000000003</v>
      </c>
      <c r="Y2054" s="46">
        <v>21166.800000000003</v>
      </c>
      <c r="Z2054" s="46">
        <v>21166.800000000003</v>
      </c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87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>
        <f>DE2054/O2054</f>
        <v>0</v>
      </c>
      <c r="BK2054" s="46"/>
      <c r="BL2054" s="46"/>
      <c r="BM2054" s="46"/>
      <c r="BN2054" s="46"/>
      <c r="BO2054" s="46"/>
      <c r="BP2054" s="46"/>
      <c r="BQ2054" s="46">
        <v>558.39464576601074</v>
      </c>
      <c r="BR2054" s="46">
        <v>578.41694516407335</v>
      </c>
      <c r="BS2054" s="46">
        <v>606.76</v>
      </c>
      <c r="BT2054" s="46">
        <v>606.76</v>
      </c>
      <c r="BU2054" s="46">
        <v>606.76</v>
      </c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>
        <v>0</v>
      </c>
      <c r="DF2054" s="46"/>
      <c r="DG2054" s="46"/>
      <c r="DH2054" s="46"/>
      <c r="DI2054" s="46"/>
      <c r="DJ2054" s="46"/>
      <c r="DK2054" s="46"/>
      <c r="DL2054" s="46">
        <f>V2054*BQ2054</f>
        <v>11819427.787999997</v>
      </c>
      <c r="DM2054" s="46">
        <f>W2054*BR2054</f>
        <v>12243235.79489891</v>
      </c>
      <c r="DN2054" s="46">
        <f>X2054*BS2054</f>
        <v>12843167.568000002</v>
      </c>
      <c r="DO2054" s="46">
        <f>Y2054*BT2054</f>
        <v>12843167.568000002</v>
      </c>
      <c r="DP2054" s="46">
        <f>Z2054*BU2054</f>
        <v>12843167.568000002</v>
      </c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>
        <f>DE2054*1.12</f>
        <v>0</v>
      </c>
      <c r="FA2054" s="59" t="s">
        <v>1726</v>
      </c>
      <c r="FB2054" s="59" t="s">
        <v>3253</v>
      </c>
      <c r="FC2054" s="59" t="s">
        <v>3469</v>
      </c>
    </row>
    <row r="2055" spans="1:159" s="157" customFormat="1" ht="25.5" customHeight="1" x14ac:dyDescent="0.25">
      <c r="A2055" s="92" t="s">
        <v>3911</v>
      </c>
      <c r="B2055" s="92" t="s">
        <v>55</v>
      </c>
      <c r="C2055" s="92" t="s">
        <v>2081</v>
      </c>
      <c r="D2055" s="92" t="s">
        <v>2082</v>
      </c>
      <c r="E2055" s="92" t="s">
        <v>2082</v>
      </c>
      <c r="F2055" s="92"/>
      <c r="G2055" s="92" t="s">
        <v>2274</v>
      </c>
      <c r="H2055" s="92" t="s">
        <v>1405</v>
      </c>
      <c r="I2055" s="152">
        <v>80</v>
      </c>
      <c r="J2055" s="152" t="s">
        <v>3891</v>
      </c>
      <c r="K2055" s="152" t="s">
        <v>2298</v>
      </c>
      <c r="L2055" s="100"/>
      <c r="M2055" s="92">
        <v>0</v>
      </c>
      <c r="N2055" s="152" t="s">
        <v>2277</v>
      </c>
      <c r="O2055" s="48">
        <f t="shared" ref="O2055" si="1466">V2055+W2055+X2055+Y2055+Z2055+AA2055+AB2055+AC2055+AD2055+AE2055+AF2055+AG2055+AH2055+AI2055+AJ2055+AK2055+AL2055+AM2055+AN2055+AO2055+AP2055+AQ2055+AR2055+AS2055+AT2055+AU2055+AV2055+AW2055+AX2055+AY2055+AZ2055+BA2055+BB2055+BC2055+BD2055+BE2055+BF2055+BG2055+BH2055+BI2055</f>
        <v>105834.00000000001</v>
      </c>
      <c r="P2055" s="92"/>
      <c r="Q2055" s="92"/>
      <c r="R2055" s="92"/>
      <c r="S2055" s="96"/>
      <c r="T2055" s="96"/>
      <c r="U2055" s="96"/>
      <c r="V2055" s="96">
        <v>21166.800000000003</v>
      </c>
      <c r="W2055" s="96">
        <v>21166.800000000003</v>
      </c>
      <c r="X2055" s="153">
        <v>21166.800000000003</v>
      </c>
      <c r="Y2055" s="153">
        <v>21166.800000000003</v>
      </c>
      <c r="Z2055" s="153">
        <v>21166.800000000003</v>
      </c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154">
        <f t="shared" ref="BJ2055" si="1467">DE2055/O2055</f>
        <v>604.03831820491439</v>
      </c>
      <c r="BK2055" s="92"/>
      <c r="BL2055" s="92"/>
      <c r="BM2055" s="92"/>
      <c r="BN2055" s="155"/>
      <c r="BO2055" s="155"/>
      <c r="BP2055" s="155"/>
      <c r="BQ2055" s="155">
        <f t="shared" ref="BQ2055" si="1468">DL2055/V2055</f>
        <v>558.39464586049837</v>
      </c>
      <c r="BR2055" s="155">
        <v>578.41694516407335</v>
      </c>
      <c r="BS2055" s="96">
        <v>606.76</v>
      </c>
      <c r="BT2055" s="101">
        <v>638.30999999999995</v>
      </c>
      <c r="BU2055" s="101">
        <v>638.30999999999995</v>
      </c>
      <c r="BV2055" s="92"/>
      <c r="BW2055" s="92"/>
      <c r="BX2055" s="92"/>
      <c r="BY2055" s="92"/>
      <c r="BZ2055" s="92"/>
      <c r="CA2055" s="92"/>
      <c r="CB2055" s="92"/>
      <c r="CC2055" s="92"/>
      <c r="CD2055" s="92"/>
      <c r="CE2055" s="92"/>
      <c r="CF2055" s="92"/>
      <c r="CG2055" s="92"/>
      <c r="CH2055" s="92"/>
      <c r="CI2055" s="92"/>
      <c r="CJ2055" s="92"/>
      <c r="CK2055" s="92"/>
      <c r="CL2055" s="92"/>
      <c r="CM2055" s="92"/>
      <c r="CN2055" s="92"/>
      <c r="CO2055" s="92"/>
      <c r="CP2055" s="92"/>
      <c r="CQ2055" s="92"/>
      <c r="CR2055" s="92"/>
      <c r="CS2055" s="92"/>
      <c r="CT2055" s="92"/>
      <c r="CU2055" s="92"/>
      <c r="CV2055" s="92"/>
      <c r="CW2055" s="92"/>
      <c r="CX2055" s="92"/>
      <c r="CY2055" s="92"/>
      <c r="CZ2055" s="92"/>
      <c r="DA2055" s="92"/>
      <c r="DB2055" s="92"/>
      <c r="DC2055" s="92"/>
      <c r="DD2055" s="92"/>
      <c r="DE2055" s="154">
        <f t="shared" ref="DE2055" si="1469">SUM(DH2055:EY2055)</f>
        <v>63927791.368898921</v>
      </c>
      <c r="DF2055" s="92"/>
      <c r="DG2055" s="92"/>
      <c r="DH2055" s="92"/>
      <c r="DI2055" s="156"/>
      <c r="DJ2055" s="156"/>
      <c r="DK2055" s="156"/>
      <c r="DL2055" s="156">
        <v>11819427.789999999</v>
      </c>
      <c r="DM2055" s="156">
        <f t="shared" ref="DM2055:DP2055" si="1470">W2055*BR2055</f>
        <v>12243235.79489891</v>
      </c>
      <c r="DN2055" s="156">
        <f t="shared" si="1470"/>
        <v>12843167.568000002</v>
      </c>
      <c r="DO2055" s="156">
        <f t="shared" si="1470"/>
        <v>13510980.108000001</v>
      </c>
      <c r="DP2055" s="156">
        <f t="shared" si="1470"/>
        <v>13510980.108000001</v>
      </c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156"/>
      <c r="EH2055" s="156"/>
      <c r="EI2055" s="156"/>
      <c r="EJ2055" s="156"/>
      <c r="EK2055" s="156"/>
      <c r="EL2055" s="156"/>
      <c r="EM2055" s="156"/>
      <c r="EN2055" s="156"/>
      <c r="EO2055" s="156"/>
      <c r="EP2055" s="156"/>
      <c r="EQ2055" s="156"/>
      <c r="ER2055" s="156"/>
      <c r="ES2055" s="156"/>
      <c r="ET2055" s="156"/>
      <c r="EU2055" s="156"/>
      <c r="EV2055" s="156"/>
      <c r="EW2055" s="156"/>
      <c r="EX2055" s="156"/>
      <c r="EY2055" s="156"/>
      <c r="EZ2055" s="154">
        <f t="shared" ref="EZ2055" si="1471">DE2055*1.12</f>
        <v>71599126.333166793</v>
      </c>
      <c r="FA2055" s="92" t="s">
        <v>1726</v>
      </c>
      <c r="FB2055" s="92" t="s">
        <v>3565</v>
      </c>
      <c r="FC2055" s="92" t="s">
        <v>1753</v>
      </c>
    </row>
    <row r="2056" spans="1:159" s="49" customFormat="1" ht="25.5" customHeight="1" x14ac:dyDescent="0.25">
      <c r="A2056" s="59" t="s">
        <v>2126</v>
      </c>
      <c r="B2056" s="59" t="s">
        <v>55</v>
      </c>
      <c r="C2056" s="59" t="s">
        <v>2081</v>
      </c>
      <c r="D2056" s="59" t="s">
        <v>2082</v>
      </c>
      <c r="E2056" s="59" t="s">
        <v>2082</v>
      </c>
      <c r="F2056" s="59"/>
      <c r="G2056" s="59" t="s">
        <v>2274</v>
      </c>
      <c r="H2056" s="59" t="s">
        <v>1405</v>
      </c>
      <c r="I2056" s="59">
        <v>80</v>
      </c>
      <c r="J2056" s="59" t="s">
        <v>2275</v>
      </c>
      <c r="K2056" s="59" t="s">
        <v>2299</v>
      </c>
      <c r="L2056" s="59"/>
      <c r="M2056" s="59">
        <v>0</v>
      </c>
      <c r="N2056" s="59" t="s">
        <v>2277</v>
      </c>
      <c r="O2056" s="46">
        <f t="shared" si="1417"/>
        <v>0</v>
      </c>
      <c r="P2056" s="46"/>
      <c r="Q2056" s="46"/>
      <c r="R2056" s="46"/>
      <c r="S2056" s="46"/>
      <c r="T2056" s="46"/>
      <c r="U2056" s="46"/>
      <c r="V2056" s="46"/>
      <c r="W2056" s="46"/>
      <c r="X2056" s="46"/>
      <c r="Y2056" s="46"/>
      <c r="Z2056" s="46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87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>
        <v>0</v>
      </c>
      <c r="DF2056" s="46"/>
      <c r="DG2056" s="46"/>
      <c r="DH2056" s="46"/>
      <c r="DI2056" s="46"/>
      <c r="DJ2056" s="46"/>
      <c r="DK2056" s="46"/>
      <c r="DL2056" s="46">
        <v>16216107.695999999</v>
      </c>
      <c r="DM2056" s="46">
        <v>16216107.695999999</v>
      </c>
      <c r="DN2056" s="46">
        <v>16216107.695999999</v>
      </c>
      <c r="DO2056" s="46">
        <v>16216107.695999999</v>
      </c>
      <c r="DP2056" s="46">
        <v>16216107.695999999</v>
      </c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  <c r="EZ2056" s="46">
        <v>0</v>
      </c>
      <c r="FA2056" s="59" t="s">
        <v>1726</v>
      </c>
      <c r="FB2056" s="59" t="s">
        <v>1727</v>
      </c>
      <c r="FC2056" s="59"/>
    </row>
    <row r="2057" spans="1:159" s="49" customFormat="1" ht="25.5" customHeight="1" x14ac:dyDescent="0.25">
      <c r="A2057" s="59" t="s">
        <v>2127</v>
      </c>
      <c r="B2057" s="59" t="s">
        <v>55</v>
      </c>
      <c r="C2057" s="59" t="s">
        <v>2081</v>
      </c>
      <c r="D2057" s="59" t="s">
        <v>2082</v>
      </c>
      <c r="E2057" s="59" t="s">
        <v>2082</v>
      </c>
      <c r="F2057" s="59"/>
      <c r="G2057" s="59" t="s">
        <v>2274</v>
      </c>
      <c r="H2057" s="59" t="s">
        <v>1405</v>
      </c>
      <c r="I2057" s="59">
        <v>80</v>
      </c>
      <c r="J2057" s="59" t="s">
        <v>1357</v>
      </c>
      <c r="K2057" s="59" t="s">
        <v>2299</v>
      </c>
      <c r="L2057" s="59"/>
      <c r="M2057" s="59">
        <v>0</v>
      </c>
      <c r="N2057" s="59" t="s">
        <v>2277</v>
      </c>
      <c r="O2057" s="46">
        <f t="shared" si="1417"/>
        <v>0</v>
      </c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87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  <c r="CN2057" s="46"/>
      <c r="CO2057" s="46"/>
      <c r="CP2057" s="46"/>
      <c r="CQ2057" s="46"/>
      <c r="CR2057" s="46"/>
      <c r="CS2057" s="46"/>
      <c r="CT2057" s="46"/>
      <c r="CU2057" s="46"/>
      <c r="CV2057" s="46"/>
      <c r="CW2057" s="46"/>
      <c r="CX2057" s="46"/>
      <c r="CY2057" s="46"/>
      <c r="CZ2057" s="46"/>
      <c r="DA2057" s="46"/>
      <c r="DB2057" s="46"/>
      <c r="DC2057" s="46"/>
      <c r="DD2057" s="46"/>
      <c r="DE2057" s="46">
        <v>0</v>
      </c>
      <c r="DF2057" s="46"/>
      <c r="DG2057" s="46"/>
      <c r="DH2057" s="46"/>
      <c r="DI2057" s="46"/>
      <c r="DJ2057" s="46"/>
      <c r="DK2057" s="46"/>
      <c r="DL2057" s="46">
        <v>16216107.68</v>
      </c>
      <c r="DM2057" s="46">
        <v>16965291.850000001</v>
      </c>
      <c r="DN2057" s="46">
        <v>16965291.850000001</v>
      </c>
      <c r="DO2057" s="46">
        <v>16965291.850000001</v>
      </c>
      <c r="DP2057" s="46">
        <v>16965291.850000001</v>
      </c>
      <c r="DQ2057" s="46"/>
      <c r="DR2057" s="46"/>
      <c r="DS2057" s="46"/>
      <c r="DT2057" s="46"/>
      <c r="DU2057" s="46"/>
      <c r="DV2057" s="46"/>
      <c r="DW2057" s="46"/>
      <c r="DX2057" s="46"/>
      <c r="DY2057" s="46"/>
      <c r="DZ2057" s="46"/>
      <c r="EA2057" s="46"/>
      <c r="EB2057" s="46"/>
      <c r="EC2057" s="46"/>
      <c r="ED2057" s="46"/>
      <c r="EE2057" s="46"/>
      <c r="EF2057" s="46"/>
      <c r="EG2057" s="46"/>
      <c r="EH2057" s="46"/>
      <c r="EI2057" s="46"/>
      <c r="EJ2057" s="46"/>
      <c r="EK2057" s="46"/>
      <c r="EL2057" s="46"/>
      <c r="EM2057" s="46"/>
      <c r="EN2057" s="46"/>
      <c r="EO2057" s="46"/>
      <c r="EP2057" s="46"/>
      <c r="EQ2057" s="46"/>
      <c r="ER2057" s="46"/>
      <c r="ES2057" s="46"/>
      <c r="ET2057" s="46"/>
      <c r="EU2057" s="46"/>
      <c r="EV2057" s="46"/>
      <c r="EW2057" s="46"/>
      <c r="EX2057" s="46"/>
      <c r="EY2057" s="46"/>
      <c r="EZ2057" s="46">
        <v>0</v>
      </c>
      <c r="FA2057" s="59" t="s">
        <v>1726</v>
      </c>
      <c r="FB2057" s="59" t="s">
        <v>1730</v>
      </c>
      <c r="FC2057" s="59" t="s">
        <v>1714</v>
      </c>
    </row>
    <row r="2058" spans="1:159" s="49" customFormat="1" ht="25.5" customHeight="1" x14ac:dyDescent="0.25">
      <c r="A2058" s="59" t="s">
        <v>3488</v>
      </c>
      <c r="B2058" s="59" t="s">
        <v>55</v>
      </c>
      <c r="C2058" s="59" t="s">
        <v>2081</v>
      </c>
      <c r="D2058" s="59" t="s">
        <v>2082</v>
      </c>
      <c r="E2058" s="59" t="s">
        <v>2082</v>
      </c>
      <c r="F2058" s="59"/>
      <c r="G2058" s="59" t="s">
        <v>2274</v>
      </c>
      <c r="H2058" s="59" t="s">
        <v>1405</v>
      </c>
      <c r="I2058" s="59">
        <v>80</v>
      </c>
      <c r="J2058" s="59" t="s">
        <v>3468</v>
      </c>
      <c r="K2058" s="59" t="s">
        <v>2299</v>
      </c>
      <c r="L2058" s="59"/>
      <c r="M2058" s="59">
        <v>0</v>
      </c>
      <c r="N2058" s="59" t="s">
        <v>2277</v>
      </c>
      <c r="O2058" s="46">
        <f t="shared" si="1417"/>
        <v>82062</v>
      </c>
      <c r="P2058" s="46"/>
      <c r="Q2058" s="46"/>
      <c r="R2058" s="46"/>
      <c r="S2058" s="46"/>
      <c r="T2058" s="46"/>
      <c r="U2058" s="46"/>
      <c r="V2058" s="46">
        <v>16412.400000000001</v>
      </c>
      <c r="W2058" s="46">
        <v>16412.400000000001</v>
      </c>
      <c r="X2058" s="46">
        <v>16412.400000000001</v>
      </c>
      <c r="Y2058" s="46">
        <v>16412.400000000001</v>
      </c>
      <c r="Z2058" s="46">
        <v>16412.400000000001</v>
      </c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87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>
        <f>DE2058/O2058</f>
        <v>0</v>
      </c>
      <c r="BK2058" s="46"/>
      <c r="BL2058" s="46"/>
      <c r="BM2058" s="46"/>
      <c r="BN2058" s="46"/>
      <c r="BO2058" s="46"/>
      <c r="BP2058" s="46"/>
      <c r="BQ2058" s="46">
        <v>988.03999890326816</v>
      </c>
      <c r="BR2058" s="46">
        <v>1033.6874466866516</v>
      </c>
      <c r="BS2058" s="46">
        <v>1084.3399999999999</v>
      </c>
      <c r="BT2058" s="46">
        <v>1084.3399999999999</v>
      </c>
      <c r="BU2058" s="46">
        <v>1084.3399999999999</v>
      </c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>
        <v>0</v>
      </c>
      <c r="DF2058" s="46"/>
      <c r="DG2058" s="46"/>
      <c r="DH2058" s="46"/>
      <c r="DI2058" s="46"/>
      <c r="DJ2058" s="46"/>
      <c r="DK2058" s="46"/>
      <c r="DL2058" s="46">
        <f>V2058*BQ2058</f>
        <v>16216107.677999999</v>
      </c>
      <c r="DM2058" s="46">
        <f>W2058*BR2058</f>
        <v>16965291.850000001</v>
      </c>
      <c r="DN2058" s="46">
        <f>X2058*BS2058</f>
        <v>17796621.816</v>
      </c>
      <c r="DO2058" s="46">
        <f>Y2058*BT2058</f>
        <v>17796621.816</v>
      </c>
      <c r="DP2058" s="46">
        <f>Z2058*BU2058</f>
        <v>17796621.816</v>
      </c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>
        <f>DE2058*1.12</f>
        <v>0</v>
      </c>
      <c r="FA2058" s="59" t="s">
        <v>1726</v>
      </c>
      <c r="FB2058" s="59" t="s">
        <v>3253</v>
      </c>
      <c r="FC2058" s="59" t="s">
        <v>3469</v>
      </c>
    </row>
    <row r="2059" spans="1:159" s="157" customFormat="1" ht="25.5" customHeight="1" x14ac:dyDescent="0.25">
      <c r="A2059" s="92" t="s">
        <v>3912</v>
      </c>
      <c r="B2059" s="92" t="s">
        <v>55</v>
      </c>
      <c r="C2059" s="92" t="s">
        <v>2081</v>
      </c>
      <c r="D2059" s="92" t="s">
        <v>2082</v>
      </c>
      <c r="E2059" s="92" t="s">
        <v>2082</v>
      </c>
      <c r="F2059" s="92"/>
      <c r="G2059" s="92" t="s">
        <v>2274</v>
      </c>
      <c r="H2059" s="92" t="s">
        <v>1405</v>
      </c>
      <c r="I2059" s="152">
        <v>80</v>
      </c>
      <c r="J2059" s="152" t="s">
        <v>3891</v>
      </c>
      <c r="K2059" s="152" t="s">
        <v>2299</v>
      </c>
      <c r="L2059" s="100"/>
      <c r="M2059" s="92">
        <v>0</v>
      </c>
      <c r="N2059" s="152" t="s">
        <v>2277</v>
      </c>
      <c r="O2059" s="48">
        <f t="shared" ref="O2059" si="1472">V2059+W2059+X2059+Y2059+Z2059+AA2059+AB2059+AC2059+AD2059+AE2059+AF2059+AG2059+AH2059+AI2059+AJ2059+AK2059+AL2059+AM2059+AN2059+AO2059+AP2059+AQ2059+AR2059+AS2059+AT2059+AU2059+AV2059+AW2059+AX2059+AY2059+AZ2059+BA2059+BB2059+BC2059+BD2059+BE2059+BF2059+BG2059+BH2059+BI2059</f>
        <v>82062</v>
      </c>
      <c r="P2059" s="92"/>
      <c r="Q2059" s="92"/>
      <c r="R2059" s="92"/>
      <c r="S2059" s="96"/>
      <c r="T2059" s="96"/>
      <c r="U2059" s="96"/>
      <c r="V2059" s="96">
        <v>16412.400000000001</v>
      </c>
      <c r="W2059" s="96">
        <v>16412.400000000001</v>
      </c>
      <c r="X2059" s="153">
        <v>16412.400000000001</v>
      </c>
      <c r="Y2059" s="153">
        <v>16412.400000000001</v>
      </c>
      <c r="Z2059" s="153">
        <v>16412.400000000001</v>
      </c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154">
        <f t="shared" ref="BJ2059" si="1473">DE2059/O2059</f>
        <v>1077.5054891423558</v>
      </c>
      <c r="BK2059" s="92"/>
      <c r="BL2059" s="92"/>
      <c r="BM2059" s="92"/>
      <c r="BN2059" s="155"/>
      <c r="BO2059" s="155"/>
      <c r="BP2059" s="155"/>
      <c r="BQ2059" s="155">
        <f t="shared" ref="BQ2059" si="1474">DL2059/V2059</f>
        <v>988.03999902512726</v>
      </c>
      <c r="BR2059" s="155">
        <v>1033.6874466866516</v>
      </c>
      <c r="BS2059" s="96">
        <v>1084.3399999999999</v>
      </c>
      <c r="BT2059" s="101">
        <v>1140.73</v>
      </c>
      <c r="BU2059" s="101">
        <v>1140.73</v>
      </c>
      <c r="BV2059" s="92"/>
      <c r="BW2059" s="92"/>
      <c r="BX2059" s="92"/>
      <c r="BY2059" s="92"/>
      <c r="BZ2059" s="92"/>
      <c r="CA2059" s="92"/>
      <c r="CB2059" s="92"/>
      <c r="CC2059" s="92"/>
      <c r="CD2059" s="92"/>
      <c r="CE2059" s="92"/>
      <c r="CF2059" s="92"/>
      <c r="CG2059" s="92"/>
      <c r="CH2059" s="92"/>
      <c r="CI2059" s="92"/>
      <c r="CJ2059" s="92"/>
      <c r="CK2059" s="92"/>
      <c r="CL2059" s="92"/>
      <c r="CM2059" s="92"/>
      <c r="CN2059" s="92"/>
      <c r="CO2059" s="92"/>
      <c r="CP2059" s="92"/>
      <c r="CQ2059" s="92"/>
      <c r="CR2059" s="92"/>
      <c r="CS2059" s="92"/>
      <c r="CT2059" s="92"/>
      <c r="CU2059" s="92"/>
      <c r="CV2059" s="92"/>
      <c r="CW2059" s="92"/>
      <c r="CX2059" s="92"/>
      <c r="CY2059" s="92"/>
      <c r="CZ2059" s="92"/>
      <c r="DA2059" s="92"/>
      <c r="DB2059" s="92"/>
      <c r="DC2059" s="92"/>
      <c r="DD2059" s="92"/>
      <c r="DE2059" s="154">
        <f t="shared" ref="DE2059" si="1475">SUM(DH2059:EY2059)</f>
        <v>88422255.450000003</v>
      </c>
      <c r="DF2059" s="92"/>
      <c r="DG2059" s="92"/>
      <c r="DH2059" s="92"/>
      <c r="DI2059" s="156"/>
      <c r="DJ2059" s="156"/>
      <c r="DK2059" s="156"/>
      <c r="DL2059" s="156">
        <v>16216107.68</v>
      </c>
      <c r="DM2059" s="156">
        <f t="shared" ref="DM2059:DP2059" si="1476">W2059*BR2059</f>
        <v>16965291.850000001</v>
      </c>
      <c r="DN2059" s="156">
        <f t="shared" si="1476"/>
        <v>17796621.816</v>
      </c>
      <c r="DO2059" s="156">
        <f t="shared" si="1476"/>
        <v>18722117.052000001</v>
      </c>
      <c r="DP2059" s="156">
        <f t="shared" si="1476"/>
        <v>18722117.052000001</v>
      </c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156"/>
      <c r="EH2059" s="156"/>
      <c r="EI2059" s="156"/>
      <c r="EJ2059" s="156"/>
      <c r="EK2059" s="156"/>
      <c r="EL2059" s="156"/>
      <c r="EM2059" s="156"/>
      <c r="EN2059" s="156"/>
      <c r="EO2059" s="156"/>
      <c r="EP2059" s="156"/>
      <c r="EQ2059" s="156"/>
      <c r="ER2059" s="156"/>
      <c r="ES2059" s="156"/>
      <c r="ET2059" s="156"/>
      <c r="EU2059" s="156"/>
      <c r="EV2059" s="156"/>
      <c r="EW2059" s="156"/>
      <c r="EX2059" s="156"/>
      <c r="EY2059" s="156"/>
      <c r="EZ2059" s="154">
        <f t="shared" ref="EZ2059" si="1477">DE2059*1.12</f>
        <v>99032926.104000017</v>
      </c>
      <c r="FA2059" s="92" t="s">
        <v>1726</v>
      </c>
      <c r="FB2059" s="92" t="s">
        <v>3565</v>
      </c>
      <c r="FC2059" s="92" t="s">
        <v>1753</v>
      </c>
    </row>
    <row r="2060" spans="1:159" s="49" customFormat="1" ht="25.5" customHeight="1" x14ac:dyDescent="0.25">
      <c r="A2060" s="59" t="s">
        <v>2128</v>
      </c>
      <c r="B2060" s="59" t="s">
        <v>55</v>
      </c>
      <c r="C2060" s="59" t="s">
        <v>2081</v>
      </c>
      <c r="D2060" s="59" t="s">
        <v>2082</v>
      </c>
      <c r="E2060" s="59" t="s">
        <v>2082</v>
      </c>
      <c r="F2060" s="59"/>
      <c r="G2060" s="59" t="s">
        <v>2274</v>
      </c>
      <c r="H2060" s="59" t="s">
        <v>1405</v>
      </c>
      <c r="I2060" s="59">
        <v>80</v>
      </c>
      <c r="J2060" s="59" t="s">
        <v>2275</v>
      </c>
      <c r="K2060" s="59" t="s">
        <v>2300</v>
      </c>
      <c r="L2060" s="59"/>
      <c r="M2060" s="59">
        <v>0</v>
      </c>
      <c r="N2060" s="59" t="s">
        <v>2277</v>
      </c>
      <c r="O2060" s="46">
        <f t="shared" si="1417"/>
        <v>0</v>
      </c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87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>
        <v>0</v>
      </c>
      <c r="DF2060" s="46"/>
      <c r="DG2060" s="46"/>
      <c r="DH2060" s="46"/>
      <c r="DI2060" s="46"/>
      <c r="DJ2060" s="46"/>
      <c r="DK2060" s="46"/>
      <c r="DL2060" s="46">
        <v>4252696.4160000002</v>
      </c>
      <c r="DM2060" s="46">
        <v>4252696.4160000002</v>
      </c>
      <c r="DN2060" s="46">
        <v>4252696.4160000002</v>
      </c>
      <c r="DO2060" s="46">
        <v>4252696.4160000002</v>
      </c>
      <c r="DP2060" s="46">
        <v>4252696.4160000002</v>
      </c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>
        <v>0</v>
      </c>
      <c r="FA2060" s="59" t="s">
        <v>1726</v>
      </c>
      <c r="FB2060" s="59" t="s">
        <v>1727</v>
      </c>
      <c r="FC2060" s="59"/>
    </row>
    <row r="2061" spans="1:159" s="49" customFormat="1" ht="25.5" customHeight="1" x14ac:dyDescent="0.25">
      <c r="A2061" s="59" t="s">
        <v>2129</v>
      </c>
      <c r="B2061" s="59" t="s">
        <v>55</v>
      </c>
      <c r="C2061" s="59" t="s">
        <v>2081</v>
      </c>
      <c r="D2061" s="59" t="s">
        <v>2082</v>
      </c>
      <c r="E2061" s="59" t="s">
        <v>2082</v>
      </c>
      <c r="F2061" s="59"/>
      <c r="G2061" s="59" t="s">
        <v>2274</v>
      </c>
      <c r="H2061" s="59" t="s">
        <v>1405</v>
      </c>
      <c r="I2061" s="59">
        <v>80</v>
      </c>
      <c r="J2061" s="59" t="s">
        <v>1357</v>
      </c>
      <c r="K2061" s="59" t="s">
        <v>2300</v>
      </c>
      <c r="L2061" s="59"/>
      <c r="M2061" s="59">
        <v>0</v>
      </c>
      <c r="N2061" s="59" t="s">
        <v>2277</v>
      </c>
      <c r="O2061" s="46">
        <f t="shared" si="1417"/>
        <v>0</v>
      </c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87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  <c r="CN2061" s="46"/>
      <c r="CO2061" s="46"/>
      <c r="CP2061" s="46"/>
      <c r="CQ2061" s="46"/>
      <c r="CR2061" s="46"/>
      <c r="CS2061" s="46"/>
      <c r="CT2061" s="46"/>
      <c r="CU2061" s="46"/>
      <c r="CV2061" s="46"/>
      <c r="CW2061" s="46"/>
      <c r="CX2061" s="46"/>
      <c r="CY2061" s="46"/>
      <c r="CZ2061" s="46"/>
      <c r="DA2061" s="46"/>
      <c r="DB2061" s="46"/>
      <c r="DC2061" s="46"/>
      <c r="DD2061" s="46"/>
      <c r="DE2061" s="46">
        <v>0</v>
      </c>
      <c r="DF2061" s="46"/>
      <c r="DG2061" s="46"/>
      <c r="DH2061" s="46"/>
      <c r="DI2061" s="46"/>
      <c r="DJ2061" s="46"/>
      <c r="DK2061" s="46"/>
      <c r="DL2061" s="46">
        <v>4252696.3999999994</v>
      </c>
      <c r="DM2061" s="46">
        <v>4449170.97</v>
      </c>
      <c r="DN2061" s="46">
        <v>4449170.97</v>
      </c>
      <c r="DO2061" s="46">
        <v>4449170.97</v>
      </c>
      <c r="DP2061" s="46">
        <v>4449170.97</v>
      </c>
      <c r="DQ2061" s="46"/>
      <c r="DR2061" s="46"/>
      <c r="DS2061" s="46"/>
      <c r="DT2061" s="46"/>
      <c r="DU2061" s="46"/>
      <c r="DV2061" s="46"/>
      <c r="DW2061" s="46"/>
      <c r="DX2061" s="46"/>
      <c r="DY2061" s="46"/>
      <c r="DZ2061" s="46"/>
      <c r="EA2061" s="46"/>
      <c r="EB2061" s="46"/>
      <c r="EC2061" s="46"/>
      <c r="ED2061" s="46"/>
      <c r="EE2061" s="46"/>
      <c r="EF2061" s="46"/>
      <c r="EG2061" s="46"/>
      <c r="EH2061" s="46"/>
      <c r="EI2061" s="46"/>
      <c r="EJ2061" s="46"/>
      <c r="EK2061" s="46"/>
      <c r="EL2061" s="46"/>
      <c r="EM2061" s="46"/>
      <c r="EN2061" s="46"/>
      <c r="EO2061" s="46"/>
      <c r="EP2061" s="46"/>
      <c r="EQ2061" s="46"/>
      <c r="ER2061" s="46"/>
      <c r="ES2061" s="46"/>
      <c r="ET2061" s="46"/>
      <c r="EU2061" s="46"/>
      <c r="EV2061" s="46"/>
      <c r="EW2061" s="46"/>
      <c r="EX2061" s="46"/>
      <c r="EY2061" s="46"/>
      <c r="EZ2061" s="46">
        <v>0</v>
      </c>
      <c r="FA2061" s="59" t="s">
        <v>1726</v>
      </c>
      <c r="FB2061" s="59" t="s">
        <v>1730</v>
      </c>
      <c r="FC2061" s="59" t="s">
        <v>1714</v>
      </c>
    </row>
    <row r="2062" spans="1:159" s="49" customFormat="1" ht="25.5" customHeight="1" x14ac:dyDescent="0.25">
      <c r="A2062" s="59" t="s">
        <v>3489</v>
      </c>
      <c r="B2062" s="59" t="s">
        <v>55</v>
      </c>
      <c r="C2062" s="59" t="s">
        <v>2081</v>
      </c>
      <c r="D2062" s="59" t="s">
        <v>2082</v>
      </c>
      <c r="E2062" s="59" t="s">
        <v>2082</v>
      </c>
      <c r="F2062" s="59"/>
      <c r="G2062" s="59" t="s">
        <v>2274</v>
      </c>
      <c r="H2062" s="59" t="s">
        <v>1405</v>
      </c>
      <c r="I2062" s="59">
        <v>80</v>
      </c>
      <c r="J2062" s="59" t="s">
        <v>3468</v>
      </c>
      <c r="K2062" s="59" t="s">
        <v>2300</v>
      </c>
      <c r="L2062" s="59"/>
      <c r="M2062" s="59">
        <v>0</v>
      </c>
      <c r="N2062" s="59" t="s">
        <v>2277</v>
      </c>
      <c r="O2062" s="46">
        <f t="shared" si="1417"/>
        <v>46492.799999999996</v>
      </c>
      <c r="P2062" s="46"/>
      <c r="Q2062" s="46"/>
      <c r="R2062" s="46"/>
      <c r="S2062" s="46"/>
      <c r="T2062" s="46"/>
      <c r="U2062" s="46"/>
      <c r="V2062" s="46">
        <v>9298.56</v>
      </c>
      <c r="W2062" s="46">
        <v>9298.56</v>
      </c>
      <c r="X2062" s="46">
        <v>9298.56</v>
      </c>
      <c r="Y2062" s="46">
        <v>9298.56</v>
      </c>
      <c r="Z2062" s="46">
        <v>9298.56</v>
      </c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87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>
        <f>DE2062/O2062</f>
        <v>0</v>
      </c>
      <c r="BK2062" s="46"/>
      <c r="BL2062" s="46"/>
      <c r="BM2062" s="46"/>
      <c r="BN2062" s="46"/>
      <c r="BO2062" s="46"/>
      <c r="BP2062" s="46"/>
      <c r="BQ2062" s="46">
        <v>457.34999806421644</v>
      </c>
      <c r="BR2062" s="46">
        <v>478.47956780404706</v>
      </c>
      <c r="BS2062" s="46">
        <v>501.93</v>
      </c>
      <c r="BT2062" s="46">
        <v>501.93</v>
      </c>
      <c r="BU2062" s="46">
        <v>501.93</v>
      </c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>
        <v>0</v>
      </c>
      <c r="DF2062" s="46"/>
      <c r="DG2062" s="46"/>
      <c r="DH2062" s="46"/>
      <c r="DI2062" s="46"/>
      <c r="DJ2062" s="46"/>
      <c r="DK2062" s="46"/>
      <c r="DL2062" s="46">
        <f>V2062*BQ2062</f>
        <v>4252696.398</v>
      </c>
      <c r="DM2062" s="46">
        <f>W2062*BR2062</f>
        <v>4449170.97</v>
      </c>
      <c r="DN2062" s="46">
        <f>X2062*BS2062</f>
        <v>4667226.2208000002</v>
      </c>
      <c r="DO2062" s="46">
        <f>Y2062*BT2062</f>
        <v>4667226.2208000002</v>
      </c>
      <c r="DP2062" s="46">
        <f>Z2062*BU2062</f>
        <v>4667226.2208000002</v>
      </c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>
        <f>DE2062*1.12</f>
        <v>0</v>
      </c>
      <c r="FA2062" s="59" t="s">
        <v>1726</v>
      </c>
      <c r="FB2062" s="59" t="s">
        <v>3253</v>
      </c>
      <c r="FC2062" s="59" t="s">
        <v>3469</v>
      </c>
    </row>
    <row r="2063" spans="1:159" s="157" customFormat="1" ht="25.5" customHeight="1" x14ac:dyDescent="0.25">
      <c r="A2063" s="92" t="s">
        <v>3913</v>
      </c>
      <c r="B2063" s="92" t="s">
        <v>55</v>
      </c>
      <c r="C2063" s="92" t="s">
        <v>2081</v>
      </c>
      <c r="D2063" s="92" t="s">
        <v>2082</v>
      </c>
      <c r="E2063" s="92" t="s">
        <v>2082</v>
      </c>
      <c r="F2063" s="92"/>
      <c r="G2063" s="92" t="s">
        <v>2274</v>
      </c>
      <c r="H2063" s="92" t="s">
        <v>1405</v>
      </c>
      <c r="I2063" s="152">
        <v>80</v>
      </c>
      <c r="J2063" s="152" t="s">
        <v>3891</v>
      </c>
      <c r="K2063" s="152" t="s">
        <v>2300</v>
      </c>
      <c r="L2063" s="100"/>
      <c r="M2063" s="92">
        <v>0</v>
      </c>
      <c r="N2063" s="152" t="s">
        <v>2277</v>
      </c>
      <c r="O2063" s="48">
        <f t="shared" ref="O2063" si="1478">V2063+W2063+X2063+Y2063+Z2063+AA2063+AB2063+AC2063+AD2063+AE2063+AF2063+AG2063+AH2063+AI2063+AJ2063+AK2063+AL2063+AM2063+AN2063+AO2063+AP2063+AQ2063+AR2063+AS2063+AT2063+AU2063+AV2063+AW2063+AX2063+AY2063+AZ2063+BA2063+BB2063+BC2063+BD2063+BE2063+BF2063+BG2063+BH2063+BI2063</f>
        <v>46492.799999999996</v>
      </c>
      <c r="P2063" s="92"/>
      <c r="Q2063" s="92"/>
      <c r="R2063" s="92"/>
      <c r="S2063" s="96"/>
      <c r="T2063" s="96"/>
      <c r="U2063" s="96"/>
      <c r="V2063" s="96">
        <v>9298.56</v>
      </c>
      <c r="W2063" s="96">
        <v>9298.56</v>
      </c>
      <c r="X2063" s="153">
        <v>9298.56</v>
      </c>
      <c r="Y2063" s="153">
        <v>9298.56</v>
      </c>
      <c r="Z2063" s="153">
        <v>9298.56</v>
      </c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154">
        <f t="shared" ref="BJ2063" si="1479">DE2063/O2063</f>
        <v>498.76391321667006</v>
      </c>
      <c r="BK2063" s="92"/>
      <c r="BL2063" s="92"/>
      <c r="BM2063" s="92"/>
      <c r="BN2063" s="155"/>
      <c r="BO2063" s="155"/>
      <c r="BP2063" s="155"/>
      <c r="BQ2063" s="155">
        <f t="shared" ref="BQ2063" si="1480">DL2063/V2063</f>
        <v>457.34999827930341</v>
      </c>
      <c r="BR2063" s="155">
        <v>478.47956780404706</v>
      </c>
      <c r="BS2063" s="96">
        <v>501.93</v>
      </c>
      <c r="BT2063" s="101">
        <v>528.03</v>
      </c>
      <c r="BU2063" s="101">
        <v>528.03</v>
      </c>
      <c r="BV2063" s="92"/>
      <c r="BW2063" s="92"/>
      <c r="BX2063" s="92"/>
      <c r="BY2063" s="92"/>
      <c r="BZ2063" s="92"/>
      <c r="CA2063" s="92"/>
      <c r="CB2063" s="92"/>
      <c r="CC2063" s="92"/>
      <c r="CD2063" s="92"/>
      <c r="CE2063" s="92"/>
      <c r="CF2063" s="92"/>
      <c r="CG2063" s="92"/>
      <c r="CH2063" s="92"/>
      <c r="CI2063" s="92"/>
      <c r="CJ2063" s="92"/>
      <c r="CK2063" s="92"/>
      <c r="CL2063" s="92"/>
      <c r="CM2063" s="92"/>
      <c r="CN2063" s="92"/>
      <c r="CO2063" s="92"/>
      <c r="CP2063" s="92"/>
      <c r="CQ2063" s="92"/>
      <c r="CR2063" s="92"/>
      <c r="CS2063" s="92"/>
      <c r="CT2063" s="92"/>
      <c r="CU2063" s="92"/>
      <c r="CV2063" s="92"/>
      <c r="CW2063" s="92"/>
      <c r="CX2063" s="92"/>
      <c r="CY2063" s="92"/>
      <c r="CZ2063" s="92"/>
      <c r="DA2063" s="92"/>
      <c r="DB2063" s="92"/>
      <c r="DC2063" s="92"/>
      <c r="DD2063" s="92"/>
      <c r="DE2063" s="154">
        <f t="shared" ref="DE2063" si="1481">SUM(DH2063:EY2063)</f>
        <v>23188930.864399996</v>
      </c>
      <c r="DF2063" s="92"/>
      <c r="DG2063" s="92"/>
      <c r="DH2063" s="92"/>
      <c r="DI2063" s="156"/>
      <c r="DJ2063" s="156"/>
      <c r="DK2063" s="156"/>
      <c r="DL2063" s="156">
        <v>4252696.3999999994</v>
      </c>
      <c r="DM2063" s="156">
        <f t="shared" ref="DM2063:DP2063" si="1482">W2063*BR2063</f>
        <v>4449170.97</v>
      </c>
      <c r="DN2063" s="156">
        <f t="shared" si="1482"/>
        <v>4667226.2208000002</v>
      </c>
      <c r="DO2063" s="156">
        <f t="shared" si="1482"/>
        <v>4909918.6367999995</v>
      </c>
      <c r="DP2063" s="156">
        <f t="shared" si="1482"/>
        <v>4909918.6367999995</v>
      </c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156"/>
      <c r="EH2063" s="156"/>
      <c r="EI2063" s="156"/>
      <c r="EJ2063" s="156"/>
      <c r="EK2063" s="156"/>
      <c r="EL2063" s="156"/>
      <c r="EM2063" s="156"/>
      <c r="EN2063" s="156"/>
      <c r="EO2063" s="156"/>
      <c r="EP2063" s="156"/>
      <c r="EQ2063" s="156"/>
      <c r="ER2063" s="156"/>
      <c r="ES2063" s="156"/>
      <c r="ET2063" s="156"/>
      <c r="EU2063" s="156"/>
      <c r="EV2063" s="156"/>
      <c r="EW2063" s="156"/>
      <c r="EX2063" s="156"/>
      <c r="EY2063" s="156"/>
      <c r="EZ2063" s="154">
        <f t="shared" ref="EZ2063" si="1483">DE2063*1.12</f>
        <v>25971602.568127997</v>
      </c>
      <c r="FA2063" s="92" t="s">
        <v>1726</v>
      </c>
      <c r="FB2063" s="92" t="s">
        <v>3565</v>
      </c>
      <c r="FC2063" s="92" t="s">
        <v>1753</v>
      </c>
    </row>
    <row r="2064" spans="1:159" s="49" customFormat="1" ht="25.5" customHeight="1" x14ac:dyDescent="0.25">
      <c r="A2064" s="59" t="s">
        <v>2130</v>
      </c>
      <c r="B2064" s="59" t="s">
        <v>55</v>
      </c>
      <c r="C2064" s="59" t="s">
        <v>2081</v>
      </c>
      <c r="D2064" s="59" t="s">
        <v>2082</v>
      </c>
      <c r="E2064" s="59" t="s">
        <v>2082</v>
      </c>
      <c r="F2064" s="59"/>
      <c r="G2064" s="59" t="s">
        <v>2274</v>
      </c>
      <c r="H2064" s="59" t="s">
        <v>1405</v>
      </c>
      <c r="I2064" s="59">
        <v>80</v>
      </c>
      <c r="J2064" s="59" t="s">
        <v>2275</v>
      </c>
      <c r="K2064" s="59" t="s">
        <v>2301</v>
      </c>
      <c r="L2064" s="59"/>
      <c r="M2064" s="59">
        <v>0</v>
      </c>
      <c r="N2064" s="59" t="s">
        <v>2277</v>
      </c>
      <c r="O2064" s="46">
        <f t="shared" si="1417"/>
        <v>0</v>
      </c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87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>
        <v>0</v>
      </c>
      <c r="DF2064" s="46"/>
      <c r="DG2064" s="46"/>
      <c r="DH2064" s="46"/>
      <c r="DI2064" s="46"/>
      <c r="DJ2064" s="46"/>
      <c r="DK2064" s="46"/>
      <c r="DL2064" s="46">
        <v>2955423.4487999999</v>
      </c>
      <c r="DM2064" s="46">
        <v>2955423.4487999999</v>
      </c>
      <c r="DN2064" s="46">
        <v>2955423.4487999999</v>
      </c>
      <c r="DO2064" s="46">
        <v>2955423.4487999999</v>
      </c>
      <c r="DP2064" s="46">
        <v>2955423.4487999999</v>
      </c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>
        <v>0</v>
      </c>
      <c r="FA2064" s="59" t="s">
        <v>1726</v>
      </c>
      <c r="FB2064" s="59" t="s">
        <v>1727</v>
      </c>
      <c r="FC2064" s="59"/>
    </row>
    <row r="2065" spans="1:159" s="49" customFormat="1" ht="25.5" customHeight="1" x14ac:dyDescent="0.25">
      <c r="A2065" s="59" t="s">
        <v>2131</v>
      </c>
      <c r="B2065" s="59" t="s">
        <v>55</v>
      </c>
      <c r="C2065" s="59" t="s">
        <v>2081</v>
      </c>
      <c r="D2065" s="59" t="s">
        <v>2082</v>
      </c>
      <c r="E2065" s="59" t="s">
        <v>2082</v>
      </c>
      <c r="F2065" s="59"/>
      <c r="G2065" s="59" t="s">
        <v>2274</v>
      </c>
      <c r="H2065" s="59" t="s">
        <v>1405</v>
      </c>
      <c r="I2065" s="59">
        <v>80</v>
      </c>
      <c r="J2065" s="59" t="s">
        <v>1357</v>
      </c>
      <c r="K2065" s="59" t="s">
        <v>2301</v>
      </c>
      <c r="L2065" s="59"/>
      <c r="M2065" s="59">
        <v>0</v>
      </c>
      <c r="N2065" s="59" t="s">
        <v>2277</v>
      </c>
      <c r="O2065" s="46">
        <f t="shared" ref="O2065:O2106" si="1484">P2065+Q2065+R2065+S2065+T2065+U2065+V2065+W2065+X2065+Y2065+Z2065+AA2065+AB2065+AC2065+AD2065+AE2065+AF2065+AG2065+AH2065+AI2065+AJ2065+AK2065+AL2065+AM2065+AN2065+AO2065+AP2065+AQ2065+AR2065+AS2065+AT2065+AU2065+AV2065+AW2065+AX2065+AY2065+AZ2065</f>
        <v>0</v>
      </c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87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  <c r="CN2065" s="46"/>
      <c r="CO2065" s="46"/>
      <c r="CP2065" s="46"/>
      <c r="CQ2065" s="46"/>
      <c r="CR2065" s="46"/>
      <c r="CS2065" s="46"/>
      <c r="CT2065" s="46"/>
      <c r="CU2065" s="46"/>
      <c r="CV2065" s="46"/>
      <c r="CW2065" s="46"/>
      <c r="CX2065" s="46"/>
      <c r="CY2065" s="46"/>
      <c r="CZ2065" s="46"/>
      <c r="DA2065" s="46"/>
      <c r="DB2065" s="46"/>
      <c r="DC2065" s="46"/>
      <c r="DD2065" s="46"/>
      <c r="DE2065" s="46">
        <v>0</v>
      </c>
      <c r="DF2065" s="46"/>
      <c r="DG2065" s="46"/>
      <c r="DH2065" s="46"/>
      <c r="DI2065" s="46"/>
      <c r="DJ2065" s="46"/>
      <c r="DK2065" s="46"/>
      <c r="DL2065" s="46">
        <v>2955423.45</v>
      </c>
      <c r="DM2065" s="46">
        <v>3091964.01</v>
      </c>
      <c r="DN2065" s="46">
        <v>3091964.01</v>
      </c>
      <c r="DO2065" s="46">
        <v>3091964.01</v>
      </c>
      <c r="DP2065" s="46">
        <v>3091964.01</v>
      </c>
      <c r="DQ2065" s="46"/>
      <c r="DR2065" s="46"/>
      <c r="DS2065" s="46"/>
      <c r="DT2065" s="46"/>
      <c r="DU2065" s="46"/>
      <c r="DV2065" s="46"/>
      <c r="DW2065" s="46"/>
      <c r="DX2065" s="46"/>
      <c r="DY2065" s="46"/>
      <c r="DZ2065" s="46"/>
      <c r="EA2065" s="46"/>
      <c r="EB2065" s="46"/>
      <c r="EC2065" s="46"/>
      <c r="ED2065" s="46"/>
      <c r="EE2065" s="46"/>
      <c r="EF2065" s="46"/>
      <c r="EG2065" s="46"/>
      <c r="EH2065" s="46"/>
      <c r="EI2065" s="46"/>
      <c r="EJ2065" s="46"/>
      <c r="EK2065" s="46"/>
      <c r="EL2065" s="46"/>
      <c r="EM2065" s="46"/>
      <c r="EN2065" s="46"/>
      <c r="EO2065" s="46"/>
      <c r="EP2065" s="46"/>
      <c r="EQ2065" s="46"/>
      <c r="ER2065" s="46"/>
      <c r="ES2065" s="46"/>
      <c r="ET2065" s="46"/>
      <c r="EU2065" s="46"/>
      <c r="EV2065" s="46"/>
      <c r="EW2065" s="46"/>
      <c r="EX2065" s="46"/>
      <c r="EY2065" s="46"/>
      <c r="EZ2065" s="46">
        <v>0</v>
      </c>
      <c r="FA2065" s="59" t="s">
        <v>1726</v>
      </c>
      <c r="FB2065" s="59" t="s">
        <v>1730</v>
      </c>
      <c r="FC2065" s="59" t="s">
        <v>1714</v>
      </c>
    </row>
    <row r="2066" spans="1:159" s="49" customFormat="1" ht="25.5" customHeight="1" x14ac:dyDescent="0.25">
      <c r="A2066" s="59" t="s">
        <v>3490</v>
      </c>
      <c r="B2066" s="59" t="s">
        <v>55</v>
      </c>
      <c r="C2066" s="59" t="s">
        <v>2081</v>
      </c>
      <c r="D2066" s="59" t="s">
        <v>2082</v>
      </c>
      <c r="E2066" s="59" t="s">
        <v>2082</v>
      </c>
      <c r="F2066" s="59"/>
      <c r="G2066" s="59" t="s">
        <v>2274</v>
      </c>
      <c r="H2066" s="59" t="s">
        <v>1405</v>
      </c>
      <c r="I2066" s="59">
        <v>80</v>
      </c>
      <c r="J2066" s="59" t="s">
        <v>3468</v>
      </c>
      <c r="K2066" s="59" t="s">
        <v>2301</v>
      </c>
      <c r="L2066" s="59"/>
      <c r="M2066" s="59">
        <v>0</v>
      </c>
      <c r="N2066" s="59" t="s">
        <v>2277</v>
      </c>
      <c r="O2066" s="46">
        <f t="shared" si="1484"/>
        <v>21219.599999999999</v>
      </c>
      <c r="P2066" s="46"/>
      <c r="Q2066" s="46"/>
      <c r="R2066" s="46"/>
      <c r="S2066" s="46"/>
      <c r="T2066" s="46"/>
      <c r="U2066" s="46"/>
      <c r="V2066" s="46">
        <v>4243.92</v>
      </c>
      <c r="W2066" s="46">
        <v>4243.92</v>
      </c>
      <c r="X2066" s="46">
        <v>4243.92</v>
      </c>
      <c r="Y2066" s="46">
        <v>4243.92</v>
      </c>
      <c r="Z2066" s="46">
        <v>4243.92</v>
      </c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87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>
        <f>DE2066/O2066</f>
        <v>0</v>
      </c>
      <c r="BK2066" s="46"/>
      <c r="BL2066" s="46"/>
      <c r="BM2066" s="46"/>
      <c r="BN2066" s="46"/>
      <c r="BO2066" s="46"/>
      <c r="BP2066" s="46"/>
      <c r="BQ2066" s="46">
        <v>696.39000028275746</v>
      </c>
      <c r="BR2066" s="46">
        <v>728.56321749703091</v>
      </c>
      <c r="BS2066" s="46">
        <v>764.26</v>
      </c>
      <c r="BT2066" s="46">
        <v>764.26</v>
      </c>
      <c r="BU2066" s="46">
        <v>764.26</v>
      </c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>
        <v>0</v>
      </c>
      <c r="DF2066" s="46"/>
      <c r="DG2066" s="46"/>
      <c r="DH2066" s="46"/>
      <c r="DI2066" s="46"/>
      <c r="DJ2066" s="46"/>
      <c r="DK2066" s="46"/>
      <c r="DL2066" s="46">
        <f>V2066*BQ2066</f>
        <v>2955423.45</v>
      </c>
      <c r="DM2066" s="46">
        <f>W2066*BR2066</f>
        <v>3091964.0099999993</v>
      </c>
      <c r="DN2066" s="46">
        <f>X2066*BS2066</f>
        <v>3243458.2992000002</v>
      </c>
      <c r="DO2066" s="46">
        <f>Y2066*BT2066</f>
        <v>3243458.2992000002</v>
      </c>
      <c r="DP2066" s="46">
        <f>Z2066*BU2066</f>
        <v>3243458.2992000002</v>
      </c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>
        <f>DE2066*1.12</f>
        <v>0</v>
      </c>
      <c r="FA2066" s="59" t="s">
        <v>1726</v>
      </c>
      <c r="FB2066" s="59" t="s">
        <v>3253</v>
      </c>
      <c r="FC2066" s="59" t="s">
        <v>3469</v>
      </c>
    </row>
    <row r="2067" spans="1:159" s="157" customFormat="1" ht="25.5" customHeight="1" x14ac:dyDescent="0.25">
      <c r="A2067" s="92" t="s">
        <v>3914</v>
      </c>
      <c r="B2067" s="92" t="s">
        <v>55</v>
      </c>
      <c r="C2067" s="92" t="s">
        <v>2081</v>
      </c>
      <c r="D2067" s="92" t="s">
        <v>2082</v>
      </c>
      <c r="E2067" s="92" t="s">
        <v>2082</v>
      </c>
      <c r="F2067" s="92"/>
      <c r="G2067" s="92" t="s">
        <v>2274</v>
      </c>
      <c r="H2067" s="92" t="s">
        <v>1405</v>
      </c>
      <c r="I2067" s="152">
        <v>80</v>
      </c>
      <c r="J2067" s="152" t="s">
        <v>3891</v>
      </c>
      <c r="K2067" s="152" t="s">
        <v>2301</v>
      </c>
      <c r="L2067" s="100"/>
      <c r="M2067" s="92">
        <v>0</v>
      </c>
      <c r="N2067" s="152" t="s">
        <v>2277</v>
      </c>
      <c r="O2067" s="48">
        <f t="shared" ref="O2067" si="1485">V2067+W2067+X2067+Y2067+Z2067+AA2067+AB2067+AC2067+AD2067+AE2067+AF2067+AG2067+AH2067+AI2067+AJ2067+AK2067+AL2067+AM2067+AN2067+AO2067+AP2067+AQ2067+AR2067+AS2067+AT2067+AU2067+AV2067+AW2067+AX2067+AY2067+AZ2067+BA2067+BB2067+BC2067+BD2067+BE2067+BF2067+BG2067+BH2067+BI2067</f>
        <v>21219.599999999999</v>
      </c>
      <c r="P2067" s="92"/>
      <c r="Q2067" s="92"/>
      <c r="R2067" s="92"/>
      <c r="S2067" s="96"/>
      <c r="T2067" s="96"/>
      <c r="U2067" s="96"/>
      <c r="V2067" s="96">
        <v>4243.92</v>
      </c>
      <c r="W2067" s="96">
        <v>4243.92</v>
      </c>
      <c r="X2067" s="153">
        <v>4243.92</v>
      </c>
      <c r="Y2067" s="153">
        <v>4243.92</v>
      </c>
      <c r="Z2067" s="153">
        <v>4243.92</v>
      </c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154">
        <f t="shared" ref="BJ2067" si="1486">DE2067/O2067</f>
        <v>759.44264355595772</v>
      </c>
      <c r="BK2067" s="92"/>
      <c r="BL2067" s="92"/>
      <c r="BM2067" s="92"/>
      <c r="BN2067" s="155"/>
      <c r="BO2067" s="155"/>
      <c r="BP2067" s="155"/>
      <c r="BQ2067" s="155">
        <f t="shared" ref="BQ2067" si="1487">DL2067/V2067</f>
        <v>696.39000028275746</v>
      </c>
      <c r="BR2067" s="155">
        <v>728.56321749703091</v>
      </c>
      <c r="BS2067" s="96">
        <v>764.26</v>
      </c>
      <c r="BT2067" s="101">
        <v>804</v>
      </c>
      <c r="BU2067" s="101">
        <v>804</v>
      </c>
      <c r="BV2067" s="92"/>
      <c r="BW2067" s="92"/>
      <c r="BX2067" s="92"/>
      <c r="BY2067" s="92"/>
      <c r="BZ2067" s="92"/>
      <c r="CA2067" s="92"/>
      <c r="CB2067" s="92"/>
      <c r="CC2067" s="92"/>
      <c r="CD2067" s="92"/>
      <c r="CE2067" s="92"/>
      <c r="CF2067" s="92"/>
      <c r="CG2067" s="92"/>
      <c r="CH2067" s="92"/>
      <c r="CI2067" s="92"/>
      <c r="CJ2067" s="92"/>
      <c r="CK2067" s="92"/>
      <c r="CL2067" s="92"/>
      <c r="CM2067" s="92"/>
      <c r="CN2067" s="92"/>
      <c r="CO2067" s="92"/>
      <c r="CP2067" s="92"/>
      <c r="CQ2067" s="92"/>
      <c r="CR2067" s="92"/>
      <c r="CS2067" s="92"/>
      <c r="CT2067" s="92"/>
      <c r="CU2067" s="92"/>
      <c r="CV2067" s="92"/>
      <c r="CW2067" s="92"/>
      <c r="CX2067" s="92"/>
      <c r="CY2067" s="92"/>
      <c r="CZ2067" s="92"/>
      <c r="DA2067" s="92"/>
      <c r="DB2067" s="92"/>
      <c r="DC2067" s="92"/>
      <c r="DD2067" s="92"/>
      <c r="DE2067" s="154">
        <f t="shared" ref="DE2067" si="1488">SUM(DH2067:EY2067)</f>
        <v>16115069.119199999</v>
      </c>
      <c r="DF2067" s="92"/>
      <c r="DG2067" s="92"/>
      <c r="DH2067" s="92"/>
      <c r="DI2067" s="156"/>
      <c r="DJ2067" s="156"/>
      <c r="DK2067" s="156"/>
      <c r="DL2067" s="156">
        <v>2955423.45</v>
      </c>
      <c r="DM2067" s="156">
        <f t="shared" ref="DM2067:DP2067" si="1489">W2067*BR2067</f>
        <v>3091964.0099999993</v>
      </c>
      <c r="DN2067" s="156">
        <f t="shared" si="1489"/>
        <v>3243458.2992000002</v>
      </c>
      <c r="DO2067" s="156">
        <f t="shared" si="1489"/>
        <v>3412111.68</v>
      </c>
      <c r="DP2067" s="156">
        <f t="shared" si="1489"/>
        <v>3412111.68</v>
      </c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156"/>
      <c r="EH2067" s="156"/>
      <c r="EI2067" s="156"/>
      <c r="EJ2067" s="156"/>
      <c r="EK2067" s="156"/>
      <c r="EL2067" s="156"/>
      <c r="EM2067" s="156"/>
      <c r="EN2067" s="156"/>
      <c r="EO2067" s="156"/>
      <c r="EP2067" s="156"/>
      <c r="EQ2067" s="156"/>
      <c r="ER2067" s="156"/>
      <c r="ES2067" s="156"/>
      <c r="ET2067" s="156"/>
      <c r="EU2067" s="156"/>
      <c r="EV2067" s="156"/>
      <c r="EW2067" s="156"/>
      <c r="EX2067" s="156"/>
      <c r="EY2067" s="156"/>
      <c r="EZ2067" s="154">
        <f t="shared" ref="EZ2067" si="1490">DE2067*1.12</f>
        <v>18048877.413504001</v>
      </c>
      <c r="FA2067" s="92" t="s">
        <v>1726</v>
      </c>
      <c r="FB2067" s="92" t="s">
        <v>3565</v>
      </c>
      <c r="FC2067" s="92" t="s">
        <v>1753</v>
      </c>
    </row>
    <row r="2068" spans="1:159" s="49" customFormat="1" ht="25.5" customHeight="1" x14ac:dyDescent="0.25">
      <c r="A2068" s="59" t="s">
        <v>2132</v>
      </c>
      <c r="B2068" s="59" t="s">
        <v>55</v>
      </c>
      <c r="C2068" s="59" t="s">
        <v>2081</v>
      </c>
      <c r="D2068" s="59" t="s">
        <v>2082</v>
      </c>
      <c r="E2068" s="59" t="s">
        <v>2082</v>
      </c>
      <c r="F2068" s="59"/>
      <c r="G2068" s="59" t="s">
        <v>2274</v>
      </c>
      <c r="H2068" s="59" t="s">
        <v>1405</v>
      </c>
      <c r="I2068" s="59">
        <v>80</v>
      </c>
      <c r="J2068" s="59" t="s">
        <v>2275</v>
      </c>
      <c r="K2068" s="59" t="s">
        <v>2302</v>
      </c>
      <c r="L2068" s="59"/>
      <c r="M2068" s="59">
        <v>0</v>
      </c>
      <c r="N2068" s="59" t="s">
        <v>2277</v>
      </c>
      <c r="O2068" s="46">
        <f t="shared" si="1484"/>
        <v>0</v>
      </c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87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>
        <v>0</v>
      </c>
      <c r="DF2068" s="46"/>
      <c r="DG2068" s="46"/>
      <c r="DH2068" s="46"/>
      <c r="DI2068" s="46"/>
      <c r="DJ2068" s="46"/>
      <c r="DK2068" s="46"/>
      <c r="DL2068" s="46">
        <v>18066343.536000002</v>
      </c>
      <c r="DM2068" s="46">
        <v>18066343.536000002</v>
      </c>
      <c r="DN2068" s="46">
        <v>18066343.536000002</v>
      </c>
      <c r="DO2068" s="46">
        <v>18066343.536000002</v>
      </c>
      <c r="DP2068" s="46">
        <v>18066343.536000002</v>
      </c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>
        <v>0</v>
      </c>
      <c r="FA2068" s="59" t="s">
        <v>1726</v>
      </c>
      <c r="FB2068" s="59" t="s">
        <v>1727</v>
      </c>
      <c r="FC2068" s="59"/>
    </row>
    <row r="2069" spans="1:159" s="49" customFormat="1" ht="25.5" customHeight="1" x14ac:dyDescent="0.25">
      <c r="A2069" s="59" t="s">
        <v>2133</v>
      </c>
      <c r="B2069" s="59" t="s">
        <v>55</v>
      </c>
      <c r="C2069" s="59" t="s">
        <v>2081</v>
      </c>
      <c r="D2069" s="59" t="s">
        <v>2082</v>
      </c>
      <c r="E2069" s="59" t="s">
        <v>2082</v>
      </c>
      <c r="F2069" s="59"/>
      <c r="G2069" s="59" t="s">
        <v>2274</v>
      </c>
      <c r="H2069" s="59" t="s">
        <v>1405</v>
      </c>
      <c r="I2069" s="59">
        <v>80</v>
      </c>
      <c r="J2069" s="59" t="s">
        <v>1357</v>
      </c>
      <c r="K2069" s="59" t="s">
        <v>2302</v>
      </c>
      <c r="L2069" s="59"/>
      <c r="M2069" s="59">
        <v>0</v>
      </c>
      <c r="N2069" s="59" t="s">
        <v>2277</v>
      </c>
      <c r="O2069" s="46">
        <f t="shared" si="1484"/>
        <v>0</v>
      </c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87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  <c r="CN2069" s="46"/>
      <c r="CO2069" s="46"/>
      <c r="CP2069" s="46"/>
      <c r="CQ2069" s="46"/>
      <c r="CR2069" s="46"/>
      <c r="CS2069" s="46"/>
      <c r="CT2069" s="46"/>
      <c r="CU2069" s="46"/>
      <c r="CV2069" s="46"/>
      <c r="CW2069" s="46"/>
      <c r="CX2069" s="46"/>
      <c r="CY2069" s="46"/>
      <c r="CZ2069" s="46"/>
      <c r="DA2069" s="46"/>
      <c r="DB2069" s="46"/>
      <c r="DC2069" s="46"/>
      <c r="DD2069" s="46"/>
      <c r="DE2069" s="46">
        <v>0</v>
      </c>
      <c r="DF2069" s="46"/>
      <c r="DG2069" s="46"/>
      <c r="DH2069" s="46"/>
      <c r="DI2069" s="46"/>
      <c r="DJ2069" s="46"/>
      <c r="DK2069" s="46"/>
      <c r="DL2069" s="46">
        <v>18066343.52</v>
      </c>
      <c r="DM2069" s="46">
        <v>18901008.59</v>
      </c>
      <c r="DN2069" s="46">
        <v>18901008.59</v>
      </c>
      <c r="DO2069" s="46">
        <v>18901008.59</v>
      </c>
      <c r="DP2069" s="46">
        <v>18901008.59</v>
      </c>
      <c r="DQ2069" s="46"/>
      <c r="DR2069" s="46"/>
      <c r="DS2069" s="46"/>
      <c r="DT2069" s="46"/>
      <c r="DU2069" s="46"/>
      <c r="DV2069" s="46"/>
      <c r="DW2069" s="46"/>
      <c r="DX2069" s="46"/>
      <c r="DY2069" s="46"/>
      <c r="DZ2069" s="46"/>
      <c r="EA2069" s="46"/>
      <c r="EB2069" s="46"/>
      <c r="EC2069" s="46"/>
      <c r="ED2069" s="46"/>
      <c r="EE2069" s="46"/>
      <c r="EF2069" s="46"/>
      <c r="EG2069" s="46"/>
      <c r="EH2069" s="46"/>
      <c r="EI2069" s="46"/>
      <c r="EJ2069" s="46"/>
      <c r="EK2069" s="46"/>
      <c r="EL2069" s="46"/>
      <c r="EM2069" s="46"/>
      <c r="EN2069" s="46"/>
      <c r="EO2069" s="46"/>
      <c r="EP2069" s="46"/>
      <c r="EQ2069" s="46"/>
      <c r="ER2069" s="46"/>
      <c r="ES2069" s="46"/>
      <c r="ET2069" s="46"/>
      <c r="EU2069" s="46"/>
      <c r="EV2069" s="46"/>
      <c r="EW2069" s="46"/>
      <c r="EX2069" s="46"/>
      <c r="EY2069" s="46"/>
      <c r="EZ2069" s="46">
        <v>0</v>
      </c>
      <c r="FA2069" s="59" t="s">
        <v>1726</v>
      </c>
      <c r="FB2069" s="59" t="s">
        <v>1730</v>
      </c>
      <c r="FC2069" s="59" t="s">
        <v>1714</v>
      </c>
    </row>
    <row r="2070" spans="1:159" s="49" customFormat="1" ht="25.5" customHeight="1" x14ac:dyDescent="0.25">
      <c r="A2070" s="59" t="s">
        <v>3491</v>
      </c>
      <c r="B2070" s="59" t="s">
        <v>55</v>
      </c>
      <c r="C2070" s="59" t="s">
        <v>2081</v>
      </c>
      <c r="D2070" s="59" t="s">
        <v>2082</v>
      </c>
      <c r="E2070" s="59" t="s">
        <v>2082</v>
      </c>
      <c r="F2070" s="59"/>
      <c r="G2070" s="59" t="s">
        <v>2274</v>
      </c>
      <c r="H2070" s="59" t="s">
        <v>1405</v>
      </c>
      <c r="I2070" s="59">
        <v>80</v>
      </c>
      <c r="J2070" s="59" t="s">
        <v>3468</v>
      </c>
      <c r="K2070" s="59" t="s">
        <v>2302</v>
      </c>
      <c r="L2070" s="59"/>
      <c r="M2070" s="59">
        <v>0</v>
      </c>
      <c r="N2070" s="59" t="s">
        <v>2277</v>
      </c>
      <c r="O2070" s="46">
        <f t="shared" si="1484"/>
        <v>150588</v>
      </c>
      <c r="P2070" s="46"/>
      <c r="Q2070" s="46"/>
      <c r="R2070" s="46"/>
      <c r="S2070" s="46"/>
      <c r="T2070" s="46"/>
      <c r="U2070" s="46"/>
      <c r="V2070" s="46">
        <v>30117.600000000002</v>
      </c>
      <c r="W2070" s="46">
        <v>30117.600000000002</v>
      </c>
      <c r="X2070" s="46">
        <v>30117.600000000002</v>
      </c>
      <c r="Y2070" s="46">
        <v>30117.600000000002</v>
      </c>
      <c r="Z2070" s="46">
        <v>30117.600000000002</v>
      </c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87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>
        <f>DE2070/O2070</f>
        <v>0</v>
      </c>
      <c r="BK2070" s="46"/>
      <c r="BL2070" s="46"/>
      <c r="BM2070" s="46"/>
      <c r="BN2070" s="46"/>
      <c r="BO2070" s="46"/>
      <c r="BP2070" s="46"/>
      <c r="BQ2070" s="46">
        <v>599.85999940234274</v>
      </c>
      <c r="BR2070" s="46">
        <v>627.57353142348654</v>
      </c>
      <c r="BS2070" s="46">
        <v>658.32</v>
      </c>
      <c r="BT2070" s="46">
        <v>658.32</v>
      </c>
      <c r="BU2070" s="46">
        <v>658.32</v>
      </c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>
        <v>0</v>
      </c>
      <c r="DF2070" s="46"/>
      <c r="DG2070" s="46"/>
      <c r="DH2070" s="46"/>
      <c r="DI2070" s="46"/>
      <c r="DJ2070" s="46"/>
      <c r="DK2070" s="46"/>
      <c r="DL2070" s="46">
        <f>V2070*BQ2070</f>
        <v>18066343.517999999</v>
      </c>
      <c r="DM2070" s="46">
        <f>W2070*BR2070</f>
        <v>18901008.59</v>
      </c>
      <c r="DN2070" s="46">
        <f>X2070*BS2070</f>
        <v>19827018.432000004</v>
      </c>
      <c r="DO2070" s="46">
        <f>Y2070*BT2070</f>
        <v>19827018.432000004</v>
      </c>
      <c r="DP2070" s="46">
        <f>Z2070*BU2070</f>
        <v>19827018.432000004</v>
      </c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>
        <f>DE2070*1.12</f>
        <v>0</v>
      </c>
      <c r="FA2070" s="59" t="s">
        <v>1726</v>
      </c>
      <c r="FB2070" s="59" t="s">
        <v>3253</v>
      </c>
      <c r="FC2070" s="59" t="s">
        <v>3469</v>
      </c>
    </row>
    <row r="2071" spans="1:159" s="157" customFormat="1" ht="25.5" customHeight="1" x14ac:dyDescent="0.25">
      <c r="A2071" s="92" t="s">
        <v>3915</v>
      </c>
      <c r="B2071" s="92" t="s">
        <v>55</v>
      </c>
      <c r="C2071" s="92" t="s">
        <v>2081</v>
      </c>
      <c r="D2071" s="92" t="s">
        <v>2082</v>
      </c>
      <c r="E2071" s="92" t="s">
        <v>2082</v>
      </c>
      <c r="F2071" s="92"/>
      <c r="G2071" s="92" t="s">
        <v>2274</v>
      </c>
      <c r="H2071" s="92" t="s">
        <v>1405</v>
      </c>
      <c r="I2071" s="152">
        <v>80</v>
      </c>
      <c r="J2071" s="152" t="s">
        <v>3891</v>
      </c>
      <c r="K2071" s="152" t="s">
        <v>2302</v>
      </c>
      <c r="L2071" s="100"/>
      <c r="M2071" s="92">
        <v>0</v>
      </c>
      <c r="N2071" s="152" t="s">
        <v>2277</v>
      </c>
      <c r="O2071" s="48">
        <f t="shared" ref="O2071" si="1491">V2071+W2071+X2071+Y2071+Z2071+AA2071+AB2071+AC2071+AD2071+AE2071+AF2071+AG2071+AH2071+AI2071+AJ2071+AK2071+AL2071+AM2071+AN2071+AO2071+AP2071+AQ2071+AR2071+AS2071+AT2071+AU2071+AV2071+AW2071+AX2071+AY2071+AZ2071+BA2071+BB2071+BC2071+BD2071+BE2071+BF2071+BG2071+BH2071+BI2071</f>
        <v>150588</v>
      </c>
      <c r="P2071" s="92"/>
      <c r="Q2071" s="92"/>
      <c r="R2071" s="92"/>
      <c r="S2071" s="96"/>
      <c r="T2071" s="96"/>
      <c r="U2071" s="96"/>
      <c r="V2071" s="96">
        <v>30117.600000000002</v>
      </c>
      <c r="W2071" s="96">
        <v>30117.600000000002</v>
      </c>
      <c r="X2071" s="153">
        <v>30117.600000000002</v>
      </c>
      <c r="Y2071" s="153">
        <v>30117.600000000002</v>
      </c>
      <c r="Z2071" s="153">
        <v>30117.600000000002</v>
      </c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154">
        <f t="shared" ref="BJ2071" si="1492">DE2071/O2071</f>
        <v>654.17070617844718</v>
      </c>
      <c r="BK2071" s="92"/>
      <c r="BL2071" s="92"/>
      <c r="BM2071" s="92"/>
      <c r="BN2071" s="155"/>
      <c r="BO2071" s="155"/>
      <c r="BP2071" s="155"/>
      <c r="BQ2071" s="155">
        <f t="shared" ref="BQ2071" si="1493">DL2071/V2071</f>
        <v>599.85999946874915</v>
      </c>
      <c r="BR2071" s="155">
        <v>627.57353142348654</v>
      </c>
      <c r="BS2071" s="96">
        <v>658.32</v>
      </c>
      <c r="BT2071" s="101">
        <v>692.55</v>
      </c>
      <c r="BU2071" s="101">
        <v>692.55</v>
      </c>
      <c r="BV2071" s="92"/>
      <c r="BW2071" s="92"/>
      <c r="BX2071" s="92"/>
      <c r="BY2071" s="92"/>
      <c r="BZ2071" s="92"/>
      <c r="CA2071" s="92"/>
      <c r="CB2071" s="92"/>
      <c r="CC2071" s="92"/>
      <c r="CD2071" s="92"/>
      <c r="CE2071" s="92"/>
      <c r="CF2071" s="92"/>
      <c r="CG2071" s="92"/>
      <c r="CH2071" s="92"/>
      <c r="CI2071" s="92"/>
      <c r="CJ2071" s="92"/>
      <c r="CK2071" s="92"/>
      <c r="CL2071" s="92"/>
      <c r="CM2071" s="92"/>
      <c r="CN2071" s="92"/>
      <c r="CO2071" s="92"/>
      <c r="CP2071" s="92"/>
      <c r="CQ2071" s="92"/>
      <c r="CR2071" s="92"/>
      <c r="CS2071" s="92"/>
      <c r="CT2071" s="92"/>
      <c r="CU2071" s="92"/>
      <c r="CV2071" s="92"/>
      <c r="CW2071" s="92"/>
      <c r="CX2071" s="92"/>
      <c r="CY2071" s="92"/>
      <c r="CZ2071" s="92"/>
      <c r="DA2071" s="92"/>
      <c r="DB2071" s="92"/>
      <c r="DC2071" s="92"/>
      <c r="DD2071" s="92"/>
      <c r="DE2071" s="154">
        <f t="shared" ref="DE2071" si="1494">SUM(DH2071:EY2071)</f>
        <v>98510258.302000001</v>
      </c>
      <c r="DF2071" s="92"/>
      <c r="DG2071" s="92"/>
      <c r="DH2071" s="92"/>
      <c r="DI2071" s="156"/>
      <c r="DJ2071" s="156"/>
      <c r="DK2071" s="156"/>
      <c r="DL2071" s="156">
        <v>18066343.52</v>
      </c>
      <c r="DM2071" s="156">
        <f t="shared" ref="DM2071:DP2071" si="1495">W2071*BR2071</f>
        <v>18901008.59</v>
      </c>
      <c r="DN2071" s="156">
        <f t="shared" si="1495"/>
        <v>19827018.432000004</v>
      </c>
      <c r="DO2071" s="156">
        <f t="shared" si="1495"/>
        <v>20857943.879999999</v>
      </c>
      <c r="DP2071" s="156">
        <f t="shared" si="1495"/>
        <v>20857943.879999999</v>
      </c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156"/>
      <c r="EH2071" s="156"/>
      <c r="EI2071" s="156"/>
      <c r="EJ2071" s="156"/>
      <c r="EK2071" s="156"/>
      <c r="EL2071" s="156"/>
      <c r="EM2071" s="156"/>
      <c r="EN2071" s="156"/>
      <c r="EO2071" s="156"/>
      <c r="EP2071" s="156"/>
      <c r="EQ2071" s="156"/>
      <c r="ER2071" s="156"/>
      <c r="ES2071" s="156"/>
      <c r="ET2071" s="156"/>
      <c r="EU2071" s="156"/>
      <c r="EV2071" s="156"/>
      <c r="EW2071" s="156"/>
      <c r="EX2071" s="156"/>
      <c r="EY2071" s="156"/>
      <c r="EZ2071" s="154">
        <f t="shared" ref="EZ2071" si="1496">DE2071*1.12</f>
        <v>110331489.29824001</v>
      </c>
      <c r="FA2071" s="92" t="s">
        <v>1726</v>
      </c>
      <c r="FB2071" s="92" t="s">
        <v>3565</v>
      </c>
      <c r="FC2071" s="92" t="s">
        <v>1753</v>
      </c>
    </row>
    <row r="2072" spans="1:159" s="49" customFormat="1" ht="25.5" customHeight="1" x14ac:dyDescent="0.25">
      <c r="A2072" s="59" t="s">
        <v>2134</v>
      </c>
      <c r="B2072" s="59" t="s">
        <v>55</v>
      </c>
      <c r="C2072" s="59" t="s">
        <v>2081</v>
      </c>
      <c r="D2072" s="59" t="s">
        <v>2082</v>
      </c>
      <c r="E2072" s="59" t="s">
        <v>2082</v>
      </c>
      <c r="F2072" s="59"/>
      <c r="G2072" s="59" t="s">
        <v>2274</v>
      </c>
      <c r="H2072" s="59" t="s">
        <v>1405</v>
      </c>
      <c r="I2072" s="59">
        <v>80</v>
      </c>
      <c r="J2072" s="59" t="s">
        <v>2275</v>
      </c>
      <c r="K2072" s="59" t="s">
        <v>2303</v>
      </c>
      <c r="L2072" s="59"/>
      <c r="M2072" s="59">
        <v>0</v>
      </c>
      <c r="N2072" s="59" t="s">
        <v>2277</v>
      </c>
      <c r="O2072" s="46">
        <f t="shared" si="1484"/>
        <v>0</v>
      </c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87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>
        <v>0</v>
      </c>
      <c r="DF2072" s="46"/>
      <c r="DG2072" s="46"/>
      <c r="DH2072" s="46"/>
      <c r="DI2072" s="46"/>
      <c r="DJ2072" s="46"/>
      <c r="DK2072" s="46"/>
      <c r="DL2072" s="46">
        <v>4847275.4400000004</v>
      </c>
      <c r="DM2072" s="46">
        <v>4847275.4400000004</v>
      </c>
      <c r="DN2072" s="46">
        <v>4847275.4400000004</v>
      </c>
      <c r="DO2072" s="46">
        <v>4847275.4400000004</v>
      </c>
      <c r="DP2072" s="46">
        <v>4847275.4400000004</v>
      </c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  <c r="EZ2072" s="46">
        <v>0</v>
      </c>
      <c r="FA2072" s="59" t="s">
        <v>1726</v>
      </c>
      <c r="FB2072" s="59" t="s">
        <v>1727</v>
      </c>
      <c r="FC2072" s="59"/>
    </row>
    <row r="2073" spans="1:159" s="49" customFormat="1" ht="25.5" customHeight="1" x14ac:dyDescent="0.25">
      <c r="A2073" s="59" t="s">
        <v>2135</v>
      </c>
      <c r="B2073" s="59" t="s">
        <v>55</v>
      </c>
      <c r="C2073" s="59" t="s">
        <v>2081</v>
      </c>
      <c r="D2073" s="59" t="s">
        <v>2082</v>
      </c>
      <c r="E2073" s="59" t="s">
        <v>2082</v>
      </c>
      <c r="F2073" s="59"/>
      <c r="G2073" s="59" t="s">
        <v>2274</v>
      </c>
      <c r="H2073" s="59" t="s">
        <v>1405</v>
      </c>
      <c r="I2073" s="59">
        <v>80</v>
      </c>
      <c r="J2073" s="59" t="s">
        <v>1357</v>
      </c>
      <c r="K2073" s="59" t="s">
        <v>2303</v>
      </c>
      <c r="L2073" s="59"/>
      <c r="M2073" s="59">
        <v>0</v>
      </c>
      <c r="N2073" s="59" t="s">
        <v>2277</v>
      </c>
      <c r="O2073" s="46">
        <f t="shared" si="1484"/>
        <v>0</v>
      </c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87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  <c r="CN2073" s="46"/>
      <c r="CO2073" s="46"/>
      <c r="CP2073" s="46"/>
      <c r="CQ2073" s="46"/>
      <c r="CR2073" s="46"/>
      <c r="CS2073" s="46"/>
      <c r="CT2073" s="46"/>
      <c r="CU2073" s="46"/>
      <c r="CV2073" s="46"/>
      <c r="CW2073" s="46"/>
      <c r="CX2073" s="46"/>
      <c r="CY2073" s="46"/>
      <c r="CZ2073" s="46"/>
      <c r="DA2073" s="46"/>
      <c r="DB2073" s="46"/>
      <c r="DC2073" s="46"/>
      <c r="DD2073" s="46"/>
      <c r="DE2073" s="46">
        <v>0</v>
      </c>
      <c r="DF2073" s="46"/>
      <c r="DG2073" s="46"/>
      <c r="DH2073" s="46"/>
      <c r="DI2073" s="46"/>
      <c r="DJ2073" s="46"/>
      <c r="DK2073" s="46"/>
      <c r="DL2073" s="46">
        <v>4847275.4400000004</v>
      </c>
      <c r="DM2073" s="46">
        <v>5071219.5599999996</v>
      </c>
      <c r="DN2073" s="46">
        <v>5071219.5599999996</v>
      </c>
      <c r="DO2073" s="46">
        <v>5071219.5599999996</v>
      </c>
      <c r="DP2073" s="46">
        <v>5071219.5599999996</v>
      </c>
      <c r="DQ2073" s="46"/>
      <c r="DR2073" s="46"/>
      <c r="DS2073" s="46"/>
      <c r="DT2073" s="46"/>
      <c r="DU2073" s="46"/>
      <c r="DV2073" s="46"/>
      <c r="DW2073" s="46"/>
      <c r="DX2073" s="46"/>
      <c r="DY2073" s="46"/>
      <c r="DZ2073" s="46"/>
      <c r="EA2073" s="46"/>
      <c r="EB2073" s="46"/>
      <c r="EC2073" s="46"/>
      <c r="ED2073" s="46"/>
      <c r="EE2073" s="46"/>
      <c r="EF2073" s="46"/>
      <c r="EG2073" s="46"/>
      <c r="EH2073" s="46"/>
      <c r="EI2073" s="46"/>
      <c r="EJ2073" s="46"/>
      <c r="EK2073" s="46"/>
      <c r="EL2073" s="46"/>
      <c r="EM2073" s="46"/>
      <c r="EN2073" s="46"/>
      <c r="EO2073" s="46"/>
      <c r="EP2073" s="46"/>
      <c r="EQ2073" s="46"/>
      <c r="ER2073" s="46"/>
      <c r="ES2073" s="46"/>
      <c r="ET2073" s="46"/>
      <c r="EU2073" s="46"/>
      <c r="EV2073" s="46"/>
      <c r="EW2073" s="46"/>
      <c r="EX2073" s="46"/>
      <c r="EY2073" s="46"/>
      <c r="EZ2073" s="46">
        <v>0</v>
      </c>
      <c r="FA2073" s="59" t="s">
        <v>1726</v>
      </c>
      <c r="FB2073" s="59" t="s">
        <v>1730</v>
      </c>
      <c r="FC2073" s="59" t="s">
        <v>1714</v>
      </c>
    </row>
    <row r="2074" spans="1:159" s="49" customFormat="1" ht="25.5" customHeight="1" x14ac:dyDescent="0.25">
      <c r="A2074" s="59" t="s">
        <v>3492</v>
      </c>
      <c r="B2074" s="59" t="s">
        <v>55</v>
      </c>
      <c r="C2074" s="59" t="s">
        <v>2081</v>
      </c>
      <c r="D2074" s="59" t="s">
        <v>2082</v>
      </c>
      <c r="E2074" s="59" t="s">
        <v>2082</v>
      </c>
      <c r="F2074" s="59"/>
      <c r="G2074" s="59" t="s">
        <v>2274</v>
      </c>
      <c r="H2074" s="59" t="s">
        <v>1405</v>
      </c>
      <c r="I2074" s="59">
        <v>80</v>
      </c>
      <c r="J2074" s="59" t="s">
        <v>3468</v>
      </c>
      <c r="K2074" s="59" t="s">
        <v>2303</v>
      </c>
      <c r="L2074" s="59"/>
      <c r="M2074" s="59">
        <v>0</v>
      </c>
      <c r="N2074" s="59" t="s">
        <v>2277</v>
      </c>
      <c r="O2074" s="46">
        <f t="shared" si="1484"/>
        <v>75012</v>
      </c>
      <c r="P2074" s="46"/>
      <c r="Q2074" s="46"/>
      <c r="R2074" s="46"/>
      <c r="S2074" s="46"/>
      <c r="T2074" s="46"/>
      <c r="U2074" s="46"/>
      <c r="V2074" s="46">
        <v>15002.400000000001</v>
      </c>
      <c r="W2074" s="46">
        <v>15002.400000000001</v>
      </c>
      <c r="X2074" s="46">
        <v>15002.400000000001</v>
      </c>
      <c r="Y2074" s="46">
        <v>15002.400000000001</v>
      </c>
      <c r="Z2074" s="46">
        <v>15002.400000000001</v>
      </c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87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>
        <f>DE2074/O2074</f>
        <v>0</v>
      </c>
      <c r="BK2074" s="46"/>
      <c r="BL2074" s="46"/>
      <c r="BM2074" s="46"/>
      <c r="BN2074" s="46"/>
      <c r="BO2074" s="46"/>
      <c r="BP2074" s="46"/>
      <c r="BQ2074" s="46">
        <v>323.09999999999991</v>
      </c>
      <c r="BR2074" s="46">
        <v>338.02721964485676</v>
      </c>
      <c r="BS2074" s="46">
        <v>354.59</v>
      </c>
      <c r="BT2074" s="46">
        <v>354.59</v>
      </c>
      <c r="BU2074" s="46">
        <v>354.59</v>
      </c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>
        <v>0</v>
      </c>
      <c r="DF2074" s="46"/>
      <c r="DG2074" s="46"/>
      <c r="DH2074" s="46"/>
      <c r="DI2074" s="46"/>
      <c r="DJ2074" s="46"/>
      <c r="DK2074" s="46"/>
      <c r="DL2074" s="46">
        <f>V2074*BQ2074</f>
        <v>4847275.4399999995</v>
      </c>
      <c r="DM2074" s="46">
        <f>W2074*BR2074</f>
        <v>5071219.5599999996</v>
      </c>
      <c r="DN2074" s="46">
        <f>X2074*BS2074</f>
        <v>5319701.0159999998</v>
      </c>
      <c r="DO2074" s="46">
        <f>Y2074*BT2074</f>
        <v>5319701.0159999998</v>
      </c>
      <c r="DP2074" s="46">
        <f>Z2074*BU2074</f>
        <v>5319701.0159999998</v>
      </c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>
        <f>DE2074*1.12</f>
        <v>0</v>
      </c>
      <c r="FA2074" s="59" t="s">
        <v>1726</v>
      </c>
      <c r="FB2074" s="59" t="s">
        <v>3253</v>
      </c>
      <c r="FC2074" s="59" t="s">
        <v>3469</v>
      </c>
    </row>
    <row r="2075" spans="1:159" s="157" customFormat="1" ht="25.5" customHeight="1" x14ac:dyDescent="0.25">
      <c r="A2075" s="92" t="s">
        <v>3916</v>
      </c>
      <c r="B2075" s="92" t="s">
        <v>55</v>
      </c>
      <c r="C2075" s="92" t="s">
        <v>2081</v>
      </c>
      <c r="D2075" s="92" t="s">
        <v>2082</v>
      </c>
      <c r="E2075" s="92" t="s">
        <v>2082</v>
      </c>
      <c r="F2075" s="92"/>
      <c r="G2075" s="92" t="s">
        <v>2274</v>
      </c>
      <c r="H2075" s="92" t="s">
        <v>1405</v>
      </c>
      <c r="I2075" s="152">
        <v>80</v>
      </c>
      <c r="J2075" s="152" t="s">
        <v>3891</v>
      </c>
      <c r="K2075" s="152" t="s">
        <v>2303</v>
      </c>
      <c r="L2075" s="100"/>
      <c r="M2075" s="92">
        <v>0</v>
      </c>
      <c r="N2075" s="152" t="s">
        <v>2277</v>
      </c>
      <c r="O2075" s="48">
        <f t="shared" ref="O2075" si="1497">V2075+W2075+X2075+Y2075+Z2075+AA2075+AB2075+AC2075+AD2075+AE2075+AF2075+AG2075+AH2075+AI2075+AJ2075+AK2075+AL2075+AM2075+AN2075+AO2075+AP2075+AQ2075+AR2075+AS2075+AT2075+AU2075+AV2075+AW2075+AX2075+AY2075+AZ2075+BA2075+BB2075+BC2075+BD2075+BE2075+BF2075+BG2075+BH2075+BI2075</f>
        <v>75012</v>
      </c>
      <c r="P2075" s="92"/>
      <c r="Q2075" s="92"/>
      <c r="R2075" s="92"/>
      <c r="S2075" s="96"/>
      <c r="T2075" s="96"/>
      <c r="U2075" s="96"/>
      <c r="V2075" s="96">
        <v>15002.400000000001</v>
      </c>
      <c r="W2075" s="96">
        <v>15002.400000000001</v>
      </c>
      <c r="X2075" s="153">
        <v>15002.400000000001</v>
      </c>
      <c r="Y2075" s="153">
        <v>15002.400000000001</v>
      </c>
      <c r="Z2075" s="153">
        <v>15002.400000000001</v>
      </c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154">
        <f t="shared" ref="BJ2075" si="1498">DE2075/O2075</f>
        <v>352.35544392897134</v>
      </c>
      <c r="BK2075" s="92"/>
      <c r="BL2075" s="92"/>
      <c r="BM2075" s="92"/>
      <c r="BN2075" s="155"/>
      <c r="BO2075" s="155"/>
      <c r="BP2075" s="155"/>
      <c r="BQ2075" s="155">
        <f t="shared" ref="BQ2075" si="1499">DL2075/V2075</f>
        <v>323.10000000000002</v>
      </c>
      <c r="BR2075" s="155">
        <v>338.02721964485676</v>
      </c>
      <c r="BS2075" s="96">
        <v>354.59</v>
      </c>
      <c r="BT2075" s="101">
        <v>373.03</v>
      </c>
      <c r="BU2075" s="101">
        <v>373.03</v>
      </c>
      <c r="BV2075" s="92"/>
      <c r="BW2075" s="92"/>
      <c r="BX2075" s="92"/>
      <c r="BY2075" s="92"/>
      <c r="BZ2075" s="92"/>
      <c r="CA2075" s="92"/>
      <c r="CB2075" s="92"/>
      <c r="CC2075" s="92"/>
      <c r="CD2075" s="92"/>
      <c r="CE2075" s="92"/>
      <c r="CF2075" s="92"/>
      <c r="CG2075" s="92"/>
      <c r="CH2075" s="92"/>
      <c r="CI2075" s="92"/>
      <c r="CJ2075" s="92"/>
      <c r="CK2075" s="92"/>
      <c r="CL2075" s="92"/>
      <c r="CM2075" s="92"/>
      <c r="CN2075" s="92"/>
      <c r="CO2075" s="92"/>
      <c r="CP2075" s="92"/>
      <c r="CQ2075" s="92"/>
      <c r="CR2075" s="92"/>
      <c r="CS2075" s="92"/>
      <c r="CT2075" s="92"/>
      <c r="CU2075" s="92"/>
      <c r="CV2075" s="92"/>
      <c r="CW2075" s="92"/>
      <c r="CX2075" s="92"/>
      <c r="CY2075" s="92"/>
      <c r="CZ2075" s="92"/>
      <c r="DA2075" s="92"/>
      <c r="DB2075" s="92"/>
      <c r="DC2075" s="92"/>
      <c r="DD2075" s="92"/>
      <c r="DE2075" s="154">
        <f t="shared" ref="DE2075" si="1500">SUM(DH2075:EY2075)</f>
        <v>26430886.559999999</v>
      </c>
      <c r="DF2075" s="92"/>
      <c r="DG2075" s="92"/>
      <c r="DH2075" s="92"/>
      <c r="DI2075" s="156"/>
      <c r="DJ2075" s="156"/>
      <c r="DK2075" s="156"/>
      <c r="DL2075" s="156">
        <v>4847275.4400000004</v>
      </c>
      <c r="DM2075" s="156">
        <f t="shared" ref="DM2075:DP2075" si="1501">W2075*BR2075</f>
        <v>5071219.5599999996</v>
      </c>
      <c r="DN2075" s="156">
        <f t="shared" si="1501"/>
        <v>5319701.0159999998</v>
      </c>
      <c r="DO2075" s="156">
        <f t="shared" si="1501"/>
        <v>5596345.2719999999</v>
      </c>
      <c r="DP2075" s="156">
        <f t="shared" si="1501"/>
        <v>5596345.2719999999</v>
      </c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156"/>
      <c r="EH2075" s="156"/>
      <c r="EI2075" s="156"/>
      <c r="EJ2075" s="156"/>
      <c r="EK2075" s="156"/>
      <c r="EL2075" s="156"/>
      <c r="EM2075" s="156"/>
      <c r="EN2075" s="156"/>
      <c r="EO2075" s="156"/>
      <c r="EP2075" s="156"/>
      <c r="EQ2075" s="156"/>
      <c r="ER2075" s="156"/>
      <c r="ES2075" s="156"/>
      <c r="ET2075" s="156"/>
      <c r="EU2075" s="156"/>
      <c r="EV2075" s="156"/>
      <c r="EW2075" s="156"/>
      <c r="EX2075" s="156"/>
      <c r="EY2075" s="156"/>
      <c r="EZ2075" s="154">
        <f t="shared" ref="EZ2075" si="1502">DE2075*1.12</f>
        <v>29602592.9472</v>
      </c>
      <c r="FA2075" s="92" t="s">
        <v>1726</v>
      </c>
      <c r="FB2075" s="92" t="s">
        <v>3565</v>
      </c>
      <c r="FC2075" s="92" t="s">
        <v>1753</v>
      </c>
    </row>
    <row r="2076" spans="1:159" s="49" customFormat="1" ht="25.5" customHeight="1" x14ac:dyDescent="0.25">
      <c r="A2076" s="59" t="s">
        <v>2136</v>
      </c>
      <c r="B2076" s="59" t="s">
        <v>55</v>
      </c>
      <c r="C2076" s="59" t="s">
        <v>2081</v>
      </c>
      <c r="D2076" s="59" t="s">
        <v>2082</v>
      </c>
      <c r="E2076" s="59" t="s">
        <v>2082</v>
      </c>
      <c r="F2076" s="59"/>
      <c r="G2076" s="59" t="s">
        <v>2274</v>
      </c>
      <c r="H2076" s="59" t="s">
        <v>1405</v>
      </c>
      <c r="I2076" s="59">
        <v>80</v>
      </c>
      <c r="J2076" s="59" t="s">
        <v>2275</v>
      </c>
      <c r="K2076" s="59" t="s">
        <v>2304</v>
      </c>
      <c r="L2076" s="59"/>
      <c r="M2076" s="59">
        <v>0</v>
      </c>
      <c r="N2076" s="59" t="s">
        <v>2277</v>
      </c>
      <c r="O2076" s="46">
        <f t="shared" si="1484"/>
        <v>0</v>
      </c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87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>
        <v>0</v>
      </c>
      <c r="DF2076" s="46"/>
      <c r="DG2076" s="46"/>
      <c r="DH2076" s="46"/>
      <c r="DI2076" s="46"/>
      <c r="DJ2076" s="46"/>
      <c r="DK2076" s="46"/>
      <c r="DL2076" s="46">
        <v>10530845.9604</v>
      </c>
      <c r="DM2076" s="46">
        <v>10530845.9604</v>
      </c>
      <c r="DN2076" s="46">
        <v>10530845.9604</v>
      </c>
      <c r="DO2076" s="46">
        <v>10530845.9604</v>
      </c>
      <c r="DP2076" s="46">
        <v>10530845.9604</v>
      </c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>
        <v>0</v>
      </c>
      <c r="FA2076" s="59" t="s">
        <v>1726</v>
      </c>
      <c r="FB2076" s="59" t="s">
        <v>1727</v>
      </c>
      <c r="FC2076" s="59"/>
    </row>
    <row r="2077" spans="1:159" s="49" customFormat="1" ht="25.5" customHeight="1" x14ac:dyDescent="0.25">
      <c r="A2077" s="59" t="s">
        <v>2137</v>
      </c>
      <c r="B2077" s="59" t="s">
        <v>55</v>
      </c>
      <c r="C2077" s="59" t="s">
        <v>2081</v>
      </c>
      <c r="D2077" s="59" t="s">
        <v>2082</v>
      </c>
      <c r="E2077" s="59" t="s">
        <v>2082</v>
      </c>
      <c r="F2077" s="59"/>
      <c r="G2077" s="59" t="s">
        <v>2274</v>
      </c>
      <c r="H2077" s="59" t="s">
        <v>1405</v>
      </c>
      <c r="I2077" s="59">
        <v>80</v>
      </c>
      <c r="J2077" s="59" t="s">
        <v>1357</v>
      </c>
      <c r="K2077" s="59" t="s">
        <v>2304</v>
      </c>
      <c r="L2077" s="59"/>
      <c r="M2077" s="59">
        <v>0</v>
      </c>
      <c r="N2077" s="59" t="s">
        <v>2277</v>
      </c>
      <c r="O2077" s="46">
        <f t="shared" si="1484"/>
        <v>0</v>
      </c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87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  <c r="CN2077" s="46"/>
      <c r="CO2077" s="46"/>
      <c r="CP2077" s="46"/>
      <c r="CQ2077" s="46"/>
      <c r="CR2077" s="46"/>
      <c r="CS2077" s="46"/>
      <c r="CT2077" s="46"/>
      <c r="CU2077" s="46"/>
      <c r="CV2077" s="46"/>
      <c r="CW2077" s="46"/>
      <c r="CX2077" s="46"/>
      <c r="CY2077" s="46"/>
      <c r="CZ2077" s="46"/>
      <c r="DA2077" s="46"/>
      <c r="DB2077" s="46"/>
      <c r="DC2077" s="46"/>
      <c r="DD2077" s="46"/>
      <c r="DE2077" s="46">
        <v>0</v>
      </c>
      <c r="DF2077" s="46"/>
      <c r="DG2077" s="46"/>
      <c r="DH2077" s="46"/>
      <c r="DI2077" s="46"/>
      <c r="DJ2077" s="46"/>
      <c r="DK2077" s="46"/>
      <c r="DL2077" s="46">
        <v>10530845.960000001</v>
      </c>
      <c r="DM2077" s="46">
        <v>11017371.039999999</v>
      </c>
      <c r="DN2077" s="46">
        <v>11017371.039999999</v>
      </c>
      <c r="DO2077" s="46">
        <v>11017371.039999999</v>
      </c>
      <c r="DP2077" s="46">
        <v>11017371.039999999</v>
      </c>
      <c r="DQ2077" s="46"/>
      <c r="DR2077" s="46"/>
      <c r="DS2077" s="46"/>
      <c r="DT2077" s="46"/>
      <c r="DU2077" s="46"/>
      <c r="DV2077" s="46"/>
      <c r="DW2077" s="46"/>
      <c r="DX2077" s="46"/>
      <c r="DY2077" s="46"/>
      <c r="DZ2077" s="46"/>
      <c r="EA2077" s="46"/>
      <c r="EB2077" s="46"/>
      <c r="EC2077" s="46"/>
      <c r="ED2077" s="46"/>
      <c r="EE2077" s="46"/>
      <c r="EF2077" s="46"/>
      <c r="EG2077" s="46"/>
      <c r="EH2077" s="46"/>
      <c r="EI2077" s="46"/>
      <c r="EJ2077" s="46"/>
      <c r="EK2077" s="46"/>
      <c r="EL2077" s="46"/>
      <c r="EM2077" s="46"/>
      <c r="EN2077" s="46"/>
      <c r="EO2077" s="46"/>
      <c r="EP2077" s="46"/>
      <c r="EQ2077" s="46"/>
      <c r="ER2077" s="46"/>
      <c r="ES2077" s="46"/>
      <c r="ET2077" s="46"/>
      <c r="EU2077" s="46"/>
      <c r="EV2077" s="46"/>
      <c r="EW2077" s="46"/>
      <c r="EX2077" s="46"/>
      <c r="EY2077" s="46"/>
      <c r="EZ2077" s="46">
        <v>0</v>
      </c>
      <c r="FA2077" s="59" t="s">
        <v>1726</v>
      </c>
      <c r="FB2077" s="59" t="s">
        <v>1730</v>
      </c>
      <c r="FC2077" s="59" t="s">
        <v>1714</v>
      </c>
    </row>
    <row r="2078" spans="1:159" s="49" customFormat="1" ht="25.5" customHeight="1" x14ac:dyDescent="0.25">
      <c r="A2078" s="59" t="s">
        <v>3493</v>
      </c>
      <c r="B2078" s="59" t="s">
        <v>55</v>
      </c>
      <c r="C2078" s="59" t="s">
        <v>2081</v>
      </c>
      <c r="D2078" s="59" t="s">
        <v>2082</v>
      </c>
      <c r="E2078" s="59" t="s">
        <v>2082</v>
      </c>
      <c r="F2078" s="59"/>
      <c r="G2078" s="59" t="s">
        <v>2274</v>
      </c>
      <c r="H2078" s="59" t="s">
        <v>1405</v>
      </c>
      <c r="I2078" s="59">
        <v>80</v>
      </c>
      <c r="J2078" s="59" t="s">
        <v>3468</v>
      </c>
      <c r="K2078" s="59" t="s">
        <v>2304</v>
      </c>
      <c r="L2078" s="59"/>
      <c r="M2078" s="59">
        <v>0</v>
      </c>
      <c r="N2078" s="59" t="s">
        <v>2277</v>
      </c>
      <c r="O2078" s="46">
        <f t="shared" si="1484"/>
        <v>77878.2</v>
      </c>
      <c r="P2078" s="46"/>
      <c r="Q2078" s="46"/>
      <c r="R2078" s="46"/>
      <c r="S2078" s="46"/>
      <c r="T2078" s="46"/>
      <c r="U2078" s="46"/>
      <c r="V2078" s="46">
        <v>15575.64</v>
      </c>
      <c r="W2078" s="46">
        <v>15575.64</v>
      </c>
      <c r="X2078" s="46">
        <v>15575.64</v>
      </c>
      <c r="Y2078" s="46">
        <v>15575.64</v>
      </c>
      <c r="Z2078" s="46">
        <v>15575.64</v>
      </c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87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>
        <f>DE2078/O2078</f>
        <v>0</v>
      </c>
      <c r="BK2078" s="46"/>
      <c r="BL2078" s="46"/>
      <c r="BM2078" s="46"/>
      <c r="BN2078" s="46"/>
      <c r="BO2078" s="46"/>
      <c r="BP2078" s="46"/>
      <c r="BQ2078" s="46">
        <v>676.10999976244966</v>
      </c>
      <c r="BR2078" s="46">
        <v>707.34628175792443</v>
      </c>
      <c r="BS2078" s="46">
        <v>742.01</v>
      </c>
      <c r="BT2078" s="46">
        <v>742.01</v>
      </c>
      <c r="BU2078" s="46">
        <v>742.01</v>
      </c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>
        <v>0</v>
      </c>
      <c r="DF2078" s="46"/>
      <c r="DG2078" s="46"/>
      <c r="DH2078" s="46"/>
      <c r="DI2078" s="46"/>
      <c r="DJ2078" s="46"/>
      <c r="DK2078" s="46"/>
      <c r="DL2078" s="46">
        <f>V2078*BQ2078</f>
        <v>10530845.956700001</v>
      </c>
      <c r="DM2078" s="46">
        <f>W2078*BR2078</f>
        <v>11017371.039999997</v>
      </c>
      <c r="DN2078" s="46">
        <f>X2078*BS2078</f>
        <v>11557280.636399999</v>
      </c>
      <c r="DO2078" s="46">
        <f>Y2078*BT2078</f>
        <v>11557280.636399999</v>
      </c>
      <c r="DP2078" s="46">
        <f>Z2078*BU2078</f>
        <v>11557280.636399999</v>
      </c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>
        <f>DE2078*1.12</f>
        <v>0</v>
      </c>
      <c r="FA2078" s="59" t="s">
        <v>1726</v>
      </c>
      <c r="FB2078" s="59" t="s">
        <v>3253</v>
      </c>
      <c r="FC2078" s="59" t="s">
        <v>3469</v>
      </c>
    </row>
    <row r="2079" spans="1:159" s="157" customFormat="1" ht="25.5" customHeight="1" x14ac:dyDescent="0.25">
      <c r="A2079" s="92" t="s">
        <v>3917</v>
      </c>
      <c r="B2079" s="92" t="s">
        <v>55</v>
      </c>
      <c r="C2079" s="92" t="s">
        <v>2081</v>
      </c>
      <c r="D2079" s="92" t="s">
        <v>2082</v>
      </c>
      <c r="E2079" s="92" t="s">
        <v>2082</v>
      </c>
      <c r="F2079" s="92"/>
      <c r="G2079" s="92" t="s">
        <v>2274</v>
      </c>
      <c r="H2079" s="92" t="s">
        <v>1405</v>
      </c>
      <c r="I2079" s="152">
        <v>80</v>
      </c>
      <c r="J2079" s="152" t="s">
        <v>3891</v>
      </c>
      <c r="K2079" s="152" t="s">
        <v>2304</v>
      </c>
      <c r="L2079" s="100"/>
      <c r="M2079" s="92">
        <v>0</v>
      </c>
      <c r="N2079" s="152" t="s">
        <v>2277</v>
      </c>
      <c r="O2079" s="48">
        <f t="shared" ref="O2079" si="1503">V2079+W2079+X2079+Y2079+Z2079+AA2079+AB2079+AC2079+AD2079+AE2079+AF2079+AG2079+AH2079+AI2079+AJ2079+AK2079+AL2079+AM2079+AN2079+AO2079+AP2079+AQ2079+AR2079+AS2079+AT2079+AU2079+AV2079+AW2079+AX2079+AY2079+AZ2079+BA2079+BB2079+BC2079+BD2079+BE2079+BF2079+BG2079+BH2079+BI2079</f>
        <v>77878.2</v>
      </c>
      <c r="P2079" s="92"/>
      <c r="Q2079" s="92"/>
      <c r="R2079" s="92"/>
      <c r="S2079" s="96"/>
      <c r="T2079" s="96"/>
      <c r="U2079" s="96"/>
      <c r="V2079" s="96">
        <v>15575.64</v>
      </c>
      <c r="W2079" s="96">
        <v>15575.64</v>
      </c>
      <c r="X2079" s="153">
        <v>15575.64</v>
      </c>
      <c r="Y2079" s="153">
        <v>15575.64</v>
      </c>
      <c r="Z2079" s="153">
        <v>15575.64</v>
      </c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154">
        <f t="shared" ref="BJ2079" si="1504">DE2079/O2079</f>
        <v>736.7372563464487</v>
      </c>
      <c r="BK2079" s="92"/>
      <c r="BL2079" s="92"/>
      <c r="BM2079" s="92"/>
      <c r="BN2079" s="155"/>
      <c r="BO2079" s="155"/>
      <c r="BP2079" s="155"/>
      <c r="BQ2079" s="155">
        <f t="shared" ref="BQ2079" si="1505">DL2079/V2079</f>
        <v>676.10999997431895</v>
      </c>
      <c r="BR2079" s="155">
        <v>707.34628175792443</v>
      </c>
      <c r="BS2079" s="96">
        <v>742.01</v>
      </c>
      <c r="BT2079" s="101">
        <v>779.11</v>
      </c>
      <c r="BU2079" s="101">
        <v>779.11</v>
      </c>
      <c r="BV2079" s="92"/>
      <c r="BW2079" s="92"/>
      <c r="BX2079" s="92"/>
      <c r="BY2079" s="92"/>
      <c r="BZ2079" s="92"/>
      <c r="CA2079" s="92"/>
      <c r="CB2079" s="92"/>
      <c r="CC2079" s="92"/>
      <c r="CD2079" s="92"/>
      <c r="CE2079" s="92"/>
      <c r="CF2079" s="92"/>
      <c r="CG2079" s="92"/>
      <c r="CH2079" s="92"/>
      <c r="CI2079" s="92"/>
      <c r="CJ2079" s="92"/>
      <c r="CK2079" s="92"/>
      <c r="CL2079" s="92"/>
      <c r="CM2079" s="92"/>
      <c r="CN2079" s="92"/>
      <c r="CO2079" s="92"/>
      <c r="CP2079" s="92"/>
      <c r="CQ2079" s="92"/>
      <c r="CR2079" s="92"/>
      <c r="CS2079" s="92"/>
      <c r="CT2079" s="92"/>
      <c r="CU2079" s="92"/>
      <c r="CV2079" s="92"/>
      <c r="CW2079" s="92"/>
      <c r="CX2079" s="92"/>
      <c r="CY2079" s="92"/>
      <c r="CZ2079" s="92"/>
      <c r="DA2079" s="92"/>
      <c r="DB2079" s="92"/>
      <c r="DC2079" s="92"/>
      <c r="DD2079" s="92"/>
      <c r="DE2079" s="154">
        <f t="shared" ref="DE2079" si="1506">SUM(DH2079:EY2079)</f>
        <v>57375771.397200003</v>
      </c>
      <c r="DF2079" s="92"/>
      <c r="DG2079" s="92"/>
      <c r="DH2079" s="92"/>
      <c r="DI2079" s="156"/>
      <c r="DJ2079" s="156"/>
      <c r="DK2079" s="156"/>
      <c r="DL2079" s="156">
        <v>10530845.960000001</v>
      </c>
      <c r="DM2079" s="156">
        <f t="shared" ref="DM2079:DP2079" si="1507">W2079*BR2079</f>
        <v>11017371.039999997</v>
      </c>
      <c r="DN2079" s="156">
        <f t="shared" si="1507"/>
        <v>11557280.636399999</v>
      </c>
      <c r="DO2079" s="156">
        <f t="shared" si="1507"/>
        <v>12135136.8804</v>
      </c>
      <c r="DP2079" s="156">
        <f t="shared" si="1507"/>
        <v>12135136.8804</v>
      </c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156"/>
      <c r="EH2079" s="156"/>
      <c r="EI2079" s="156"/>
      <c r="EJ2079" s="156"/>
      <c r="EK2079" s="156"/>
      <c r="EL2079" s="156"/>
      <c r="EM2079" s="156"/>
      <c r="EN2079" s="156"/>
      <c r="EO2079" s="156"/>
      <c r="EP2079" s="156"/>
      <c r="EQ2079" s="156"/>
      <c r="ER2079" s="156"/>
      <c r="ES2079" s="156"/>
      <c r="ET2079" s="156"/>
      <c r="EU2079" s="156"/>
      <c r="EV2079" s="156"/>
      <c r="EW2079" s="156"/>
      <c r="EX2079" s="156"/>
      <c r="EY2079" s="156"/>
      <c r="EZ2079" s="154">
        <f t="shared" ref="EZ2079" si="1508">DE2079*1.12</f>
        <v>64260863.964864008</v>
      </c>
      <c r="FA2079" s="92" t="s">
        <v>1726</v>
      </c>
      <c r="FB2079" s="92" t="s">
        <v>3565</v>
      </c>
      <c r="FC2079" s="92" t="s">
        <v>1753</v>
      </c>
    </row>
    <row r="2080" spans="1:159" s="49" customFormat="1" ht="25.5" customHeight="1" x14ac:dyDescent="0.25">
      <c r="A2080" s="59" t="s">
        <v>2138</v>
      </c>
      <c r="B2080" s="59" t="s">
        <v>55</v>
      </c>
      <c r="C2080" s="59" t="s">
        <v>2081</v>
      </c>
      <c r="D2080" s="59" t="s">
        <v>2082</v>
      </c>
      <c r="E2080" s="59" t="s">
        <v>2082</v>
      </c>
      <c r="F2080" s="59"/>
      <c r="G2080" s="59" t="s">
        <v>2274</v>
      </c>
      <c r="H2080" s="59" t="s">
        <v>1405</v>
      </c>
      <c r="I2080" s="59">
        <v>80</v>
      </c>
      <c r="J2080" s="59" t="s">
        <v>2275</v>
      </c>
      <c r="K2080" s="59" t="s">
        <v>2305</v>
      </c>
      <c r="L2080" s="59"/>
      <c r="M2080" s="59">
        <v>0</v>
      </c>
      <c r="N2080" s="59" t="s">
        <v>2277</v>
      </c>
      <c r="O2080" s="46">
        <f t="shared" si="1484"/>
        <v>0</v>
      </c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87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>
        <v>0</v>
      </c>
      <c r="DF2080" s="46"/>
      <c r="DG2080" s="46"/>
      <c r="DH2080" s="46"/>
      <c r="DI2080" s="46"/>
      <c r="DJ2080" s="46"/>
      <c r="DK2080" s="46"/>
      <c r="DL2080" s="46">
        <v>4004621.088</v>
      </c>
      <c r="DM2080" s="46">
        <v>4004621.088</v>
      </c>
      <c r="DN2080" s="46">
        <v>4004621.088</v>
      </c>
      <c r="DO2080" s="46">
        <v>4004621.088</v>
      </c>
      <c r="DP2080" s="46">
        <v>4004621.088</v>
      </c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>
        <v>0</v>
      </c>
      <c r="FA2080" s="59" t="s">
        <v>1726</v>
      </c>
      <c r="FB2080" s="59" t="s">
        <v>1727</v>
      </c>
      <c r="FC2080" s="59"/>
    </row>
    <row r="2081" spans="1:159" s="49" customFormat="1" ht="25.5" customHeight="1" x14ac:dyDescent="0.25">
      <c r="A2081" s="59" t="s">
        <v>2139</v>
      </c>
      <c r="B2081" s="59" t="s">
        <v>55</v>
      </c>
      <c r="C2081" s="59" t="s">
        <v>2081</v>
      </c>
      <c r="D2081" s="59" t="s">
        <v>2082</v>
      </c>
      <c r="E2081" s="59" t="s">
        <v>2082</v>
      </c>
      <c r="F2081" s="59"/>
      <c r="G2081" s="59" t="s">
        <v>2274</v>
      </c>
      <c r="H2081" s="59" t="s">
        <v>1405</v>
      </c>
      <c r="I2081" s="59">
        <v>80</v>
      </c>
      <c r="J2081" s="59" t="s">
        <v>1357</v>
      </c>
      <c r="K2081" s="59" t="s">
        <v>2305</v>
      </c>
      <c r="L2081" s="59"/>
      <c r="M2081" s="59">
        <v>0</v>
      </c>
      <c r="N2081" s="59" t="s">
        <v>2277</v>
      </c>
      <c r="O2081" s="46">
        <f t="shared" si="1484"/>
        <v>0</v>
      </c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87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  <c r="CN2081" s="46"/>
      <c r="CO2081" s="46"/>
      <c r="CP2081" s="46"/>
      <c r="CQ2081" s="46"/>
      <c r="CR2081" s="46"/>
      <c r="CS2081" s="46"/>
      <c r="CT2081" s="46"/>
      <c r="CU2081" s="46"/>
      <c r="CV2081" s="46"/>
      <c r="CW2081" s="46"/>
      <c r="CX2081" s="46"/>
      <c r="CY2081" s="46"/>
      <c r="CZ2081" s="46"/>
      <c r="DA2081" s="46"/>
      <c r="DB2081" s="46"/>
      <c r="DC2081" s="46"/>
      <c r="DD2081" s="46"/>
      <c r="DE2081" s="46">
        <v>0</v>
      </c>
      <c r="DF2081" s="46"/>
      <c r="DG2081" s="46"/>
      <c r="DH2081" s="46"/>
      <c r="DI2081" s="46"/>
      <c r="DJ2081" s="46"/>
      <c r="DK2081" s="46"/>
      <c r="DL2081" s="46">
        <v>4004621.08</v>
      </c>
      <c r="DM2081" s="46">
        <v>4189634.57</v>
      </c>
      <c r="DN2081" s="46">
        <v>4189634.57</v>
      </c>
      <c r="DO2081" s="46">
        <v>4189634.57</v>
      </c>
      <c r="DP2081" s="46">
        <v>4189634.57</v>
      </c>
      <c r="DQ2081" s="46"/>
      <c r="DR2081" s="46"/>
      <c r="DS2081" s="46"/>
      <c r="DT2081" s="46"/>
      <c r="DU2081" s="46"/>
      <c r="DV2081" s="46"/>
      <c r="DW2081" s="46"/>
      <c r="DX2081" s="46"/>
      <c r="DY2081" s="46"/>
      <c r="DZ2081" s="46"/>
      <c r="EA2081" s="46"/>
      <c r="EB2081" s="46"/>
      <c r="EC2081" s="46"/>
      <c r="ED2081" s="46"/>
      <c r="EE2081" s="46"/>
      <c r="EF2081" s="46"/>
      <c r="EG2081" s="46"/>
      <c r="EH2081" s="46"/>
      <c r="EI2081" s="46"/>
      <c r="EJ2081" s="46"/>
      <c r="EK2081" s="46"/>
      <c r="EL2081" s="46"/>
      <c r="EM2081" s="46"/>
      <c r="EN2081" s="46"/>
      <c r="EO2081" s="46"/>
      <c r="EP2081" s="46"/>
      <c r="EQ2081" s="46"/>
      <c r="ER2081" s="46"/>
      <c r="ES2081" s="46"/>
      <c r="ET2081" s="46"/>
      <c r="EU2081" s="46"/>
      <c r="EV2081" s="46"/>
      <c r="EW2081" s="46"/>
      <c r="EX2081" s="46"/>
      <c r="EY2081" s="46"/>
      <c r="EZ2081" s="46">
        <v>0</v>
      </c>
      <c r="FA2081" s="59" t="s">
        <v>1726</v>
      </c>
      <c r="FB2081" s="59" t="s">
        <v>1730</v>
      </c>
      <c r="FC2081" s="59" t="s">
        <v>1714</v>
      </c>
    </row>
    <row r="2082" spans="1:159" s="49" customFormat="1" ht="25.5" customHeight="1" x14ac:dyDescent="0.25">
      <c r="A2082" s="59" t="s">
        <v>3494</v>
      </c>
      <c r="B2082" s="59" t="s">
        <v>55</v>
      </c>
      <c r="C2082" s="59" t="s">
        <v>2081</v>
      </c>
      <c r="D2082" s="59" t="s">
        <v>2082</v>
      </c>
      <c r="E2082" s="59" t="s">
        <v>2082</v>
      </c>
      <c r="F2082" s="59"/>
      <c r="G2082" s="59" t="s">
        <v>2274</v>
      </c>
      <c r="H2082" s="59" t="s">
        <v>1405</v>
      </c>
      <c r="I2082" s="59">
        <v>80</v>
      </c>
      <c r="J2082" s="59" t="s">
        <v>3468</v>
      </c>
      <c r="K2082" s="59" t="s">
        <v>2305</v>
      </c>
      <c r="L2082" s="59"/>
      <c r="M2082" s="59">
        <v>0</v>
      </c>
      <c r="N2082" s="59" t="s">
        <v>2277</v>
      </c>
      <c r="O2082" s="46">
        <f t="shared" si="1484"/>
        <v>20903.999999999996</v>
      </c>
      <c r="P2082" s="46"/>
      <c r="Q2082" s="46"/>
      <c r="R2082" s="46"/>
      <c r="S2082" s="46"/>
      <c r="T2082" s="46"/>
      <c r="U2082" s="46"/>
      <c r="V2082" s="46">
        <v>4180.7999999999993</v>
      </c>
      <c r="W2082" s="46">
        <v>4180.7999999999993</v>
      </c>
      <c r="X2082" s="46">
        <v>4180.7999999999993</v>
      </c>
      <c r="Y2082" s="46">
        <v>4180.7999999999993</v>
      </c>
      <c r="Z2082" s="46">
        <v>4180.7999999999993</v>
      </c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87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>
        <f>DE2082/O2082</f>
        <v>0</v>
      </c>
      <c r="BK2082" s="46"/>
      <c r="BL2082" s="46"/>
      <c r="BM2082" s="46"/>
      <c r="BN2082" s="46"/>
      <c r="BO2082" s="46"/>
      <c r="BP2082" s="46"/>
      <c r="BQ2082" s="46">
        <v>957.8599980864908</v>
      </c>
      <c r="BR2082" s="46">
        <v>1002.1131290662074</v>
      </c>
      <c r="BS2082" s="46">
        <v>1051.22</v>
      </c>
      <c r="BT2082" s="46">
        <v>1051.22</v>
      </c>
      <c r="BU2082" s="46">
        <v>1051.22</v>
      </c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>
        <v>0</v>
      </c>
      <c r="DF2082" s="46"/>
      <c r="DG2082" s="46"/>
      <c r="DH2082" s="46"/>
      <c r="DI2082" s="46"/>
      <c r="DJ2082" s="46"/>
      <c r="DK2082" s="46"/>
      <c r="DL2082" s="46">
        <f>V2082*BQ2082</f>
        <v>4004621.08</v>
      </c>
      <c r="DM2082" s="46">
        <f>W2082*BR2082</f>
        <v>4189634.5699999994</v>
      </c>
      <c r="DN2082" s="46">
        <f>X2082*BS2082</f>
        <v>4394940.5759999994</v>
      </c>
      <c r="DO2082" s="46">
        <f>Y2082*BT2082</f>
        <v>4394940.5759999994</v>
      </c>
      <c r="DP2082" s="46">
        <f>Z2082*BU2082</f>
        <v>4394940.5759999994</v>
      </c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>
        <f>DE2082*1.12</f>
        <v>0</v>
      </c>
      <c r="FA2082" s="59" t="s">
        <v>1726</v>
      </c>
      <c r="FB2082" s="59" t="s">
        <v>3253</v>
      </c>
      <c r="FC2082" s="59" t="s">
        <v>3469</v>
      </c>
    </row>
    <row r="2083" spans="1:159" s="157" customFormat="1" ht="25.5" customHeight="1" x14ac:dyDescent="0.25">
      <c r="A2083" s="92" t="s">
        <v>3918</v>
      </c>
      <c r="B2083" s="92" t="s">
        <v>55</v>
      </c>
      <c r="C2083" s="92" t="s">
        <v>2081</v>
      </c>
      <c r="D2083" s="92" t="s">
        <v>2082</v>
      </c>
      <c r="E2083" s="92" t="s">
        <v>2082</v>
      </c>
      <c r="F2083" s="92"/>
      <c r="G2083" s="92" t="s">
        <v>2274</v>
      </c>
      <c r="H2083" s="92" t="s">
        <v>1405</v>
      </c>
      <c r="I2083" s="152">
        <v>80</v>
      </c>
      <c r="J2083" s="152" t="s">
        <v>3891</v>
      </c>
      <c r="K2083" s="152" t="s">
        <v>2305</v>
      </c>
      <c r="L2083" s="100"/>
      <c r="M2083" s="92">
        <v>0</v>
      </c>
      <c r="N2083" s="152" t="s">
        <v>2277</v>
      </c>
      <c r="O2083" s="48">
        <f t="shared" ref="O2083" si="1509">V2083+W2083+X2083+Y2083+Z2083+AA2083+AB2083+AC2083+AD2083+AE2083+AF2083+AG2083+AH2083+AI2083+AJ2083+AK2083+AL2083+AM2083+AN2083+AO2083+AP2083+AQ2083+AR2083+AS2083+AT2083+AU2083+AV2083+AW2083+AX2083+AY2083+AZ2083+BA2083+BB2083+BC2083+BD2083+BE2083+BF2083+BG2083+BH2083+BI2083</f>
        <v>20903.999999999996</v>
      </c>
      <c r="P2083" s="92"/>
      <c r="Q2083" s="92"/>
      <c r="R2083" s="92"/>
      <c r="S2083" s="96"/>
      <c r="T2083" s="96"/>
      <c r="U2083" s="96"/>
      <c r="V2083" s="96">
        <v>4180.7999999999993</v>
      </c>
      <c r="W2083" s="96">
        <v>4180.7999999999993</v>
      </c>
      <c r="X2083" s="153">
        <v>4180.7999999999993</v>
      </c>
      <c r="Y2083" s="153">
        <v>4180.7999999999993</v>
      </c>
      <c r="Z2083" s="153">
        <v>4180.7999999999993</v>
      </c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154">
        <f t="shared" ref="BJ2083" si="1510">DE2083/O2083</f>
        <v>1043.7506254305397</v>
      </c>
      <c r="BK2083" s="92"/>
      <c r="BL2083" s="92"/>
      <c r="BM2083" s="92"/>
      <c r="BN2083" s="155"/>
      <c r="BO2083" s="155"/>
      <c r="BP2083" s="155"/>
      <c r="BQ2083" s="155">
        <f t="shared" ref="BQ2083" si="1511">DL2083/V2083</f>
        <v>957.8599980864908</v>
      </c>
      <c r="BR2083" s="155">
        <v>1002.1131290662074</v>
      </c>
      <c r="BS2083" s="96">
        <v>1051.22</v>
      </c>
      <c r="BT2083" s="101">
        <v>1103.78</v>
      </c>
      <c r="BU2083" s="101">
        <v>1103.78</v>
      </c>
      <c r="BV2083" s="92"/>
      <c r="BW2083" s="92"/>
      <c r="BX2083" s="92"/>
      <c r="BY2083" s="92"/>
      <c r="BZ2083" s="92"/>
      <c r="CA2083" s="92"/>
      <c r="CB2083" s="92"/>
      <c r="CC2083" s="92"/>
      <c r="CD2083" s="92"/>
      <c r="CE2083" s="92"/>
      <c r="CF2083" s="92"/>
      <c r="CG2083" s="92"/>
      <c r="CH2083" s="92"/>
      <c r="CI2083" s="92"/>
      <c r="CJ2083" s="92"/>
      <c r="CK2083" s="92"/>
      <c r="CL2083" s="92"/>
      <c r="CM2083" s="92"/>
      <c r="CN2083" s="92"/>
      <c r="CO2083" s="92"/>
      <c r="CP2083" s="92"/>
      <c r="CQ2083" s="92"/>
      <c r="CR2083" s="92"/>
      <c r="CS2083" s="92"/>
      <c r="CT2083" s="92"/>
      <c r="CU2083" s="92"/>
      <c r="CV2083" s="92"/>
      <c r="CW2083" s="92"/>
      <c r="CX2083" s="92"/>
      <c r="CY2083" s="92"/>
      <c r="CZ2083" s="92"/>
      <c r="DA2083" s="92"/>
      <c r="DB2083" s="92"/>
      <c r="DC2083" s="92"/>
      <c r="DD2083" s="92"/>
      <c r="DE2083" s="154">
        <f t="shared" ref="DE2083" si="1512">SUM(DH2083:EY2083)</f>
        <v>21818563.073999997</v>
      </c>
      <c r="DF2083" s="92"/>
      <c r="DG2083" s="92"/>
      <c r="DH2083" s="92"/>
      <c r="DI2083" s="156"/>
      <c r="DJ2083" s="156"/>
      <c r="DK2083" s="156"/>
      <c r="DL2083" s="156">
        <v>4004621.08</v>
      </c>
      <c r="DM2083" s="156">
        <f t="shared" ref="DM2083:DP2083" si="1513">W2083*BR2083</f>
        <v>4189634.5699999994</v>
      </c>
      <c r="DN2083" s="156">
        <f t="shared" si="1513"/>
        <v>4394940.5759999994</v>
      </c>
      <c r="DO2083" s="156">
        <f t="shared" si="1513"/>
        <v>4614683.4239999987</v>
      </c>
      <c r="DP2083" s="156">
        <f t="shared" si="1513"/>
        <v>4614683.4239999987</v>
      </c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156"/>
      <c r="EH2083" s="156"/>
      <c r="EI2083" s="156"/>
      <c r="EJ2083" s="156"/>
      <c r="EK2083" s="156"/>
      <c r="EL2083" s="156"/>
      <c r="EM2083" s="156"/>
      <c r="EN2083" s="156"/>
      <c r="EO2083" s="156"/>
      <c r="EP2083" s="156"/>
      <c r="EQ2083" s="156"/>
      <c r="ER2083" s="156"/>
      <c r="ES2083" s="156"/>
      <c r="ET2083" s="156"/>
      <c r="EU2083" s="156"/>
      <c r="EV2083" s="156"/>
      <c r="EW2083" s="156"/>
      <c r="EX2083" s="156"/>
      <c r="EY2083" s="156"/>
      <c r="EZ2083" s="154">
        <f t="shared" ref="EZ2083" si="1514">DE2083*1.12</f>
        <v>24436790.64288</v>
      </c>
      <c r="FA2083" s="92" t="s">
        <v>1726</v>
      </c>
      <c r="FB2083" s="92" t="s">
        <v>3565</v>
      </c>
      <c r="FC2083" s="92" t="s">
        <v>1753</v>
      </c>
    </row>
    <row r="2084" spans="1:159" s="49" customFormat="1" ht="25.5" customHeight="1" x14ac:dyDescent="0.25">
      <c r="A2084" s="59" t="s">
        <v>2140</v>
      </c>
      <c r="B2084" s="59" t="s">
        <v>55</v>
      </c>
      <c r="C2084" s="59" t="s">
        <v>2081</v>
      </c>
      <c r="D2084" s="59" t="s">
        <v>2082</v>
      </c>
      <c r="E2084" s="59" t="s">
        <v>2082</v>
      </c>
      <c r="F2084" s="59"/>
      <c r="G2084" s="59" t="s">
        <v>2274</v>
      </c>
      <c r="H2084" s="59" t="s">
        <v>1405</v>
      </c>
      <c r="I2084" s="59">
        <v>80</v>
      </c>
      <c r="J2084" s="59" t="s">
        <v>2275</v>
      </c>
      <c r="K2084" s="59" t="s">
        <v>2306</v>
      </c>
      <c r="L2084" s="59"/>
      <c r="M2084" s="59">
        <v>0</v>
      </c>
      <c r="N2084" s="59" t="s">
        <v>2277</v>
      </c>
      <c r="O2084" s="46">
        <f t="shared" si="1484"/>
        <v>0</v>
      </c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87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>
        <v>0</v>
      </c>
      <c r="DF2084" s="46"/>
      <c r="DG2084" s="46"/>
      <c r="DH2084" s="46"/>
      <c r="DI2084" s="46"/>
      <c r="DJ2084" s="46"/>
      <c r="DK2084" s="46"/>
      <c r="DL2084" s="46">
        <v>5797318.4640000006</v>
      </c>
      <c r="DM2084" s="46">
        <v>5797318.4640000006</v>
      </c>
      <c r="DN2084" s="46">
        <v>5797318.4640000006</v>
      </c>
      <c r="DO2084" s="46">
        <v>5797318.4640000006</v>
      </c>
      <c r="DP2084" s="46">
        <v>5797318.4640000006</v>
      </c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>
        <v>0</v>
      </c>
      <c r="FA2084" s="59" t="s">
        <v>1726</v>
      </c>
      <c r="FB2084" s="59" t="s">
        <v>1727</v>
      </c>
      <c r="FC2084" s="59"/>
    </row>
    <row r="2085" spans="1:159" s="49" customFormat="1" ht="25.5" customHeight="1" x14ac:dyDescent="0.25">
      <c r="A2085" s="59" t="s">
        <v>2141</v>
      </c>
      <c r="B2085" s="59" t="s">
        <v>55</v>
      </c>
      <c r="C2085" s="59" t="s">
        <v>2081</v>
      </c>
      <c r="D2085" s="59" t="s">
        <v>2082</v>
      </c>
      <c r="E2085" s="59" t="s">
        <v>2082</v>
      </c>
      <c r="F2085" s="59"/>
      <c r="G2085" s="59" t="s">
        <v>2274</v>
      </c>
      <c r="H2085" s="59" t="s">
        <v>1405</v>
      </c>
      <c r="I2085" s="59">
        <v>80</v>
      </c>
      <c r="J2085" s="59" t="s">
        <v>1357</v>
      </c>
      <c r="K2085" s="59" t="s">
        <v>2306</v>
      </c>
      <c r="L2085" s="59"/>
      <c r="M2085" s="59">
        <v>0</v>
      </c>
      <c r="N2085" s="59" t="s">
        <v>2277</v>
      </c>
      <c r="O2085" s="46">
        <f t="shared" si="1484"/>
        <v>0</v>
      </c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87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  <c r="CN2085" s="46"/>
      <c r="CO2085" s="46"/>
      <c r="CP2085" s="46"/>
      <c r="CQ2085" s="46"/>
      <c r="CR2085" s="46"/>
      <c r="CS2085" s="46"/>
      <c r="CT2085" s="46"/>
      <c r="CU2085" s="46"/>
      <c r="CV2085" s="46"/>
      <c r="CW2085" s="46"/>
      <c r="CX2085" s="46"/>
      <c r="CY2085" s="46"/>
      <c r="CZ2085" s="46"/>
      <c r="DA2085" s="46"/>
      <c r="DB2085" s="46"/>
      <c r="DC2085" s="46"/>
      <c r="DD2085" s="46"/>
      <c r="DE2085" s="46">
        <v>0</v>
      </c>
      <c r="DF2085" s="46"/>
      <c r="DG2085" s="46"/>
      <c r="DH2085" s="46"/>
      <c r="DI2085" s="46"/>
      <c r="DJ2085" s="46"/>
      <c r="DK2085" s="46"/>
      <c r="DL2085" s="46">
        <v>5797318.46</v>
      </c>
      <c r="DM2085" s="46">
        <v>6065154.5700000003</v>
      </c>
      <c r="DN2085" s="46">
        <v>6065154.5700000003</v>
      </c>
      <c r="DO2085" s="46">
        <v>6065154.5700000003</v>
      </c>
      <c r="DP2085" s="46">
        <v>6065154.5700000003</v>
      </c>
      <c r="DQ2085" s="46"/>
      <c r="DR2085" s="46"/>
      <c r="DS2085" s="46"/>
      <c r="DT2085" s="46"/>
      <c r="DU2085" s="46"/>
      <c r="DV2085" s="46"/>
      <c r="DW2085" s="46"/>
      <c r="DX2085" s="46"/>
      <c r="DY2085" s="46"/>
      <c r="DZ2085" s="46"/>
      <c r="EA2085" s="46"/>
      <c r="EB2085" s="46"/>
      <c r="EC2085" s="46"/>
      <c r="ED2085" s="46"/>
      <c r="EE2085" s="46"/>
      <c r="EF2085" s="46"/>
      <c r="EG2085" s="46"/>
      <c r="EH2085" s="46"/>
      <c r="EI2085" s="46"/>
      <c r="EJ2085" s="46"/>
      <c r="EK2085" s="46"/>
      <c r="EL2085" s="46"/>
      <c r="EM2085" s="46"/>
      <c r="EN2085" s="46"/>
      <c r="EO2085" s="46"/>
      <c r="EP2085" s="46"/>
      <c r="EQ2085" s="46"/>
      <c r="ER2085" s="46"/>
      <c r="ES2085" s="46"/>
      <c r="ET2085" s="46"/>
      <c r="EU2085" s="46"/>
      <c r="EV2085" s="46"/>
      <c r="EW2085" s="46"/>
      <c r="EX2085" s="46"/>
      <c r="EY2085" s="46"/>
      <c r="EZ2085" s="46">
        <v>0</v>
      </c>
      <c r="FA2085" s="59" t="s">
        <v>1726</v>
      </c>
      <c r="FB2085" s="59" t="s">
        <v>1730</v>
      </c>
      <c r="FC2085" s="59" t="s">
        <v>1714</v>
      </c>
    </row>
    <row r="2086" spans="1:159" s="49" customFormat="1" ht="25.5" customHeight="1" x14ac:dyDescent="0.25">
      <c r="A2086" s="59" t="s">
        <v>3495</v>
      </c>
      <c r="B2086" s="59" t="s">
        <v>55</v>
      </c>
      <c r="C2086" s="59" t="s">
        <v>2081</v>
      </c>
      <c r="D2086" s="59" t="s">
        <v>2082</v>
      </c>
      <c r="E2086" s="59" t="s">
        <v>2082</v>
      </c>
      <c r="F2086" s="59"/>
      <c r="G2086" s="59" t="s">
        <v>2274</v>
      </c>
      <c r="H2086" s="59" t="s">
        <v>1405</v>
      </c>
      <c r="I2086" s="59">
        <v>80</v>
      </c>
      <c r="J2086" s="59" t="s">
        <v>3468</v>
      </c>
      <c r="K2086" s="59" t="s">
        <v>2306</v>
      </c>
      <c r="L2086" s="59"/>
      <c r="M2086" s="59">
        <v>0</v>
      </c>
      <c r="N2086" s="59" t="s">
        <v>2277</v>
      </c>
      <c r="O2086" s="46">
        <f t="shared" si="1484"/>
        <v>19452</v>
      </c>
      <c r="P2086" s="46"/>
      <c r="Q2086" s="46"/>
      <c r="R2086" s="46"/>
      <c r="S2086" s="46"/>
      <c r="T2086" s="46"/>
      <c r="U2086" s="46"/>
      <c r="V2086" s="46">
        <v>3890.3999999999996</v>
      </c>
      <c r="W2086" s="46">
        <v>3890.3999999999996</v>
      </c>
      <c r="X2086" s="46">
        <v>3890.3999999999996</v>
      </c>
      <c r="Y2086" s="46">
        <v>3890.3999999999996</v>
      </c>
      <c r="Z2086" s="46">
        <v>3890.3999999999996</v>
      </c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87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>
        <f>DE2086/O2086</f>
        <v>0</v>
      </c>
      <c r="BK2086" s="46"/>
      <c r="BL2086" s="46"/>
      <c r="BM2086" s="46"/>
      <c r="BN2086" s="46"/>
      <c r="BO2086" s="46"/>
      <c r="BP2086" s="46"/>
      <c r="BQ2086" s="46">
        <v>1490.1599989718281</v>
      </c>
      <c r="BR2086" s="46">
        <v>1559.0053901912399</v>
      </c>
      <c r="BS2086" s="46">
        <v>1635.4</v>
      </c>
      <c r="BT2086" s="46">
        <v>1635.4</v>
      </c>
      <c r="BU2086" s="46">
        <v>1635.4</v>
      </c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>
        <v>0</v>
      </c>
      <c r="DF2086" s="46"/>
      <c r="DG2086" s="46"/>
      <c r="DH2086" s="46"/>
      <c r="DI2086" s="46"/>
      <c r="DJ2086" s="46"/>
      <c r="DK2086" s="46"/>
      <c r="DL2086" s="46">
        <f>V2086*BQ2086</f>
        <v>5797318.46</v>
      </c>
      <c r="DM2086" s="46">
        <f>W2086*BR2086</f>
        <v>6065154.5699999994</v>
      </c>
      <c r="DN2086" s="46">
        <f>X2086*BS2086</f>
        <v>6362360.1600000001</v>
      </c>
      <c r="DO2086" s="46">
        <f>Y2086*BT2086</f>
        <v>6362360.1600000001</v>
      </c>
      <c r="DP2086" s="46">
        <f>Z2086*BU2086</f>
        <v>6362360.1600000001</v>
      </c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>
        <f>DE2086*1.12</f>
        <v>0</v>
      </c>
      <c r="FA2086" s="59" t="s">
        <v>1726</v>
      </c>
      <c r="FB2086" s="59" t="s">
        <v>3253</v>
      </c>
      <c r="FC2086" s="59" t="s">
        <v>3469</v>
      </c>
    </row>
    <row r="2087" spans="1:159" s="157" customFormat="1" ht="25.5" customHeight="1" x14ac:dyDescent="0.25">
      <c r="A2087" s="92" t="s">
        <v>3919</v>
      </c>
      <c r="B2087" s="92" t="s">
        <v>55</v>
      </c>
      <c r="C2087" s="92" t="s">
        <v>2081</v>
      </c>
      <c r="D2087" s="92" t="s">
        <v>2082</v>
      </c>
      <c r="E2087" s="92" t="s">
        <v>2082</v>
      </c>
      <c r="F2087" s="92"/>
      <c r="G2087" s="92" t="s">
        <v>2274</v>
      </c>
      <c r="H2087" s="92" t="s">
        <v>1405</v>
      </c>
      <c r="I2087" s="152">
        <v>80</v>
      </c>
      <c r="J2087" s="152" t="s">
        <v>3891</v>
      </c>
      <c r="K2087" s="152" t="s">
        <v>2306</v>
      </c>
      <c r="L2087" s="100"/>
      <c r="M2087" s="92">
        <v>0</v>
      </c>
      <c r="N2087" s="152" t="s">
        <v>2277</v>
      </c>
      <c r="O2087" s="48">
        <f t="shared" ref="O2087" si="1515">V2087+W2087+X2087+Y2087+Z2087+AA2087+AB2087+AC2087+AD2087+AE2087+AF2087+AG2087+AH2087+AI2087+AJ2087+AK2087+AL2087+AM2087+AN2087+AO2087+AP2087+AQ2087+AR2087+AS2087+AT2087+AU2087+AV2087+AW2087+AX2087+AY2087+AZ2087+BA2087+BB2087+BC2087+BD2087+BE2087+BF2087+BG2087+BH2087+BI2087</f>
        <v>19452</v>
      </c>
      <c r="P2087" s="92"/>
      <c r="Q2087" s="92"/>
      <c r="R2087" s="92"/>
      <c r="S2087" s="96"/>
      <c r="T2087" s="96"/>
      <c r="U2087" s="96"/>
      <c r="V2087" s="96">
        <v>3890.3999999999996</v>
      </c>
      <c r="W2087" s="96">
        <v>3890.3999999999996</v>
      </c>
      <c r="X2087" s="153">
        <v>3890.3999999999996</v>
      </c>
      <c r="Y2087" s="153">
        <v>3890.3999999999996</v>
      </c>
      <c r="Z2087" s="153">
        <v>3890.3999999999996</v>
      </c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154">
        <f t="shared" ref="BJ2087" si="1516">DE2087/O2087</f>
        <v>1623.7810778326132</v>
      </c>
      <c r="BK2087" s="92"/>
      <c r="BL2087" s="92"/>
      <c r="BM2087" s="92"/>
      <c r="BN2087" s="155"/>
      <c r="BO2087" s="155"/>
      <c r="BP2087" s="155"/>
      <c r="BQ2087" s="155">
        <f t="shared" ref="BQ2087" si="1517">DL2087/V2087</f>
        <v>1490.1599989718281</v>
      </c>
      <c r="BR2087" s="155">
        <v>1559.0053901912399</v>
      </c>
      <c r="BS2087" s="96">
        <v>1635.4</v>
      </c>
      <c r="BT2087" s="101">
        <v>1717.17</v>
      </c>
      <c r="BU2087" s="101">
        <v>1717.17</v>
      </c>
      <c r="BV2087" s="92"/>
      <c r="BW2087" s="92"/>
      <c r="BX2087" s="92"/>
      <c r="BY2087" s="92"/>
      <c r="BZ2087" s="92"/>
      <c r="CA2087" s="92"/>
      <c r="CB2087" s="92"/>
      <c r="CC2087" s="92"/>
      <c r="CD2087" s="92"/>
      <c r="CE2087" s="92"/>
      <c r="CF2087" s="92"/>
      <c r="CG2087" s="92"/>
      <c r="CH2087" s="92"/>
      <c r="CI2087" s="92"/>
      <c r="CJ2087" s="92"/>
      <c r="CK2087" s="92"/>
      <c r="CL2087" s="92"/>
      <c r="CM2087" s="92"/>
      <c r="CN2087" s="92"/>
      <c r="CO2087" s="92"/>
      <c r="CP2087" s="92"/>
      <c r="CQ2087" s="92"/>
      <c r="CR2087" s="92"/>
      <c r="CS2087" s="92"/>
      <c r="CT2087" s="92"/>
      <c r="CU2087" s="92"/>
      <c r="CV2087" s="92"/>
      <c r="CW2087" s="92"/>
      <c r="CX2087" s="92"/>
      <c r="CY2087" s="92"/>
      <c r="CZ2087" s="92"/>
      <c r="DA2087" s="92"/>
      <c r="DB2087" s="92"/>
      <c r="DC2087" s="92"/>
      <c r="DD2087" s="92"/>
      <c r="DE2087" s="154">
        <f t="shared" ref="DE2087" si="1518">SUM(DH2087:EY2087)</f>
        <v>31585789.525999993</v>
      </c>
      <c r="DF2087" s="92"/>
      <c r="DG2087" s="92"/>
      <c r="DH2087" s="92"/>
      <c r="DI2087" s="156"/>
      <c r="DJ2087" s="156"/>
      <c r="DK2087" s="156"/>
      <c r="DL2087" s="156">
        <v>5797318.46</v>
      </c>
      <c r="DM2087" s="156">
        <f t="shared" ref="DM2087:DP2087" si="1519">W2087*BR2087</f>
        <v>6065154.5699999994</v>
      </c>
      <c r="DN2087" s="156">
        <f t="shared" si="1519"/>
        <v>6362360.1600000001</v>
      </c>
      <c r="DO2087" s="156">
        <f t="shared" si="1519"/>
        <v>6680478.1679999996</v>
      </c>
      <c r="DP2087" s="156">
        <f t="shared" si="1519"/>
        <v>6680478.1679999996</v>
      </c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156"/>
      <c r="EH2087" s="156"/>
      <c r="EI2087" s="156"/>
      <c r="EJ2087" s="156"/>
      <c r="EK2087" s="156"/>
      <c r="EL2087" s="156"/>
      <c r="EM2087" s="156"/>
      <c r="EN2087" s="156"/>
      <c r="EO2087" s="156"/>
      <c r="EP2087" s="156"/>
      <c r="EQ2087" s="156"/>
      <c r="ER2087" s="156"/>
      <c r="ES2087" s="156"/>
      <c r="ET2087" s="156"/>
      <c r="EU2087" s="156"/>
      <c r="EV2087" s="156"/>
      <c r="EW2087" s="156"/>
      <c r="EX2087" s="156"/>
      <c r="EY2087" s="156"/>
      <c r="EZ2087" s="154">
        <f t="shared" ref="EZ2087" si="1520">DE2087*1.12</f>
        <v>35376084.269119993</v>
      </c>
      <c r="FA2087" s="92" t="s">
        <v>1726</v>
      </c>
      <c r="FB2087" s="92" t="s">
        <v>3565</v>
      </c>
      <c r="FC2087" s="92" t="s">
        <v>1753</v>
      </c>
    </row>
    <row r="2088" spans="1:159" s="49" customFormat="1" ht="25.5" customHeight="1" x14ac:dyDescent="0.25">
      <c r="A2088" s="59" t="s">
        <v>2142</v>
      </c>
      <c r="B2088" s="59" t="s">
        <v>55</v>
      </c>
      <c r="C2088" s="59" t="s">
        <v>2081</v>
      </c>
      <c r="D2088" s="59" t="s">
        <v>2082</v>
      </c>
      <c r="E2088" s="59" t="s">
        <v>2082</v>
      </c>
      <c r="F2088" s="59"/>
      <c r="G2088" s="59" t="s">
        <v>2274</v>
      </c>
      <c r="H2088" s="59" t="s">
        <v>1405</v>
      </c>
      <c r="I2088" s="59">
        <v>80</v>
      </c>
      <c r="J2088" s="59" t="s">
        <v>2275</v>
      </c>
      <c r="K2088" s="59" t="s">
        <v>2307</v>
      </c>
      <c r="L2088" s="59"/>
      <c r="M2088" s="59">
        <v>0</v>
      </c>
      <c r="N2088" s="59" t="s">
        <v>2277</v>
      </c>
      <c r="O2088" s="46">
        <f t="shared" si="1484"/>
        <v>0</v>
      </c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87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>
        <v>0</v>
      </c>
      <c r="DF2088" s="46"/>
      <c r="DG2088" s="46"/>
      <c r="DH2088" s="46"/>
      <c r="DI2088" s="46"/>
      <c r="DJ2088" s="46"/>
      <c r="DK2088" s="46"/>
      <c r="DL2088" s="46">
        <v>6891995.6999999993</v>
      </c>
      <c r="DM2088" s="46">
        <v>6891995.6999999993</v>
      </c>
      <c r="DN2088" s="46">
        <v>6891995.6999999993</v>
      </c>
      <c r="DO2088" s="46">
        <v>6891995.6999999993</v>
      </c>
      <c r="DP2088" s="46">
        <v>6891995.6999999993</v>
      </c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>
        <v>0</v>
      </c>
      <c r="FA2088" s="59" t="s">
        <v>1726</v>
      </c>
      <c r="FB2088" s="59" t="s">
        <v>1727</v>
      </c>
      <c r="FC2088" s="59"/>
    </row>
    <row r="2089" spans="1:159" s="49" customFormat="1" ht="25.5" customHeight="1" x14ac:dyDescent="0.25">
      <c r="A2089" s="59" t="s">
        <v>2143</v>
      </c>
      <c r="B2089" s="59" t="s">
        <v>55</v>
      </c>
      <c r="C2089" s="59" t="s">
        <v>2081</v>
      </c>
      <c r="D2089" s="59" t="s">
        <v>2082</v>
      </c>
      <c r="E2089" s="59" t="s">
        <v>2082</v>
      </c>
      <c r="F2089" s="59"/>
      <c r="G2089" s="59" t="s">
        <v>2274</v>
      </c>
      <c r="H2089" s="59" t="s">
        <v>1405</v>
      </c>
      <c r="I2089" s="59">
        <v>80</v>
      </c>
      <c r="J2089" s="59" t="s">
        <v>1357</v>
      </c>
      <c r="K2089" s="59" t="s">
        <v>2307</v>
      </c>
      <c r="L2089" s="59"/>
      <c r="M2089" s="59">
        <v>0</v>
      </c>
      <c r="N2089" s="59" t="s">
        <v>2277</v>
      </c>
      <c r="O2089" s="46">
        <f t="shared" si="1484"/>
        <v>0</v>
      </c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87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  <c r="CN2089" s="46"/>
      <c r="CO2089" s="46"/>
      <c r="CP2089" s="46"/>
      <c r="CQ2089" s="46"/>
      <c r="CR2089" s="46"/>
      <c r="CS2089" s="46"/>
      <c r="CT2089" s="46"/>
      <c r="CU2089" s="46"/>
      <c r="CV2089" s="46"/>
      <c r="CW2089" s="46"/>
      <c r="CX2089" s="46"/>
      <c r="CY2089" s="46"/>
      <c r="CZ2089" s="46"/>
      <c r="DA2089" s="46"/>
      <c r="DB2089" s="46"/>
      <c r="DC2089" s="46"/>
      <c r="DD2089" s="46"/>
      <c r="DE2089" s="46">
        <v>0</v>
      </c>
      <c r="DF2089" s="46"/>
      <c r="DG2089" s="46"/>
      <c r="DH2089" s="46"/>
      <c r="DI2089" s="46"/>
      <c r="DJ2089" s="46"/>
      <c r="DK2089" s="46"/>
      <c r="DL2089" s="46">
        <v>6891995.7000000002</v>
      </c>
      <c r="DM2089" s="46">
        <v>7210405.9000000004</v>
      </c>
      <c r="DN2089" s="46">
        <v>7210405.9000000004</v>
      </c>
      <c r="DO2089" s="46">
        <v>7210405.9000000004</v>
      </c>
      <c r="DP2089" s="46">
        <v>7210405.9000000004</v>
      </c>
      <c r="DQ2089" s="46"/>
      <c r="DR2089" s="46"/>
      <c r="DS2089" s="46"/>
      <c r="DT2089" s="46"/>
      <c r="DU2089" s="46"/>
      <c r="DV2089" s="46"/>
      <c r="DW2089" s="46"/>
      <c r="DX2089" s="46"/>
      <c r="DY2089" s="46"/>
      <c r="DZ2089" s="46"/>
      <c r="EA2089" s="46"/>
      <c r="EB2089" s="46"/>
      <c r="EC2089" s="46"/>
      <c r="ED2089" s="46"/>
      <c r="EE2089" s="46"/>
      <c r="EF2089" s="46"/>
      <c r="EG2089" s="46"/>
      <c r="EH2089" s="46"/>
      <c r="EI2089" s="46"/>
      <c r="EJ2089" s="46"/>
      <c r="EK2089" s="46"/>
      <c r="EL2089" s="46"/>
      <c r="EM2089" s="46"/>
      <c r="EN2089" s="46"/>
      <c r="EO2089" s="46"/>
      <c r="EP2089" s="46"/>
      <c r="EQ2089" s="46"/>
      <c r="ER2089" s="46"/>
      <c r="ES2089" s="46"/>
      <c r="ET2089" s="46"/>
      <c r="EU2089" s="46"/>
      <c r="EV2089" s="46"/>
      <c r="EW2089" s="46"/>
      <c r="EX2089" s="46"/>
      <c r="EY2089" s="46"/>
      <c r="EZ2089" s="46">
        <v>0</v>
      </c>
      <c r="FA2089" s="59" t="s">
        <v>1726</v>
      </c>
      <c r="FB2089" s="59" t="s">
        <v>1730</v>
      </c>
      <c r="FC2089" s="59" t="s">
        <v>1714</v>
      </c>
    </row>
    <row r="2090" spans="1:159" s="49" customFormat="1" ht="25.5" customHeight="1" x14ac:dyDescent="0.25">
      <c r="A2090" s="59" t="s">
        <v>3496</v>
      </c>
      <c r="B2090" s="59" t="s">
        <v>55</v>
      </c>
      <c r="C2090" s="59" t="s">
        <v>2081</v>
      </c>
      <c r="D2090" s="59" t="s">
        <v>2082</v>
      </c>
      <c r="E2090" s="59" t="s">
        <v>2082</v>
      </c>
      <c r="F2090" s="59"/>
      <c r="G2090" s="59" t="s">
        <v>2274</v>
      </c>
      <c r="H2090" s="59" t="s">
        <v>1405</v>
      </c>
      <c r="I2090" s="59">
        <v>80</v>
      </c>
      <c r="J2090" s="59" t="s">
        <v>3468</v>
      </c>
      <c r="K2090" s="59" t="s">
        <v>2307</v>
      </c>
      <c r="L2090" s="59"/>
      <c r="M2090" s="59">
        <v>0</v>
      </c>
      <c r="N2090" s="59" t="s">
        <v>2277</v>
      </c>
      <c r="O2090" s="46">
        <f t="shared" si="1484"/>
        <v>71850</v>
      </c>
      <c r="P2090" s="46"/>
      <c r="Q2090" s="46"/>
      <c r="R2090" s="46"/>
      <c r="S2090" s="46"/>
      <c r="T2090" s="46"/>
      <c r="U2090" s="46"/>
      <c r="V2090" s="46">
        <v>14370</v>
      </c>
      <c r="W2090" s="46">
        <v>14370</v>
      </c>
      <c r="X2090" s="46">
        <v>14370</v>
      </c>
      <c r="Y2090" s="46">
        <v>14370</v>
      </c>
      <c r="Z2090" s="46">
        <v>14370</v>
      </c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87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>
        <f>DE2090/O2090</f>
        <v>0</v>
      </c>
      <c r="BK2090" s="46"/>
      <c r="BL2090" s="46"/>
      <c r="BM2090" s="46"/>
      <c r="BN2090" s="46"/>
      <c r="BO2090" s="46"/>
      <c r="BP2090" s="46"/>
      <c r="BQ2090" s="46">
        <v>479.60999965205286</v>
      </c>
      <c r="BR2090" s="46">
        <v>501.76798190675021</v>
      </c>
      <c r="BS2090" s="46">
        <v>526.35</v>
      </c>
      <c r="BT2090" s="46">
        <v>526.35</v>
      </c>
      <c r="BU2090" s="46">
        <v>526.35</v>
      </c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>
        <v>0</v>
      </c>
      <c r="DF2090" s="46"/>
      <c r="DG2090" s="46"/>
      <c r="DH2090" s="46"/>
      <c r="DI2090" s="46"/>
      <c r="DJ2090" s="46"/>
      <c r="DK2090" s="46"/>
      <c r="DL2090" s="46">
        <f>V2090*BQ2090</f>
        <v>6891995.6949999994</v>
      </c>
      <c r="DM2090" s="46">
        <f>W2090*BR2090</f>
        <v>7210405.9000000004</v>
      </c>
      <c r="DN2090" s="46">
        <f>X2090*BS2090</f>
        <v>7563649.5</v>
      </c>
      <c r="DO2090" s="46">
        <f>Y2090*BT2090</f>
        <v>7563649.5</v>
      </c>
      <c r="DP2090" s="46">
        <f>Z2090*BU2090</f>
        <v>7563649.5</v>
      </c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>
        <f>DE2090*1.12</f>
        <v>0</v>
      </c>
      <c r="FA2090" s="59" t="s">
        <v>1726</v>
      </c>
      <c r="FB2090" s="59" t="s">
        <v>3253</v>
      </c>
      <c r="FC2090" s="59" t="s">
        <v>3469</v>
      </c>
    </row>
    <row r="2091" spans="1:159" s="157" customFormat="1" ht="25.5" customHeight="1" x14ac:dyDescent="0.25">
      <c r="A2091" s="92" t="s">
        <v>3920</v>
      </c>
      <c r="B2091" s="92" t="s">
        <v>55</v>
      </c>
      <c r="C2091" s="92" t="s">
        <v>2081</v>
      </c>
      <c r="D2091" s="92" t="s">
        <v>2082</v>
      </c>
      <c r="E2091" s="92" t="s">
        <v>2082</v>
      </c>
      <c r="F2091" s="92"/>
      <c r="G2091" s="92" t="s">
        <v>2274</v>
      </c>
      <c r="H2091" s="92" t="s">
        <v>1405</v>
      </c>
      <c r="I2091" s="152">
        <v>80</v>
      </c>
      <c r="J2091" s="152" t="s">
        <v>3891</v>
      </c>
      <c r="K2091" s="152" t="s">
        <v>2307</v>
      </c>
      <c r="L2091" s="100"/>
      <c r="M2091" s="92">
        <v>0</v>
      </c>
      <c r="N2091" s="152" t="s">
        <v>2277</v>
      </c>
      <c r="O2091" s="48">
        <f t="shared" ref="O2091" si="1521">V2091+W2091+X2091+Y2091+Z2091+AA2091+AB2091+AC2091+AD2091+AE2091+AF2091+AG2091+AH2091+AI2091+AJ2091+AK2091+AL2091+AM2091+AN2091+AO2091+AP2091+AQ2091+AR2091+AS2091+AT2091+AU2091+AV2091+AW2091+AX2091+AY2091+AZ2091+BA2091+BB2091+BC2091+BD2091+BE2091+BF2091+BG2091+BH2091+BI2091</f>
        <v>71850</v>
      </c>
      <c r="P2091" s="92"/>
      <c r="Q2091" s="92"/>
      <c r="R2091" s="92"/>
      <c r="S2091" s="96"/>
      <c r="T2091" s="96"/>
      <c r="U2091" s="96"/>
      <c r="V2091" s="96">
        <v>14370</v>
      </c>
      <c r="W2091" s="96">
        <v>14370</v>
      </c>
      <c r="X2091" s="153">
        <v>14370</v>
      </c>
      <c r="Y2091" s="153">
        <v>14370</v>
      </c>
      <c r="Z2091" s="153">
        <v>14370</v>
      </c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154">
        <f t="shared" ref="BJ2091" si="1522">DE2091/O2091</f>
        <v>523.03359638134998</v>
      </c>
      <c r="BK2091" s="92"/>
      <c r="BL2091" s="92"/>
      <c r="BM2091" s="92"/>
      <c r="BN2091" s="155"/>
      <c r="BO2091" s="155"/>
      <c r="BP2091" s="155"/>
      <c r="BQ2091" s="155">
        <f t="shared" ref="BQ2091" si="1523">DL2091/V2091</f>
        <v>479.61</v>
      </c>
      <c r="BR2091" s="155">
        <v>501.76798190675021</v>
      </c>
      <c r="BS2091" s="96">
        <v>526.35</v>
      </c>
      <c r="BT2091" s="101">
        <v>553.72</v>
      </c>
      <c r="BU2091" s="101">
        <v>553.72</v>
      </c>
      <c r="BV2091" s="92"/>
      <c r="BW2091" s="92"/>
      <c r="BX2091" s="92"/>
      <c r="BY2091" s="92"/>
      <c r="BZ2091" s="92"/>
      <c r="CA2091" s="92"/>
      <c r="CB2091" s="92"/>
      <c r="CC2091" s="92"/>
      <c r="CD2091" s="92"/>
      <c r="CE2091" s="92"/>
      <c r="CF2091" s="92"/>
      <c r="CG2091" s="92"/>
      <c r="CH2091" s="92"/>
      <c r="CI2091" s="92"/>
      <c r="CJ2091" s="92"/>
      <c r="CK2091" s="92"/>
      <c r="CL2091" s="92"/>
      <c r="CM2091" s="92"/>
      <c r="CN2091" s="92"/>
      <c r="CO2091" s="92"/>
      <c r="CP2091" s="92"/>
      <c r="CQ2091" s="92"/>
      <c r="CR2091" s="92"/>
      <c r="CS2091" s="92"/>
      <c r="CT2091" s="92"/>
      <c r="CU2091" s="92"/>
      <c r="CV2091" s="92"/>
      <c r="CW2091" s="92"/>
      <c r="CX2091" s="92"/>
      <c r="CY2091" s="92"/>
      <c r="CZ2091" s="92"/>
      <c r="DA2091" s="92"/>
      <c r="DB2091" s="92"/>
      <c r="DC2091" s="92"/>
      <c r="DD2091" s="92"/>
      <c r="DE2091" s="154">
        <f t="shared" ref="DE2091" si="1524">SUM(DH2091:EY2091)</f>
        <v>37579963.899999999</v>
      </c>
      <c r="DF2091" s="92"/>
      <c r="DG2091" s="92"/>
      <c r="DH2091" s="92"/>
      <c r="DI2091" s="156"/>
      <c r="DJ2091" s="156"/>
      <c r="DK2091" s="156"/>
      <c r="DL2091" s="156">
        <v>6891995.7000000002</v>
      </c>
      <c r="DM2091" s="156">
        <f t="shared" ref="DM2091:DP2091" si="1525">W2091*BR2091</f>
        <v>7210405.9000000004</v>
      </c>
      <c r="DN2091" s="156">
        <f t="shared" si="1525"/>
        <v>7563649.5</v>
      </c>
      <c r="DO2091" s="156">
        <f t="shared" si="1525"/>
        <v>7956956.4000000004</v>
      </c>
      <c r="DP2091" s="156">
        <f t="shared" si="1525"/>
        <v>7956956.4000000004</v>
      </c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156"/>
      <c r="EH2091" s="156"/>
      <c r="EI2091" s="156"/>
      <c r="EJ2091" s="156"/>
      <c r="EK2091" s="156"/>
      <c r="EL2091" s="156"/>
      <c r="EM2091" s="156"/>
      <c r="EN2091" s="156"/>
      <c r="EO2091" s="156"/>
      <c r="EP2091" s="156"/>
      <c r="EQ2091" s="156"/>
      <c r="ER2091" s="156"/>
      <c r="ES2091" s="156"/>
      <c r="ET2091" s="156"/>
      <c r="EU2091" s="156"/>
      <c r="EV2091" s="156"/>
      <c r="EW2091" s="156"/>
      <c r="EX2091" s="156"/>
      <c r="EY2091" s="156"/>
      <c r="EZ2091" s="154">
        <f t="shared" ref="EZ2091" si="1526">DE2091*1.12</f>
        <v>42089559.568000004</v>
      </c>
      <c r="FA2091" s="92" t="s">
        <v>1726</v>
      </c>
      <c r="FB2091" s="92" t="s">
        <v>3565</v>
      </c>
      <c r="FC2091" s="92" t="s">
        <v>1753</v>
      </c>
    </row>
    <row r="2092" spans="1:159" s="49" customFormat="1" ht="25.5" customHeight="1" x14ac:dyDescent="0.25">
      <c r="A2092" s="59" t="s">
        <v>2144</v>
      </c>
      <c r="B2092" s="59" t="s">
        <v>55</v>
      </c>
      <c r="C2092" s="59" t="s">
        <v>2081</v>
      </c>
      <c r="D2092" s="59" t="s">
        <v>2082</v>
      </c>
      <c r="E2092" s="59" t="s">
        <v>2082</v>
      </c>
      <c r="F2092" s="59"/>
      <c r="G2092" s="59" t="s">
        <v>2274</v>
      </c>
      <c r="H2092" s="59" t="s">
        <v>1405</v>
      </c>
      <c r="I2092" s="59">
        <v>80</v>
      </c>
      <c r="J2092" s="59" t="s">
        <v>2275</v>
      </c>
      <c r="K2092" s="59" t="s">
        <v>2308</v>
      </c>
      <c r="L2092" s="59"/>
      <c r="M2092" s="59">
        <v>0</v>
      </c>
      <c r="N2092" s="59" t="s">
        <v>2277</v>
      </c>
      <c r="O2092" s="46">
        <f t="shared" si="1484"/>
        <v>0</v>
      </c>
      <c r="P2092" s="46"/>
      <c r="Q2092" s="46"/>
      <c r="R2092" s="46"/>
      <c r="S2092" s="46"/>
      <c r="T2092" s="46"/>
      <c r="U2092" s="46"/>
      <c r="V2092" s="46"/>
      <c r="W2092" s="46"/>
      <c r="X2092" s="46"/>
      <c r="Y2092" s="46"/>
      <c r="Z2092" s="46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87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>
        <v>0</v>
      </c>
      <c r="DF2092" s="46"/>
      <c r="DG2092" s="46"/>
      <c r="DH2092" s="46"/>
      <c r="DI2092" s="46"/>
      <c r="DJ2092" s="46"/>
      <c r="DK2092" s="46"/>
      <c r="DL2092" s="46">
        <v>1101192.96</v>
      </c>
      <c r="DM2092" s="46">
        <v>1101192.96</v>
      </c>
      <c r="DN2092" s="46">
        <v>1101192.96</v>
      </c>
      <c r="DO2092" s="46">
        <v>1101192.96</v>
      </c>
      <c r="DP2092" s="46">
        <v>1101192.96</v>
      </c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>
        <v>0</v>
      </c>
      <c r="FA2092" s="59" t="s">
        <v>1726</v>
      </c>
      <c r="FB2092" s="59" t="s">
        <v>1727</v>
      </c>
      <c r="FC2092" s="59"/>
    </row>
    <row r="2093" spans="1:159" s="49" customFormat="1" ht="25.5" customHeight="1" x14ac:dyDescent="0.25">
      <c r="A2093" s="59" t="s">
        <v>2145</v>
      </c>
      <c r="B2093" s="59" t="s">
        <v>55</v>
      </c>
      <c r="C2093" s="59" t="s">
        <v>2081</v>
      </c>
      <c r="D2093" s="59" t="s">
        <v>2082</v>
      </c>
      <c r="E2093" s="59" t="s">
        <v>2082</v>
      </c>
      <c r="F2093" s="59"/>
      <c r="G2093" s="59" t="s">
        <v>2274</v>
      </c>
      <c r="H2093" s="59" t="s">
        <v>1405</v>
      </c>
      <c r="I2093" s="59">
        <v>80</v>
      </c>
      <c r="J2093" s="59" t="s">
        <v>1357</v>
      </c>
      <c r="K2093" s="59" t="s">
        <v>2308</v>
      </c>
      <c r="L2093" s="59"/>
      <c r="M2093" s="59">
        <v>0</v>
      </c>
      <c r="N2093" s="59" t="s">
        <v>2277</v>
      </c>
      <c r="O2093" s="46">
        <f t="shared" si="1484"/>
        <v>0</v>
      </c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87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  <c r="CN2093" s="46"/>
      <c r="CO2093" s="46"/>
      <c r="CP2093" s="46"/>
      <c r="CQ2093" s="46"/>
      <c r="CR2093" s="46"/>
      <c r="CS2093" s="46"/>
      <c r="CT2093" s="46"/>
      <c r="CU2093" s="46"/>
      <c r="CV2093" s="46"/>
      <c r="CW2093" s="46"/>
      <c r="CX2093" s="46"/>
      <c r="CY2093" s="46"/>
      <c r="CZ2093" s="46"/>
      <c r="DA2093" s="46"/>
      <c r="DB2093" s="46"/>
      <c r="DC2093" s="46"/>
      <c r="DD2093" s="46"/>
      <c r="DE2093" s="46">
        <v>0</v>
      </c>
      <c r="DF2093" s="46"/>
      <c r="DG2093" s="46"/>
      <c r="DH2093" s="46"/>
      <c r="DI2093" s="46"/>
      <c r="DJ2093" s="46"/>
      <c r="DK2093" s="46"/>
      <c r="DL2093" s="46">
        <v>1101192.96</v>
      </c>
      <c r="DM2093" s="46">
        <v>1152068.07</v>
      </c>
      <c r="DN2093" s="46">
        <v>1152068.07</v>
      </c>
      <c r="DO2093" s="46">
        <v>1152068.07</v>
      </c>
      <c r="DP2093" s="46">
        <v>1152068.07</v>
      </c>
      <c r="DQ2093" s="46"/>
      <c r="DR2093" s="46"/>
      <c r="DS2093" s="46"/>
      <c r="DT2093" s="46"/>
      <c r="DU2093" s="46"/>
      <c r="DV2093" s="46"/>
      <c r="DW2093" s="46"/>
      <c r="DX2093" s="46"/>
      <c r="DY2093" s="46"/>
      <c r="DZ2093" s="46"/>
      <c r="EA2093" s="46"/>
      <c r="EB2093" s="46"/>
      <c r="EC2093" s="46"/>
      <c r="ED2093" s="46"/>
      <c r="EE2093" s="46"/>
      <c r="EF2093" s="46"/>
      <c r="EG2093" s="46"/>
      <c r="EH2093" s="46"/>
      <c r="EI2093" s="46"/>
      <c r="EJ2093" s="46"/>
      <c r="EK2093" s="46"/>
      <c r="EL2093" s="46"/>
      <c r="EM2093" s="46"/>
      <c r="EN2093" s="46"/>
      <c r="EO2093" s="46"/>
      <c r="EP2093" s="46"/>
      <c r="EQ2093" s="46"/>
      <c r="ER2093" s="46"/>
      <c r="ES2093" s="46"/>
      <c r="ET2093" s="46"/>
      <c r="EU2093" s="46"/>
      <c r="EV2093" s="46"/>
      <c r="EW2093" s="46"/>
      <c r="EX2093" s="46"/>
      <c r="EY2093" s="46"/>
      <c r="EZ2093" s="46">
        <v>0</v>
      </c>
      <c r="FA2093" s="59" t="s">
        <v>1726</v>
      </c>
      <c r="FB2093" s="59" t="s">
        <v>1730</v>
      </c>
      <c r="FC2093" s="59" t="s">
        <v>1714</v>
      </c>
    </row>
    <row r="2094" spans="1:159" s="49" customFormat="1" ht="25.5" customHeight="1" x14ac:dyDescent="0.25">
      <c r="A2094" s="59" t="s">
        <v>3497</v>
      </c>
      <c r="B2094" s="59" t="s">
        <v>55</v>
      </c>
      <c r="C2094" s="59" t="s">
        <v>2081</v>
      </c>
      <c r="D2094" s="59" t="s">
        <v>2082</v>
      </c>
      <c r="E2094" s="59" t="s">
        <v>2082</v>
      </c>
      <c r="F2094" s="59"/>
      <c r="G2094" s="59" t="s">
        <v>2274</v>
      </c>
      <c r="H2094" s="59" t="s">
        <v>1405</v>
      </c>
      <c r="I2094" s="59">
        <v>80</v>
      </c>
      <c r="J2094" s="59" t="s">
        <v>3468</v>
      </c>
      <c r="K2094" s="59" t="s">
        <v>2308</v>
      </c>
      <c r="L2094" s="59"/>
      <c r="M2094" s="59">
        <v>0</v>
      </c>
      <c r="N2094" s="59" t="s">
        <v>2277</v>
      </c>
      <c r="O2094" s="46">
        <f t="shared" si="1484"/>
        <v>34620</v>
      </c>
      <c r="P2094" s="46"/>
      <c r="Q2094" s="46"/>
      <c r="R2094" s="46"/>
      <c r="S2094" s="46"/>
      <c r="T2094" s="46"/>
      <c r="U2094" s="46"/>
      <c r="V2094" s="46">
        <v>6924</v>
      </c>
      <c r="W2094" s="46">
        <v>6924</v>
      </c>
      <c r="X2094" s="46">
        <v>6924</v>
      </c>
      <c r="Y2094" s="46">
        <v>6924</v>
      </c>
      <c r="Z2094" s="46">
        <v>6924</v>
      </c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87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>
        <f>DE2094/O2094</f>
        <v>0</v>
      </c>
      <c r="BK2094" s="46"/>
      <c r="BL2094" s="46"/>
      <c r="BM2094" s="46"/>
      <c r="BN2094" s="46"/>
      <c r="BO2094" s="46"/>
      <c r="BP2094" s="46"/>
      <c r="BQ2094" s="46">
        <v>159.04</v>
      </c>
      <c r="BR2094" s="46">
        <v>166.38764731369153</v>
      </c>
      <c r="BS2094" s="46">
        <v>174.54</v>
      </c>
      <c r="BT2094" s="46">
        <v>174.54</v>
      </c>
      <c r="BU2094" s="46">
        <v>174.54</v>
      </c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>
        <v>0</v>
      </c>
      <c r="DF2094" s="46"/>
      <c r="DG2094" s="46"/>
      <c r="DH2094" s="46"/>
      <c r="DI2094" s="46"/>
      <c r="DJ2094" s="46"/>
      <c r="DK2094" s="46"/>
      <c r="DL2094" s="46">
        <f>V2094*BQ2094</f>
        <v>1101192.96</v>
      </c>
      <c r="DM2094" s="46">
        <f>W2094*BR2094</f>
        <v>1152068.07</v>
      </c>
      <c r="DN2094" s="46">
        <f>X2094*BS2094</f>
        <v>1208514.96</v>
      </c>
      <c r="DO2094" s="46">
        <f>Y2094*BT2094</f>
        <v>1208514.96</v>
      </c>
      <c r="DP2094" s="46">
        <f>Z2094*BU2094</f>
        <v>1208514.96</v>
      </c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>
        <f>DE2094*1.12</f>
        <v>0</v>
      </c>
      <c r="FA2094" s="59" t="s">
        <v>1726</v>
      </c>
      <c r="FB2094" s="59" t="s">
        <v>3253</v>
      </c>
      <c r="FC2094" s="59" t="s">
        <v>3469</v>
      </c>
    </row>
    <row r="2095" spans="1:159" s="157" customFormat="1" ht="25.5" customHeight="1" x14ac:dyDescent="0.25">
      <c r="A2095" s="92" t="s">
        <v>3921</v>
      </c>
      <c r="B2095" s="92" t="s">
        <v>55</v>
      </c>
      <c r="C2095" s="92" t="s">
        <v>2081</v>
      </c>
      <c r="D2095" s="92" t="s">
        <v>2082</v>
      </c>
      <c r="E2095" s="92" t="s">
        <v>2082</v>
      </c>
      <c r="F2095" s="92"/>
      <c r="G2095" s="92" t="s">
        <v>2274</v>
      </c>
      <c r="H2095" s="92" t="s">
        <v>1405</v>
      </c>
      <c r="I2095" s="152">
        <v>80</v>
      </c>
      <c r="J2095" s="152" t="s">
        <v>3891</v>
      </c>
      <c r="K2095" s="152" t="s">
        <v>2308</v>
      </c>
      <c r="L2095" s="100"/>
      <c r="M2095" s="92">
        <v>0</v>
      </c>
      <c r="N2095" s="152" t="s">
        <v>2277</v>
      </c>
      <c r="O2095" s="48">
        <f t="shared" ref="O2095" si="1527">V2095+W2095+X2095+Y2095+Z2095+AA2095+AB2095+AC2095+AD2095+AE2095+AF2095+AG2095+AH2095+AI2095+AJ2095+AK2095+AL2095+AM2095+AN2095+AO2095+AP2095+AQ2095+AR2095+AS2095+AT2095+AU2095+AV2095+AW2095+AX2095+AY2095+AZ2095+BA2095+BB2095+BC2095+BD2095+BE2095+BF2095+BG2095+BH2095+BI2095</f>
        <v>34620</v>
      </c>
      <c r="P2095" s="92"/>
      <c r="Q2095" s="92"/>
      <c r="R2095" s="92"/>
      <c r="S2095" s="96"/>
      <c r="T2095" s="96"/>
      <c r="U2095" s="96"/>
      <c r="V2095" s="96">
        <v>6924</v>
      </c>
      <c r="W2095" s="96">
        <v>6924</v>
      </c>
      <c r="X2095" s="153">
        <v>6924</v>
      </c>
      <c r="Y2095" s="153">
        <v>6924</v>
      </c>
      <c r="Z2095" s="153">
        <v>6924</v>
      </c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154">
        <f t="shared" ref="BJ2095" si="1528">DE2095/O2095</f>
        <v>173.44152946273829</v>
      </c>
      <c r="BK2095" s="92"/>
      <c r="BL2095" s="92"/>
      <c r="BM2095" s="92"/>
      <c r="BN2095" s="155"/>
      <c r="BO2095" s="155"/>
      <c r="BP2095" s="155"/>
      <c r="BQ2095" s="155">
        <f t="shared" ref="BQ2095" si="1529">DL2095/V2095</f>
        <v>159.04</v>
      </c>
      <c r="BR2095" s="155">
        <v>166.38764731369153</v>
      </c>
      <c r="BS2095" s="96">
        <v>174.54</v>
      </c>
      <c r="BT2095" s="101">
        <v>183.62</v>
      </c>
      <c r="BU2095" s="101">
        <v>183.62</v>
      </c>
      <c r="BV2095" s="92"/>
      <c r="BW2095" s="92"/>
      <c r="BX2095" s="92"/>
      <c r="BY2095" s="92"/>
      <c r="BZ2095" s="92"/>
      <c r="CA2095" s="92"/>
      <c r="CB2095" s="92"/>
      <c r="CC2095" s="92"/>
      <c r="CD2095" s="92"/>
      <c r="CE2095" s="92"/>
      <c r="CF2095" s="92"/>
      <c r="CG2095" s="92"/>
      <c r="CH2095" s="92"/>
      <c r="CI2095" s="92"/>
      <c r="CJ2095" s="92"/>
      <c r="CK2095" s="92"/>
      <c r="CL2095" s="92"/>
      <c r="CM2095" s="92"/>
      <c r="CN2095" s="92"/>
      <c r="CO2095" s="92"/>
      <c r="CP2095" s="92"/>
      <c r="CQ2095" s="92"/>
      <c r="CR2095" s="92"/>
      <c r="CS2095" s="92"/>
      <c r="CT2095" s="92"/>
      <c r="CU2095" s="92"/>
      <c r="CV2095" s="92"/>
      <c r="CW2095" s="92"/>
      <c r="CX2095" s="92"/>
      <c r="CY2095" s="92"/>
      <c r="CZ2095" s="92"/>
      <c r="DA2095" s="92"/>
      <c r="DB2095" s="92"/>
      <c r="DC2095" s="92"/>
      <c r="DD2095" s="92"/>
      <c r="DE2095" s="154">
        <f t="shared" ref="DE2095" si="1530">SUM(DH2095:EY2095)</f>
        <v>6004545.75</v>
      </c>
      <c r="DF2095" s="92"/>
      <c r="DG2095" s="92"/>
      <c r="DH2095" s="92"/>
      <c r="DI2095" s="156"/>
      <c r="DJ2095" s="156"/>
      <c r="DK2095" s="156"/>
      <c r="DL2095" s="156">
        <v>1101192.96</v>
      </c>
      <c r="DM2095" s="156">
        <f t="shared" ref="DM2095:DP2095" si="1531">W2095*BR2095</f>
        <v>1152068.07</v>
      </c>
      <c r="DN2095" s="156">
        <f t="shared" si="1531"/>
        <v>1208514.96</v>
      </c>
      <c r="DO2095" s="156">
        <f t="shared" si="1531"/>
        <v>1271384.8800000001</v>
      </c>
      <c r="DP2095" s="156">
        <f t="shared" si="1531"/>
        <v>1271384.8800000001</v>
      </c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156"/>
      <c r="EH2095" s="156"/>
      <c r="EI2095" s="156"/>
      <c r="EJ2095" s="156"/>
      <c r="EK2095" s="156"/>
      <c r="EL2095" s="156"/>
      <c r="EM2095" s="156"/>
      <c r="EN2095" s="156"/>
      <c r="EO2095" s="156"/>
      <c r="EP2095" s="156"/>
      <c r="EQ2095" s="156"/>
      <c r="ER2095" s="156"/>
      <c r="ES2095" s="156"/>
      <c r="ET2095" s="156"/>
      <c r="EU2095" s="156"/>
      <c r="EV2095" s="156"/>
      <c r="EW2095" s="156"/>
      <c r="EX2095" s="156"/>
      <c r="EY2095" s="156"/>
      <c r="EZ2095" s="154">
        <f t="shared" ref="EZ2095" si="1532">DE2095*1.12</f>
        <v>6725091.2400000002</v>
      </c>
      <c r="FA2095" s="92" t="s">
        <v>1726</v>
      </c>
      <c r="FB2095" s="92" t="s">
        <v>3565</v>
      </c>
      <c r="FC2095" s="92" t="s">
        <v>1753</v>
      </c>
    </row>
    <row r="2096" spans="1:159" s="49" customFormat="1" ht="25.5" customHeight="1" x14ac:dyDescent="0.25">
      <c r="A2096" s="59" t="s">
        <v>2146</v>
      </c>
      <c r="B2096" s="59" t="s">
        <v>55</v>
      </c>
      <c r="C2096" s="59" t="s">
        <v>2081</v>
      </c>
      <c r="D2096" s="59" t="s">
        <v>2082</v>
      </c>
      <c r="E2096" s="59" t="s">
        <v>2082</v>
      </c>
      <c r="F2096" s="59"/>
      <c r="G2096" s="59" t="s">
        <v>2274</v>
      </c>
      <c r="H2096" s="59" t="s">
        <v>1405</v>
      </c>
      <c r="I2096" s="59">
        <v>80</v>
      </c>
      <c r="J2096" s="59" t="s">
        <v>2275</v>
      </c>
      <c r="K2096" s="59" t="s">
        <v>2309</v>
      </c>
      <c r="L2096" s="59"/>
      <c r="M2096" s="59">
        <v>0</v>
      </c>
      <c r="N2096" s="59" t="s">
        <v>2277</v>
      </c>
      <c r="O2096" s="46">
        <f t="shared" si="1484"/>
        <v>0</v>
      </c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87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>
        <v>0</v>
      </c>
      <c r="DF2096" s="46"/>
      <c r="DG2096" s="46"/>
      <c r="DH2096" s="46"/>
      <c r="DI2096" s="46"/>
      <c r="DJ2096" s="46"/>
      <c r="DK2096" s="46"/>
      <c r="DL2096" s="46">
        <v>2043938.736</v>
      </c>
      <c r="DM2096" s="46">
        <v>2043938.736</v>
      </c>
      <c r="DN2096" s="46">
        <v>2043938.736</v>
      </c>
      <c r="DO2096" s="46">
        <v>2043938.736</v>
      </c>
      <c r="DP2096" s="46">
        <v>2043938.736</v>
      </c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>
        <v>0</v>
      </c>
      <c r="FA2096" s="59" t="s">
        <v>1726</v>
      </c>
      <c r="FB2096" s="59" t="s">
        <v>1727</v>
      </c>
      <c r="FC2096" s="59"/>
    </row>
    <row r="2097" spans="1:159" s="49" customFormat="1" ht="25.5" customHeight="1" x14ac:dyDescent="0.25">
      <c r="A2097" s="59" t="s">
        <v>2147</v>
      </c>
      <c r="B2097" s="59" t="s">
        <v>55</v>
      </c>
      <c r="C2097" s="59" t="s">
        <v>2081</v>
      </c>
      <c r="D2097" s="59" t="s">
        <v>2082</v>
      </c>
      <c r="E2097" s="59" t="s">
        <v>2082</v>
      </c>
      <c r="F2097" s="59"/>
      <c r="G2097" s="59" t="s">
        <v>2274</v>
      </c>
      <c r="H2097" s="59" t="s">
        <v>1405</v>
      </c>
      <c r="I2097" s="59">
        <v>80</v>
      </c>
      <c r="J2097" s="59" t="s">
        <v>1357</v>
      </c>
      <c r="K2097" s="59" t="s">
        <v>2309</v>
      </c>
      <c r="L2097" s="59"/>
      <c r="M2097" s="59">
        <v>0</v>
      </c>
      <c r="N2097" s="59" t="s">
        <v>2277</v>
      </c>
      <c r="O2097" s="46">
        <f t="shared" si="1484"/>
        <v>0</v>
      </c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87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  <c r="CN2097" s="46"/>
      <c r="CO2097" s="46"/>
      <c r="CP2097" s="46"/>
      <c r="CQ2097" s="46"/>
      <c r="CR2097" s="46"/>
      <c r="CS2097" s="46"/>
      <c r="CT2097" s="46"/>
      <c r="CU2097" s="46"/>
      <c r="CV2097" s="46"/>
      <c r="CW2097" s="46"/>
      <c r="CX2097" s="46"/>
      <c r="CY2097" s="46"/>
      <c r="CZ2097" s="46"/>
      <c r="DA2097" s="46"/>
      <c r="DB2097" s="46"/>
      <c r="DC2097" s="46"/>
      <c r="DD2097" s="46"/>
      <c r="DE2097" s="46">
        <v>0</v>
      </c>
      <c r="DF2097" s="46"/>
      <c r="DG2097" s="46"/>
      <c r="DH2097" s="46"/>
      <c r="DI2097" s="46"/>
      <c r="DJ2097" s="46"/>
      <c r="DK2097" s="46"/>
      <c r="DL2097" s="46">
        <v>2043938.72</v>
      </c>
      <c r="DM2097" s="46">
        <v>2138368.69</v>
      </c>
      <c r="DN2097" s="46">
        <v>2138368.69</v>
      </c>
      <c r="DO2097" s="46">
        <v>2138368.69</v>
      </c>
      <c r="DP2097" s="46">
        <v>2138368.69</v>
      </c>
      <c r="DQ2097" s="46"/>
      <c r="DR2097" s="46"/>
      <c r="DS2097" s="46"/>
      <c r="DT2097" s="46"/>
      <c r="DU2097" s="46"/>
      <c r="DV2097" s="46"/>
      <c r="DW2097" s="46"/>
      <c r="DX2097" s="46"/>
      <c r="DY2097" s="46"/>
      <c r="DZ2097" s="46"/>
      <c r="EA2097" s="46"/>
      <c r="EB2097" s="46"/>
      <c r="EC2097" s="46"/>
      <c r="ED2097" s="46"/>
      <c r="EE2097" s="46"/>
      <c r="EF2097" s="46"/>
      <c r="EG2097" s="46"/>
      <c r="EH2097" s="46"/>
      <c r="EI2097" s="46"/>
      <c r="EJ2097" s="46"/>
      <c r="EK2097" s="46"/>
      <c r="EL2097" s="46"/>
      <c r="EM2097" s="46"/>
      <c r="EN2097" s="46"/>
      <c r="EO2097" s="46"/>
      <c r="EP2097" s="46"/>
      <c r="EQ2097" s="46"/>
      <c r="ER2097" s="46"/>
      <c r="ES2097" s="46"/>
      <c r="ET2097" s="46"/>
      <c r="EU2097" s="46"/>
      <c r="EV2097" s="46"/>
      <c r="EW2097" s="46"/>
      <c r="EX2097" s="46"/>
      <c r="EY2097" s="46"/>
      <c r="EZ2097" s="46">
        <v>0</v>
      </c>
      <c r="FA2097" s="59" t="s">
        <v>1726</v>
      </c>
      <c r="FB2097" s="59" t="s">
        <v>1730</v>
      </c>
      <c r="FC2097" s="59" t="s">
        <v>1714</v>
      </c>
    </row>
    <row r="2098" spans="1:159" s="49" customFormat="1" ht="25.5" customHeight="1" x14ac:dyDescent="0.25">
      <c r="A2098" s="59" t="s">
        <v>3498</v>
      </c>
      <c r="B2098" s="59" t="s">
        <v>55</v>
      </c>
      <c r="C2098" s="59" t="s">
        <v>2081</v>
      </c>
      <c r="D2098" s="59" t="s">
        <v>2082</v>
      </c>
      <c r="E2098" s="59" t="s">
        <v>2082</v>
      </c>
      <c r="F2098" s="59"/>
      <c r="G2098" s="59" t="s">
        <v>2274</v>
      </c>
      <c r="H2098" s="59" t="s">
        <v>1405</v>
      </c>
      <c r="I2098" s="59">
        <v>80</v>
      </c>
      <c r="J2098" s="59" t="s">
        <v>3468</v>
      </c>
      <c r="K2098" s="59" t="s">
        <v>2309</v>
      </c>
      <c r="L2098" s="59"/>
      <c r="M2098" s="59">
        <v>0</v>
      </c>
      <c r="N2098" s="59" t="s">
        <v>2277</v>
      </c>
      <c r="O2098" s="46">
        <f t="shared" si="1484"/>
        <v>25176.000000000004</v>
      </c>
      <c r="P2098" s="46"/>
      <c r="Q2098" s="46"/>
      <c r="R2098" s="46"/>
      <c r="S2098" s="46"/>
      <c r="T2098" s="46"/>
      <c r="U2098" s="46"/>
      <c r="V2098" s="46">
        <v>5035.2000000000007</v>
      </c>
      <c r="W2098" s="46">
        <v>5035.2000000000007</v>
      </c>
      <c r="X2098" s="46">
        <v>5035.2000000000007</v>
      </c>
      <c r="Y2098" s="46">
        <v>5035.2000000000007</v>
      </c>
      <c r="Z2098" s="46">
        <v>5035.2000000000007</v>
      </c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87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>
        <f>DE2098/O2098</f>
        <v>0</v>
      </c>
      <c r="BK2098" s="46"/>
      <c r="BL2098" s="46"/>
      <c r="BM2098" s="46"/>
      <c r="BN2098" s="46"/>
      <c r="BO2098" s="46"/>
      <c r="BP2098" s="46"/>
      <c r="BQ2098" s="46">
        <v>405.92999642516673</v>
      </c>
      <c r="BR2098" s="46">
        <v>424.68396290117568</v>
      </c>
      <c r="BS2098" s="46">
        <v>445.49</v>
      </c>
      <c r="BT2098" s="46">
        <v>445.49</v>
      </c>
      <c r="BU2098" s="46">
        <v>445.49</v>
      </c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>
        <v>0</v>
      </c>
      <c r="DF2098" s="46"/>
      <c r="DG2098" s="46"/>
      <c r="DH2098" s="46"/>
      <c r="DI2098" s="46"/>
      <c r="DJ2098" s="46"/>
      <c r="DK2098" s="46"/>
      <c r="DL2098" s="46">
        <f>V2098*BQ2098</f>
        <v>2043938.7179999999</v>
      </c>
      <c r="DM2098" s="46">
        <f>W2098*BR2098</f>
        <v>2138368.69</v>
      </c>
      <c r="DN2098" s="46">
        <f>X2098*BS2098</f>
        <v>2243131.2480000001</v>
      </c>
      <c r="DO2098" s="46">
        <f>Y2098*BT2098</f>
        <v>2243131.2480000001</v>
      </c>
      <c r="DP2098" s="46">
        <f>Z2098*BU2098</f>
        <v>2243131.2480000001</v>
      </c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>
        <f>DE2098*1.12</f>
        <v>0</v>
      </c>
      <c r="FA2098" s="59" t="s">
        <v>1726</v>
      </c>
      <c r="FB2098" s="59" t="s">
        <v>3253</v>
      </c>
      <c r="FC2098" s="59" t="s">
        <v>3469</v>
      </c>
    </row>
    <row r="2099" spans="1:159" s="157" customFormat="1" ht="25.5" customHeight="1" x14ac:dyDescent="0.25">
      <c r="A2099" s="92" t="s">
        <v>3922</v>
      </c>
      <c r="B2099" s="92" t="s">
        <v>55</v>
      </c>
      <c r="C2099" s="92" t="s">
        <v>2081</v>
      </c>
      <c r="D2099" s="92" t="s">
        <v>2082</v>
      </c>
      <c r="E2099" s="92" t="s">
        <v>2082</v>
      </c>
      <c r="F2099" s="92"/>
      <c r="G2099" s="92" t="s">
        <v>2274</v>
      </c>
      <c r="H2099" s="92" t="s">
        <v>1405</v>
      </c>
      <c r="I2099" s="152">
        <v>80</v>
      </c>
      <c r="J2099" s="152" t="s">
        <v>3891</v>
      </c>
      <c r="K2099" s="152" t="s">
        <v>2309</v>
      </c>
      <c r="L2099" s="100"/>
      <c r="M2099" s="92">
        <v>0</v>
      </c>
      <c r="N2099" s="152" t="s">
        <v>2277</v>
      </c>
      <c r="O2099" s="48">
        <f t="shared" ref="O2099" si="1533">V2099+W2099+X2099+Y2099+Z2099+AA2099+AB2099+AC2099+AD2099+AE2099+AF2099+AG2099+AH2099+AI2099+AJ2099+AK2099+AL2099+AM2099+AN2099+AO2099+AP2099+AQ2099+AR2099+AS2099+AT2099+AU2099+AV2099+AW2099+AX2099+AY2099+AZ2099+BA2099+BB2099+BC2099+BD2099+BE2099+BF2099+BG2099+BH2099+BI2099</f>
        <v>25176.000000000004</v>
      </c>
      <c r="P2099" s="92"/>
      <c r="Q2099" s="92"/>
      <c r="R2099" s="92"/>
      <c r="S2099" s="96"/>
      <c r="T2099" s="96"/>
      <c r="U2099" s="96"/>
      <c r="V2099" s="96">
        <v>5035.2000000000007</v>
      </c>
      <c r="W2099" s="96">
        <v>5035.2000000000007</v>
      </c>
      <c r="X2099" s="153">
        <v>5035.2000000000007</v>
      </c>
      <c r="Y2099" s="153">
        <v>5035.2000000000007</v>
      </c>
      <c r="Z2099" s="153">
        <v>5035.2000000000007</v>
      </c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154">
        <f t="shared" ref="BJ2099" si="1534">DE2099/O2099</f>
        <v>442.3247919447092</v>
      </c>
      <c r="BK2099" s="92"/>
      <c r="BL2099" s="92"/>
      <c r="BM2099" s="92"/>
      <c r="BN2099" s="155"/>
      <c r="BO2099" s="155"/>
      <c r="BP2099" s="155"/>
      <c r="BQ2099" s="155">
        <f t="shared" ref="BQ2099" si="1535">DL2099/V2099</f>
        <v>405.92999682237047</v>
      </c>
      <c r="BR2099" s="155">
        <v>424.68396290117568</v>
      </c>
      <c r="BS2099" s="96">
        <v>445.49</v>
      </c>
      <c r="BT2099" s="101">
        <v>467.76</v>
      </c>
      <c r="BU2099" s="101">
        <v>467.76</v>
      </c>
      <c r="BV2099" s="92"/>
      <c r="BW2099" s="92"/>
      <c r="BX2099" s="92"/>
      <c r="BY2099" s="92"/>
      <c r="BZ2099" s="92"/>
      <c r="CA2099" s="92"/>
      <c r="CB2099" s="92"/>
      <c r="CC2099" s="92"/>
      <c r="CD2099" s="92"/>
      <c r="CE2099" s="92"/>
      <c r="CF2099" s="92"/>
      <c r="CG2099" s="92"/>
      <c r="CH2099" s="92"/>
      <c r="CI2099" s="92"/>
      <c r="CJ2099" s="92"/>
      <c r="CK2099" s="92"/>
      <c r="CL2099" s="92"/>
      <c r="CM2099" s="92"/>
      <c r="CN2099" s="92"/>
      <c r="CO2099" s="92"/>
      <c r="CP2099" s="92"/>
      <c r="CQ2099" s="92"/>
      <c r="CR2099" s="92"/>
      <c r="CS2099" s="92"/>
      <c r="CT2099" s="92"/>
      <c r="CU2099" s="92"/>
      <c r="CV2099" s="92"/>
      <c r="CW2099" s="92"/>
      <c r="CX2099" s="92"/>
      <c r="CY2099" s="92"/>
      <c r="CZ2099" s="92"/>
      <c r="DA2099" s="92"/>
      <c r="DB2099" s="92"/>
      <c r="DC2099" s="92"/>
      <c r="DD2099" s="92"/>
      <c r="DE2099" s="154">
        <f t="shared" ref="DE2099" si="1536">SUM(DH2099:EY2099)</f>
        <v>11135968.962000001</v>
      </c>
      <c r="DF2099" s="92"/>
      <c r="DG2099" s="92"/>
      <c r="DH2099" s="92"/>
      <c r="DI2099" s="156"/>
      <c r="DJ2099" s="156"/>
      <c r="DK2099" s="156"/>
      <c r="DL2099" s="156">
        <v>2043938.7200000002</v>
      </c>
      <c r="DM2099" s="156">
        <f t="shared" ref="DM2099:DP2099" si="1537">W2099*BR2099</f>
        <v>2138368.69</v>
      </c>
      <c r="DN2099" s="156">
        <f t="shared" si="1537"/>
        <v>2243131.2480000001</v>
      </c>
      <c r="DO2099" s="156">
        <f t="shared" si="1537"/>
        <v>2355265.1520000002</v>
      </c>
      <c r="DP2099" s="156">
        <f t="shared" si="1537"/>
        <v>2355265.1520000002</v>
      </c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156"/>
      <c r="EH2099" s="156"/>
      <c r="EI2099" s="156"/>
      <c r="EJ2099" s="156"/>
      <c r="EK2099" s="156"/>
      <c r="EL2099" s="156"/>
      <c r="EM2099" s="156"/>
      <c r="EN2099" s="156"/>
      <c r="EO2099" s="156"/>
      <c r="EP2099" s="156"/>
      <c r="EQ2099" s="156"/>
      <c r="ER2099" s="156"/>
      <c r="ES2099" s="156"/>
      <c r="ET2099" s="156"/>
      <c r="EU2099" s="156"/>
      <c r="EV2099" s="156"/>
      <c r="EW2099" s="156"/>
      <c r="EX2099" s="156"/>
      <c r="EY2099" s="156"/>
      <c r="EZ2099" s="154">
        <f t="shared" ref="EZ2099" si="1538">DE2099*1.12</f>
        <v>12472285.237440003</v>
      </c>
      <c r="FA2099" s="92" t="s">
        <v>1726</v>
      </c>
      <c r="FB2099" s="92" t="s">
        <v>3565</v>
      </c>
      <c r="FC2099" s="92" t="s">
        <v>1753</v>
      </c>
    </row>
    <row r="2100" spans="1:159" s="49" customFormat="1" ht="25.5" customHeight="1" x14ac:dyDescent="0.25">
      <c r="A2100" s="59" t="s">
        <v>2148</v>
      </c>
      <c r="B2100" s="59" t="s">
        <v>55</v>
      </c>
      <c r="C2100" s="59" t="s">
        <v>2081</v>
      </c>
      <c r="D2100" s="59" t="s">
        <v>2082</v>
      </c>
      <c r="E2100" s="59" t="s">
        <v>2082</v>
      </c>
      <c r="F2100" s="59"/>
      <c r="G2100" s="59" t="s">
        <v>2274</v>
      </c>
      <c r="H2100" s="59" t="s">
        <v>1405</v>
      </c>
      <c r="I2100" s="59">
        <v>80</v>
      </c>
      <c r="J2100" s="59" t="s">
        <v>2275</v>
      </c>
      <c r="K2100" s="59" t="s">
        <v>2310</v>
      </c>
      <c r="L2100" s="59"/>
      <c r="M2100" s="59">
        <v>0</v>
      </c>
      <c r="N2100" s="59" t="s">
        <v>2277</v>
      </c>
      <c r="O2100" s="46">
        <f t="shared" si="1484"/>
        <v>0</v>
      </c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87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>
        <v>0</v>
      </c>
      <c r="DF2100" s="46"/>
      <c r="DG2100" s="46"/>
      <c r="DH2100" s="46"/>
      <c r="DI2100" s="46"/>
      <c r="DJ2100" s="46"/>
      <c r="DK2100" s="46"/>
      <c r="DL2100" s="46">
        <v>985101.15600000008</v>
      </c>
      <c r="DM2100" s="46">
        <v>985101.15600000008</v>
      </c>
      <c r="DN2100" s="46">
        <v>985101.15600000008</v>
      </c>
      <c r="DO2100" s="46">
        <v>985101.15600000008</v>
      </c>
      <c r="DP2100" s="46">
        <v>985101.15600000008</v>
      </c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>
        <v>0</v>
      </c>
      <c r="FA2100" s="59" t="s">
        <v>1726</v>
      </c>
      <c r="FB2100" s="59" t="s">
        <v>1727</v>
      </c>
      <c r="FC2100" s="59"/>
    </row>
    <row r="2101" spans="1:159" s="49" customFormat="1" ht="25.5" customHeight="1" x14ac:dyDescent="0.25">
      <c r="A2101" s="59" t="s">
        <v>2149</v>
      </c>
      <c r="B2101" s="59" t="s">
        <v>55</v>
      </c>
      <c r="C2101" s="59" t="s">
        <v>2081</v>
      </c>
      <c r="D2101" s="59" t="s">
        <v>2082</v>
      </c>
      <c r="E2101" s="59" t="s">
        <v>2082</v>
      </c>
      <c r="F2101" s="59"/>
      <c r="G2101" s="59" t="s">
        <v>2274</v>
      </c>
      <c r="H2101" s="59" t="s">
        <v>1405</v>
      </c>
      <c r="I2101" s="59">
        <v>80</v>
      </c>
      <c r="J2101" s="59" t="s">
        <v>1357</v>
      </c>
      <c r="K2101" s="59" t="s">
        <v>2310</v>
      </c>
      <c r="L2101" s="59"/>
      <c r="M2101" s="59">
        <v>0</v>
      </c>
      <c r="N2101" s="59" t="s">
        <v>2277</v>
      </c>
      <c r="O2101" s="46">
        <f t="shared" si="1484"/>
        <v>0</v>
      </c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87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  <c r="CN2101" s="46"/>
      <c r="CO2101" s="46"/>
      <c r="CP2101" s="46"/>
      <c r="CQ2101" s="46"/>
      <c r="CR2101" s="46"/>
      <c r="CS2101" s="46"/>
      <c r="CT2101" s="46"/>
      <c r="CU2101" s="46"/>
      <c r="CV2101" s="46"/>
      <c r="CW2101" s="46"/>
      <c r="CX2101" s="46"/>
      <c r="CY2101" s="46"/>
      <c r="CZ2101" s="46"/>
      <c r="DA2101" s="46"/>
      <c r="DB2101" s="46"/>
      <c r="DC2101" s="46"/>
      <c r="DD2101" s="46"/>
      <c r="DE2101" s="46">
        <v>0</v>
      </c>
      <c r="DF2101" s="46"/>
      <c r="DG2101" s="46"/>
      <c r="DH2101" s="46"/>
      <c r="DI2101" s="46"/>
      <c r="DJ2101" s="46"/>
      <c r="DK2101" s="46"/>
      <c r="DL2101" s="46">
        <v>985101.14</v>
      </c>
      <c r="DM2101" s="46">
        <v>1030612.81</v>
      </c>
      <c r="DN2101" s="46">
        <v>1030612.81</v>
      </c>
      <c r="DO2101" s="46">
        <v>1030612.81</v>
      </c>
      <c r="DP2101" s="46">
        <v>1030612.81</v>
      </c>
      <c r="DQ2101" s="46"/>
      <c r="DR2101" s="46"/>
      <c r="DS2101" s="46"/>
      <c r="DT2101" s="46"/>
      <c r="DU2101" s="46"/>
      <c r="DV2101" s="46"/>
      <c r="DW2101" s="46"/>
      <c r="DX2101" s="46"/>
      <c r="DY2101" s="46"/>
      <c r="DZ2101" s="46"/>
      <c r="EA2101" s="46"/>
      <c r="EB2101" s="46"/>
      <c r="EC2101" s="46"/>
      <c r="ED2101" s="46"/>
      <c r="EE2101" s="46"/>
      <c r="EF2101" s="46"/>
      <c r="EG2101" s="46"/>
      <c r="EH2101" s="46"/>
      <c r="EI2101" s="46"/>
      <c r="EJ2101" s="46"/>
      <c r="EK2101" s="46"/>
      <c r="EL2101" s="46"/>
      <c r="EM2101" s="46"/>
      <c r="EN2101" s="46"/>
      <c r="EO2101" s="46"/>
      <c r="EP2101" s="46"/>
      <c r="EQ2101" s="46"/>
      <c r="ER2101" s="46"/>
      <c r="ES2101" s="46"/>
      <c r="ET2101" s="46"/>
      <c r="EU2101" s="46"/>
      <c r="EV2101" s="46"/>
      <c r="EW2101" s="46"/>
      <c r="EX2101" s="46"/>
      <c r="EY2101" s="46"/>
      <c r="EZ2101" s="46">
        <v>0</v>
      </c>
      <c r="FA2101" s="59" t="s">
        <v>1726</v>
      </c>
      <c r="FB2101" s="59" t="s">
        <v>1730</v>
      </c>
      <c r="FC2101" s="59" t="s">
        <v>1714</v>
      </c>
    </row>
    <row r="2102" spans="1:159" s="49" customFormat="1" ht="25.5" customHeight="1" x14ac:dyDescent="0.25">
      <c r="A2102" s="59" t="s">
        <v>3499</v>
      </c>
      <c r="B2102" s="59" t="s">
        <v>55</v>
      </c>
      <c r="C2102" s="59" t="s">
        <v>2081</v>
      </c>
      <c r="D2102" s="59" t="s">
        <v>2082</v>
      </c>
      <c r="E2102" s="59" t="s">
        <v>2082</v>
      </c>
      <c r="F2102" s="59"/>
      <c r="G2102" s="59" t="s">
        <v>2274</v>
      </c>
      <c r="H2102" s="59" t="s">
        <v>1405</v>
      </c>
      <c r="I2102" s="59">
        <v>80</v>
      </c>
      <c r="J2102" s="59" t="s">
        <v>3468</v>
      </c>
      <c r="K2102" s="59" t="s">
        <v>2310</v>
      </c>
      <c r="L2102" s="59"/>
      <c r="M2102" s="59">
        <v>0</v>
      </c>
      <c r="N2102" s="59" t="s">
        <v>2277</v>
      </c>
      <c r="O2102" s="46">
        <f t="shared" si="1484"/>
        <v>25722</v>
      </c>
      <c r="P2102" s="46"/>
      <c r="Q2102" s="46"/>
      <c r="R2102" s="46"/>
      <c r="S2102" s="46"/>
      <c r="T2102" s="46"/>
      <c r="U2102" s="46"/>
      <c r="V2102" s="46">
        <v>5144.3999999999996</v>
      </c>
      <c r="W2102" s="46">
        <v>5144.3999999999996</v>
      </c>
      <c r="X2102" s="46">
        <v>5144.3999999999996</v>
      </c>
      <c r="Y2102" s="46">
        <v>5144.3999999999996</v>
      </c>
      <c r="Z2102" s="46">
        <v>5144.3999999999996</v>
      </c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87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>
        <f>DE2102/O2102</f>
        <v>0</v>
      </c>
      <c r="BK2102" s="46"/>
      <c r="BL2102" s="46"/>
      <c r="BM2102" s="46"/>
      <c r="BN2102" s="46"/>
      <c r="BO2102" s="46"/>
      <c r="BP2102" s="46"/>
      <c r="BQ2102" s="46">
        <v>191.48999747298035</v>
      </c>
      <c r="BR2102" s="46">
        <v>200.33683422750951</v>
      </c>
      <c r="BS2102" s="46">
        <v>210.15</v>
      </c>
      <c r="BT2102" s="46">
        <v>210.15</v>
      </c>
      <c r="BU2102" s="46">
        <v>210.15</v>
      </c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>
        <v>0</v>
      </c>
      <c r="DF2102" s="46"/>
      <c r="DG2102" s="46"/>
      <c r="DH2102" s="46"/>
      <c r="DI2102" s="46"/>
      <c r="DJ2102" s="46"/>
      <c r="DK2102" s="46"/>
      <c r="DL2102" s="46">
        <f>V2102*BQ2102</f>
        <v>985101.14300000004</v>
      </c>
      <c r="DM2102" s="46">
        <f>W2102*BR2102</f>
        <v>1030612.8099999998</v>
      </c>
      <c r="DN2102" s="46">
        <f>X2102*BS2102</f>
        <v>1081095.6599999999</v>
      </c>
      <c r="DO2102" s="46">
        <f>Y2102*BT2102</f>
        <v>1081095.6599999999</v>
      </c>
      <c r="DP2102" s="46">
        <f>Z2102*BU2102</f>
        <v>1081095.6599999999</v>
      </c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>
        <f>DE2102*1.12</f>
        <v>0</v>
      </c>
      <c r="FA2102" s="59" t="s">
        <v>1726</v>
      </c>
      <c r="FB2102" s="59" t="s">
        <v>3253</v>
      </c>
      <c r="FC2102" s="59" t="s">
        <v>3469</v>
      </c>
    </row>
    <row r="2103" spans="1:159" s="157" customFormat="1" ht="25.5" customHeight="1" x14ac:dyDescent="0.25">
      <c r="A2103" s="92" t="s">
        <v>3923</v>
      </c>
      <c r="B2103" s="92" t="s">
        <v>55</v>
      </c>
      <c r="C2103" s="92" t="s">
        <v>2081</v>
      </c>
      <c r="D2103" s="92" t="s">
        <v>2082</v>
      </c>
      <c r="E2103" s="92" t="s">
        <v>2082</v>
      </c>
      <c r="F2103" s="92"/>
      <c r="G2103" s="92" t="s">
        <v>2274</v>
      </c>
      <c r="H2103" s="92" t="s">
        <v>1405</v>
      </c>
      <c r="I2103" s="152">
        <v>80</v>
      </c>
      <c r="J2103" s="152" t="s">
        <v>3891</v>
      </c>
      <c r="K2103" s="152" t="s">
        <v>2310</v>
      </c>
      <c r="L2103" s="100"/>
      <c r="M2103" s="92">
        <v>0</v>
      </c>
      <c r="N2103" s="152" t="s">
        <v>2277</v>
      </c>
      <c r="O2103" s="48">
        <f t="shared" ref="O2103" si="1539">V2103+W2103+X2103+Y2103+Z2103+AA2103+AB2103+AC2103+AD2103+AE2103+AF2103+AG2103+AH2103+AI2103+AJ2103+AK2103+AL2103+AM2103+AN2103+AO2103+AP2103+AQ2103+AR2103+AS2103+AT2103+AU2103+AV2103+AW2103+AX2103+AY2103+AZ2103+BA2103+BB2103+BC2103+BD2103+BE2103+BF2103+BG2103+BH2103+BI2103</f>
        <v>25722</v>
      </c>
      <c r="P2103" s="92"/>
      <c r="Q2103" s="92"/>
      <c r="R2103" s="92"/>
      <c r="S2103" s="96"/>
      <c r="T2103" s="96"/>
      <c r="U2103" s="96"/>
      <c r="V2103" s="96">
        <v>5144.3999999999996</v>
      </c>
      <c r="W2103" s="96">
        <v>5144.3999999999996</v>
      </c>
      <c r="X2103" s="153">
        <v>5144.3999999999996</v>
      </c>
      <c r="Y2103" s="153">
        <v>5144.3999999999996</v>
      </c>
      <c r="Z2103" s="153">
        <v>5144.3999999999996</v>
      </c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154">
        <f t="shared" ref="BJ2103" si="1540">DE2103/O2103</f>
        <v>208.65936622346624</v>
      </c>
      <c r="BK2103" s="92"/>
      <c r="BL2103" s="92"/>
      <c r="BM2103" s="92"/>
      <c r="BN2103" s="155"/>
      <c r="BO2103" s="155"/>
      <c r="BP2103" s="155"/>
      <c r="BQ2103" s="155">
        <f t="shared" ref="BQ2103" si="1541">DL2103/V2103</f>
        <v>191.48999688982195</v>
      </c>
      <c r="BR2103" s="155">
        <v>200.33683422750951</v>
      </c>
      <c r="BS2103" s="96">
        <v>210.15</v>
      </c>
      <c r="BT2103" s="101">
        <v>220.66</v>
      </c>
      <c r="BU2103" s="101">
        <v>220.66</v>
      </c>
      <c r="BV2103" s="92"/>
      <c r="BW2103" s="92"/>
      <c r="BX2103" s="92"/>
      <c r="BY2103" s="92"/>
      <c r="BZ2103" s="92"/>
      <c r="CA2103" s="92"/>
      <c r="CB2103" s="92"/>
      <c r="CC2103" s="92"/>
      <c r="CD2103" s="92"/>
      <c r="CE2103" s="92"/>
      <c r="CF2103" s="92"/>
      <c r="CG2103" s="92"/>
      <c r="CH2103" s="92"/>
      <c r="CI2103" s="92"/>
      <c r="CJ2103" s="92"/>
      <c r="CK2103" s="92"/>
      <c r="CL2103" s="92"/>
      <c r="CM2103" s="92"/>
      <c r="CN2103" s="92"/>
      <c r="CO2103" s="92"/>
      <c r="CP2103" s="92"/>
      <c r="CQ2103" s="92"/>
      <c r="CR2103" s="92"/>
      <c r="CS2103" s="92"/>
      <c r="CT2103" s="92"/>
      <c r="CU2103" s="92"/>
      <c r="CV2103" s="92"/>
      <c r="CW2103" s="92"/>
      <c r="CX2103" s="92"/>
      <c r="CY2103" s="92"/>
      <c r="CZ2103" s="92"/>
      <c r="DA2103" s="92"/>
      <c r="DB2103" s="92"/>
      <c r="DC2103" s="92"/>
      <c r="DD2103" s="92"/>
      <c r="DE2103" s="154">
        <f t="shared" ref="DE2103" si="1542">SUM(DH2103:EY2103)</f>
        <v>5367136.2179999985</v>
      </c>
      <c r="DF2103" s="92"/>
      <c r="DG2103" s="92"/>
      <c r="DH2103" s="92"/>
      <c r="DI2103" s="156"/>
      <c r="DJ2103" s="156"/>
      <c r="DK2103" s="156"/>
      <c r="DL2103" s="156">
        <v>985101.14</v>
      </c>
      <c r="DM2103" s="156">
        <f t="shared" ref="DM2103:DP2103" si="1543">W2103*BR2103</f>
        <v>1030612.8099999998</v>
      </c>
      <c r="DN2103" s="156">
        <f t="shared" si="1543"/>
        <v>1081095.6599999999</v>
      </c>
      <c r="DO2103" s="156">
        <f t="shared" si="1543"/>
        <v>1135163.304</v>
      </c>
      <c r="DP2103" s="156">
        <f t="shared" si="1543"/>
        <v>1135163.304</v>
      </c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156"/>
      <c r="EH2103" s="156"/>
      <c r="EI2103" s="156"/>
      <c r="EJ2103" s="156"/>
      <c r="EK2103" s="156"/>
      <c r="EL2103" s="156"/>
      <c r="EM2103" s="156"/>
      <c r="EN2103" s="156"/>
      <c r="EO2103" s="156"/>
      <c r="EP2103" s="156"/>
      <c r="EQ2103" s="156"/>
      <c r="ER2103" s="156"/>
      <c r="ES2103" s="156"/>
      <c r="ET2103" s="156"/>
      <c r="EU2103" s="156"/>
      <c r="EV2103" s="156"/>
      <c r="EW2103" s="156"/>
      <c r="EX2103" s="156"/>
      <c r="EY2103" s="156"/>
      <c r="EZ2103" s="154">
        <f t="shared" ref="EZ2103" si="1544">DE2103*1.12</f>
        <v>6011192.5641599987</v>
      </c>
      <c r="FA2103" s="92" t="s">
        <v>1726</v>
      </c>
      <c r="FB2103" s="92" t="s">
        <v>3565</v>
      </c>
      <c r="FC2103" s="92" t="s">
        <v>1753</v>
      </c>
    </row>
    <row r="2104" spans="1:159" s="49" customFormat="1" ht="25.5" customHeight="1" x14ac:dyDescent="0.25">
      <c r="A2104" s="59" t="s">
        <v>2150</v>
      </c>
      <c r="B2104" s="59" t="s">
        <v>55</v>
      </c>
      <c r="C2104" s="59" t="s">
        <v>2081</v>
      </c>
      <c r="D2104" s="59" t="s">
        <v>2082</v>
      </c>
      <c r="E2104" s="59" t="s">
        <v>2082</v>
      </c>
      <c r="F2104" s="59"/>
      <c r="G2104" s="59" t="s">
        <v>2274</v>
      </c>
      <c r="H2104" s="59" t="s">
        <v>1405</v>
      </c>
      <c r="I2104" s="59">
        <v>80</v>
      </c>
      <c r="J2104" s="59" t="s">
        <v>2275</v>
      </c>
      <c r="K2104" s="59" t="s">
        <v>2311</v>
      </c>
      <c r="L2104" s="59"/>
      <c r="M2104" s="59">
        <v>0</v>
      </c>
      <c r="N2104" s="59" t="s">
        <v>2277</v>
      </c>
      <c r="O2104" s="46">
        <f t="shared" si="1484"/>
        <v>0</v>
      </c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87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>
        <v>0</v>
      </c>
      <c r="DF2104" s="46"/>
      <c r="DG2104" s="46"/>
      <c r="DH2104" s="46"/>
      <c r="DI2104" s="46"/>
      <c r="DJ2104" s="46"/>
      <c r="DK2104" s="46"/>
      <c r="DL2104" s="46">
        <v>18256324.5</v>
      </c>
      <c r="DM2104" s="46">
        <v>18256324.5</v>
      </c>
      <c r="DN2104" s="46">
        <v>18256324.5</v>
      </c>
      <c r="DO2104" s="46">
        <v>18256324.5</v>
      </c>
      <c r="DP2104" s="46">
        <v>18256324.5</v>
      </c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>
        <v>0</v>
      </c>
      <c r="FA2104" s="59" t="s">
        <v>1726</v>
      </c>
      <c r="FB2104" s="59" t="s">
        <v>1727</v>
      </c>
      <c r="FC2104" s="59"/>
    </row>
    <row r="2105" spans="1:159" s="49" customFormat="1" ht="25.5" customHeight="1" x14ac:dyDescent="0.25">
      <c r="A2105" s="59" t="s">
        <v>2151</v>
      </c>
      <c r="B2105" s="59" t="s">
        <v>55</v>
      </c>
      <c r="C2105" s="59" t="s">
        <v>2081</v>
      </c>
      <c r="D2105" s="59" t="s">
        <v>2082</v>
      </c>
      <c r="E2105" s="59" t="s">
        <v>2082</v>
      </c>
      <c r="F2105" s="59"/>
      <c r="G2105" s="59" t="s">
        <v>2274</v>
      </c>
      <c r="H2105" s="59" t="s">
        <v>1405</v>
      </c>
      <c r="I2105" s="59">
        <v>80</v>
      </c>
      <c r="J2105" s="59" t="s">
        <v>1357</v>
      </c>
      <c r="K2105" s="59" t="s">
        <v>2311</v>
      </c>
      <c r="L2105" s="59"/>
      <c r="M2105" s="59">
        <v>0</v>
      </c>
      <c r="N2105" s="59" t="s">
        <v>2277</v>
      </c>
      <c r="O2105" s="46">
        <f t="shared" si="1484"/>
        <v>0</v>
      </c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87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  <c r="CN2105" s="46"/>
      <c r="CO2105" s="46"/>
      <c r="CP2105" s="46"/>
      <c r="CQ2105" s="46"/>
      <c r="CR2105" s="46"/>
      <c r="CS2105" s="46"/>
      <c r="CT2105" s="46"/>
      <c r="CU2105" s="46"/>
      <c r="CV2105" s="46"/>
      <c r="CW2105" s="46"/>
      <c r="CX2105" s="46"/>
      <c r="CY2105" s="46"/>
      <c r="CZ2105" s="46"/>
      <c r="DA2105" s="46"/>
      <c r="DB2105" s="46"/>
      <c r="DC2105" s="46"/>
      <c r="DD2105" s="46"/>
      <c r="DE2105" s="46">
        <v>0</v>
      </c>
      <c r="DF2105" s="46"/>
      <c r="DG2105" s="46"/>
      <c r="DH2105" s="46"/>
      <c r="DI2105" s="46"/>
      <c r="DJ2105" s="46"/>
      <c r="DK2105" s="46"/>
      <c r="DL2105" s="46">
        <v>18256324.510000002</v>
      </c>
      <c r="DM2105" s="46">
        <v>19099766.699999999</v>
      </c>
      <c r="DN2105" s="46">
        <v>19099766.699999999</v>
      </c>
      <c r="DO2105" s="46">
        <v>19099766.699999999</v>
      </c>
      <c r="DP2105" s="46">
        <v>19099766.699999999</v>
      </c>
      <c r="DQ2105" s="46"/>
      <c r="DR2105" s="46"/>
      <c r="DS2105" s="46"/>
      <c r="DT2105" s="46"/>
      <c r="DU2105" s="46"/>
      <c r="DV2105" s="46"/>
      <c r="DW2105" s="46"/>
      <c r="DX2105" s="46"/>
      <c r="DY2105" s="46"/>
      <c r="DZ2105" s="46"/>
      <c r="EA2105" s="46"/>
      <c r="EB2105" s="46"/>
      <c r="EC2105" s="46"/>
      <c r="ED2105" s="46"/>
      <c r="EE2105" s="46"/>
      <c r="EF2105" s="46"/>
      <c r="EG2105" s="46"/>
      <c r="EH2105" s="46"/>
      <c r="EI2105" s="46"/>
      <c r="EJ2105" s="46"/>
      <c r="EK2105" s="46"/>
      <c r="EL2105" s="46"/>
      <c r="EM2105" s="46"/>
      <c r="EN2105" s="46"/>
      <c r="EO2105" s="46"/>
      <c r="EP2105" s="46"/>
      <c r="EQ2105" s="46"/>
      <c r="ER2105" s="46"/>
      <c r="ES2105" s="46"/>
      <c r="ET2105" s="46"/>
      <c r="EU2105" s="46"/>
      <c r="EV2105" s="46"/>
      <c r="EW2105" s="46"/>
      <c r="EX2105" s="46"/>
      <c r="EY2105" s="46"/>
      <c r="EZ2105" s="46">
        <v>0</v>
      </c>
      <c r="FA2105" s="59" t="s">
        <v>1726</v>
      </c>
      <c r="FB2105" s="59" t="s">
        <v>1730</v>
      </c>
      <c r="FC2105" s="59" t="s">
        <v>1714</v>
      </c>
    </row>
    <row r="2106" spans="1:159" s="49" customFormat="1" ht="25.5" customHeight="1" x14ac:dyDescent="0.25">
      <c r="A2106" s="59" t="s">
        <v>3500</v>
      </c>
      <c r="B2106" s="59" t="s">
        <v>55</v>
      </c>
      <c r="C2106" s="59" t="s">
        <v>2081</v>
      </c>
      <c r="D2106" s="59" t="s">
        <v>2082</v>
      </c>
      <c r="E2106" s="59" t="s">
        <v>2082</v>
      </c>
      <c r="F2106" s="59"/>
      <c r="G2106" s="59" t="s">
        <v>2274</v>
      </c>
      <c r="H2106" s="59" t="s">
        <v>1405</v>
      </c>
      <c r="I2106" s="59">
        <v>80</v>
      </c>
      <c r="J2106" s="59" t="s">
        <v>3468</v>
      </c>
      <c r="K2106" s="59" t="s">
        <v>2311</v>
      </c>
      <c r="L2106" s="59"/>
      <c r="M2106" s="59">
        <v>0</v>
      </c>
      <c r="N2106" s="59" t="s">
        <v>2277</v>
      </c>
      <c r="O2106" s="46">
        <f t="shared" si="1484"/>
        <v>128430</v>
      </c>
      <c r="P2106" s="46"/>
      <c r="Q2106" s="46"/>
      <c r="R2106" s="46"/>
      <c r="S2106" s="46"/>
      <c r="T2106" s="46"/>
      <c r="U2106" s="46"/>
      <c r="V2106" s="46">
        <v>25686</v>
      </c>
      <c r="W2106" s="46">
        <v>25686</v>
      </c>
      <c r="X2106" s="46">
        <v>25686</v>
      </c>
      <c r="Y2106" s="46">
        <v>25686</v>
      </c>
      <c r="Z2106" s="46">
        <v>25686</v>
      </c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87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>
        <f>DE2106/O2106</f>
        <v>0</v>
      </c>
      <c r="BK2106" s="46"/>
      <c r="BL2106" s="46"/>
      <c r="BM2106" s="46"/>
      <c r="BN2106" s="46"/>
      <c r="BO2106" s="46"/>
      <c r="BP2106" s="46"/>
      <c r="BQ2106" s="46">
        <v>710.7500001946587</v>
      </c>
      <c r="BR2106" s="46">
        <v>743.5866503153469</v>
      </c>
      <c r="BS2106" s="46">
        <v>780.02</v>
      </c>
      <c r="BT2106" s="46">
        <v>780.02</v>
      </c>
      <c r="BU2106" s="46">
        <v>780.02</v>
      </c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>
        <v>0</v>
      </c>
      <c r="DF2106" s="46"/>
      <c r="DG2106" s="46"/>
      <c r="DH2106" s="46"/>
      <c r="DI2106" s="46"/>
      <c r="DJ2106" s="46"/>
      <c r="DK2106" s="46"/>
      <c r="DL2106" s="46">
        <f>V2106*BQ2106</f>
        <v>18256324.505000003</v>
      </c>
      <c r="DM2106" s="46">
        <f>W2106*BR2106</f>
        <v>19099766.699999999</v>
      </c>
      <c r="DN2106" s="46">
        <f>X2106*BS2106</f>
        <v>20035593.719999999</v>
      </c>
      <c r="DO2106" s="46">
        <f>Y2106*BT2106</f>
        <v>20035593.719999999</v>
      </c>
      <c r="DP2106" s="46">
        <f>Z2106*BU2106</f>
        <v>20035593.719999999</v>
      </c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>
        <f>DE2106*1.12</f>
        <v>0</v>
      </c>
      <c r="FA2106" s="59" t="s">
        <v>1726</v>
      </c>
      <c r="FB2106" s="59" t="s">
        <v>3253</v>
      </c>
      <c r="FC2106" s="59" t="s">
        <v>3469</v>
      </c>
    </row>
    <row r="2107" spans="1:159" s="157" customFormat="1" ht="25.5" customHeight="1" x14ac:dyDescent="0.25">
      <c r="A2107" s="92" t="s">
        <v>3924</v>
      </c>
      <c r="B2107" s="92" t="s">
        <v>55</v>
      </c>
      <c r="C2107" s="92" t="s">
        <v>2081</v>
      </c>
      <c r="D2107" s="92" t="s">
        <v>2082</v>
      </c>
      <c r="E2107" s="92" t="s">
        <v>2082</v>
      </c>
      <c r="F2107" s="92"/>
      <c r="G2107" s="92" t="s">
        <v>2274</v>
      </c>
      <c r="H2107" s="92" t="s">
        <v>1405</v>
      </c>
      <c r="I2107" s="152">
        <v>80</v>
      </c>
      <c r="J2107" s="152" t="s">
        <v>3891</v>
      </c>
      <c r="K2107" s="152" t="s">
        <v>2311</v>
      </c>
      <c r="L2107" s="100"/>
      <c r="M2107" s="92">
        <v>0</v>
      </c>
      <c r="N2107" s="152" t="s">
        <v>2277</v>
      </c>
      <c r="O2107" s="48">
        <f t="shared" ref="O2107" si="1545">V2107+W2107+X2107+Y2107+Z2107+AA2107+AB2107+AC2107+AD2107+AE2107+AF2107+AG2107+AH2107+AI2107+AJ2107+AK2107+AL2107+AM2107+AN2107+AO2107+AP2107+AQ2107+AR2107+AS2107+AT2107+AU2107+AV2107+AW2107+AX2107+AY2107+AZ2107+BA2107+BB2107+BC2107+BD2107+BE2107+BF2107+BG2107+BH2107+BI2107</f>
        <v>128430</v>
      </c>
      <c r="P2107" s="92"/>
      <c r="Q2107" s="92"/>
      <c r="R2107" s="92"/>
      <c r="S2107" s="96"/>
      <c r="T2107" s="96"/>
      <c r="U2107" s="96"/>
      <c r="V2107" s="96">
        <v>25686</v>
      </c>
      <c r="W2107" s="96">
        <v>25686</v>
      </c>
      <c r="X2107" s="153">
        <v>25686</v>
      </c>
      <c r="Y2107" s="153">
        <v>25686</v>
      </c>
      <c r="Z2107" s="153">
        <v>25686</v>
      </c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154">
        <f t="shared" ref="BJ2107" si="1546">DE2107/O2107</f>
        <v>774.4793301409328</v>
      </c>
      <c r="BK2107" s="92"/>
      <c r="BL2107" s="92"/>
      <c r="BM2107" s="92"/>
      <c r="BN2107" s="155"/>
      <c r="BO2107" s="155"/>
      <c r="BP2107" s="155"/>
      <c r="BQ2107" s="155">
        <f t="shared" ref="BQ2107" si="1547">DL2107/V2107</f>
        <v>710.75000038931717</v>
      </c>
      <c r="BR2107" s="155">
        <v>743.5866503153469</v>
      </c>
      <c r="BS2107" s="96">
        <v>780.02</v>
      </c>
      <c r="BT2107" s="101">
        <v>819.02</v>
      </c>
      <c r="BU2107" s="101">
        <v>819.02</v>
      </c>
      <c r="BV2107" s="92"/>
      <c r="BW2107" s="92"/>
      <c r="BX2107" s="92"/>
      <c r="BY2107" s="92"/>
      <c r="BZ2107" s="92"/>
      <c r="CA2107" s="92"/>
      <c r="CB2107" s="92"/>
      <c r="CC2107" s="92"/>
      <c r="CD2107" s="92"/>
      <c r="CE2107" s="92"/>
      <c r="CF2107" s="92"/>
      <c r="CG2107" s="92"/>
      <c r="CH2107" s="92"/>
      <c r="CI2107" s="92"/>
      <c r="CJ2107" s="92"/>
      <c r="CK2107" s="92"/>
      <c r="CL2107" s="92"/>
      <c r="CM2107" s="92"/>
      <c r="CN2107" s="92"/>
      <c r="CO2107" s="92"/>
      <c r="CP2107" s="92"/>
      <c r="CQ2107" s="92"/>
      <c r="CR2107" s="92"/>
      <c r="CS2107" s="92"/>
      <c r="CT2107" s="92"/>
      <c r="CU2107" s="92"/>
      <c r="CV2107" s="92"/>
      <c r="CW2107" s="92"/>
      <c r="CX2107" s="92"/>
      <c r="CY2107" s="92"/>
      <c r="CZ2107" s="92"/>
      <c r="DA2107" s="92"/>
      <c r="DB2107" s="92"/>
      <c r="DC2107" s="92"/>
      <c r="DD2107" s="92"/>
      <c r="DE2107" s="154">
        <f t="shared" ref="DE2107" si="1548">SUM(DH2107:EY2107)</f>
        <v>99466380.370000005</v>
      </c>
      <c r="DF2107" s="92"/>
      <c r="DG2107" s="92"/>
      <c r="DH2107" s="92"/>
      <c r="DI2107" s="156"/>
      <c r="DJ2107" s="156"/>
      <c r="DK2107" s="156"/>
      <c r="DL2107" s="156">
        <v>18256324.510000002</v>
      </c>
      <c r="DM2107" s="156">
        <f t="shared" ref="DM2107:DP2107" si="1549">W2107*BR2107</f>
        <v>19099766.699999999</v>
      </c>
      <c r="DN2107" s="156">
        <f t="shared" si="1549"/>
        <v>20035593.719999999</v>
      </c>
      <c r="DO2107" s="156">
        <f t="shared" si="1549"/>
        <v>21037347.719999999</v>
      </c>
      <c r="DP2107" s="156">
        <f t="shared" si="1549"/>
        <v>21037347.719999999</v>
      </c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156"/>
      <c r="EH2107" s="156"/>
      <c r="EI2107" s="156"/>
      <c r="EJ2107" s="156"/>
      <c r="EK2107" s="156"/>
      <c r="EL2107" s="156"/>
      <c r="EM2107" s="156"/>
      <c r="EN2107" s="156"/>
      <c r="EO2107" s="156"/>
      <c r="EP2107" s="156"/>
      <c r="EQ2107" s="156"/>
      <c r="ER2107" s="156"/>
      <c r="ES2107" s="156"/>
      <c r="ET2107" s="156"/>
      <c r="EU2107" s="156"/>
      <c r="EV2107" s="156"/>
      <c r="EW2107" s="156"/>
      <c r="EX2107" s="156"/>
      <c r="EY2107" s="156"/>
      <c r="EZ2107" s="154">
        <f t="shared" ref="EZ2107" si="1550">DE2107*1.12</f>
        <v>111402346.01440002</v>
      </c>
      <c r="FA2107" s="92" t="s">
        <v>1726</v>
      </c>
      <c r="FB2107" s="92" t="s">
        <v>3565</v>
      </c>
      <c r="FC2107" s="92" t="s">
        <v>1753</v>
      </c>
    </row>
    <row r="2108" spans="1:159" s="49" customFormat="1" ht="25.5" customHeight="1" x14ac:dyDescent="0.25">
      <c r="A2108" s="59" t="s">
        <v>2152</v>
      </c>
      <c r="B2108" s="59" t="s">
        <v>55</v>
      </c>
      <c r="C2108" s="59" t="s">
        <v>2081</v>
      </c>
      <c r="D2108" s="59" t="s">
        <v>2082</v>
      </c>
      <c r="E2108" s="59" t="s">
        <v>2082</v>
      </c>
      <c r="F2108" s="59"/>
      <c r="G2108" s="59" t="s">
        <v>2274</v>
      </c>
      <c r="H2108" s="59" t="s">
        <v>1405</v>
      </c>
      <c r="I2108" s="59">
        <v>80</v>
      </c>
      <c r="J2108" s="59" t="s">
        <v>2275</v>
      </c>
      <c r="K2108" s="59" t="s">
        <v>2312</v>
      </c>
      <c r="L2108" s="59"/>
      <c r="M2108" s="59">
        <v>0</v>
      </c>
      <c r="N2108" s="59" t="s">
        <v>2277</v>
      </c>
      <c r="O2108" s="46">
        <f t="shared" ref="O2108:O2149" si="1551">P2108+Q2108+R2108+S2108+T2108+U2108+V2108+W2108+X2108+Y2108+Z2108+AA2108+AB2108+AC2108+AD2108+AE2108+AF2108+AG2108+AH2108+AI2108+AJ2108+AK2108+AL2108+AM2108+AN2108+AO2108+AP2108+AQ2108+AR2108+AS2108+AT2108+AU2108+AV2108+AW2108+AX2108+AY2108+AZ2108</f>
        <v>0</v>
      </c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87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>
        <v>0</v>
      </c>
      <c r="DF2108" s="46"/>
      <c r="DG2108" s="46"/>
      <c r="DH2108" s="46"/>
      <c r="DI2108" s="46"/>
      <c r="DJ2108" s="46"/>
      <c r="DK2108" s="46"/>
      <c r="DL2108" s="46">
        <v>2936180.3591999998</v>
      </c>
      <c r="DM2108" s="46">
        <v>2936180.3591999998</v>
      </c>
      <c r="DN2108" s="46">
        <v>2936180.3591999998</v>
      </c>
      <c r="DO2108" s="46">
        <v>2936180.3591999998</v>
      </c>
      <c r="DP2108" s="46">
        <v>2936180.3591999998</v>
      </c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>
        <v>0</v>
      </c>
      <c r="FA2108" s="59" t="s">
        <v>1726</v>
      </c>
      <c r="FB2108" s="59" t="s">
        <v>1727</v>
      </c>
      <c r="FC2108" s="59"/>
    </row>
    <row r="2109" spans="1:159" s="49" customFormat="1" ht="25.5" customHeight="1" x14ac:dyDescent="0.25">
      <c r="A2109" s="59" t="s">
        <v>2153</v>
      </c>
      <c r="B2109" s="59" t="s">
        <v>55</v>
      </c>
      <c r="C2109" s="59" t="s">
        <v>2081</v>
      </c>
      <c r="D2109" s="59" t="s">
        <v>2082</v>
      </c>
      <c r="E2109" s="59" t="s">
        <v>2082</v>
      </c>
      <c r="F2109" s="59"/>
      <c r="G2109" s="59" t="s">
        <v>2274</v>
      </c>
      <c r="H2109" s="59" t="s">
        <v>1405</v>
      </c>
      <c r="I2109" s="59">
        <v>80</v>
      </c>
      <c r="J2109" s="59" t="s">
        <v>1357</v>
      </c>
      <c r="K2109" s="59" t="s">
        <v>2312</v>
      </c>
      <c r="L2109" s="59"/>
      <c r="M2109" s="59">
        <v>0</v>
      </c>
      <c r="N2109" s="59" t="s">
        <v>2277</v>
      </c>
      <c r="O2109" s="46">
        <f t="shared" si="1551"/>
        <v>0</v>
      </c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87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  <c r="CN2109" s="46"/>
      <c r="CO2109" s="46"/>
      <c r="CP2109" s="46"/>
      <c r="CQ2109" s="46"/>
      <c r="CR2109" s="46"/>
      <c r="CS2109" s="46"/>
      <c r="CT2109" s="46"/>
      <c r="CU2109" s="46"/>
      <c r="CV2109" s="46"/>
      <c r="CW2109" s="46"/>
      <c r="CX2109" s="46"/>
      <c r="CY2109" s="46"/>
      <c r="CZ2109" s="46"/>
      <c r="DA2109" s="46"/>
      <c r="DB2109" s="46"/>
      <c r="DC2109" s="46"/>
      <c r="DD2109" s="46"/>
      <c r="DE2109" s="46">
        <v>0</v>
      </c>
      <c r="DF2109" s="46"/>
      <c r="DG2109" s="46"/>
      <c r="DH2109" s="46"/>
      <c r="DI2109" s="46"/>
      <c r="DJ2109" s="46"/>
      <c r="DK2109" s="46"/>
      <c r="DL2109" s="46">
        <v>2936180.36</v>
      </c>
      <c r="DM2109" s="46">
        <v>3071831.89</v>
      </c>
      <c r="DN2109" s="46">
        <v>3071831.89</v>
      </c>
      <c r="DO2109" s="46">
        <v>3071831.89</v>
      </c>
      <c r="DP2109" s="46">
        <v>3071831.89</v>
      </c>
      <c r="DQ2109" s="46"/>
      <c r="DR2109" s="46"/>
      <c r="DS2109" s="46"/>
      <c r="DT2109" s="46"/>
      <c r="DU2109" s="46"/>
      <c r="DV2109" s="46"/>
      <c r="DW2109" s="46"/>
      <c r="DX2109" s="46"/>
      <c r="DY2109" s="46"/>
      <c r="DZ2109" s="46"/>
      <c r="EA2109" s="46"/>
      <c r="EB2109" s="46"/>
      <c r="EC2109" s="46"/>
      <c r="ED2109" s="46"/>
      <c r="EE2109" s="46"/>
      <c r="EF2109" s="46"/>
      <c r="EG2109" s="46"/>
      <c r="EH2109" s="46"/>
      <c r="EI2109" s="46"/>
      <c r="EJ2109" s="46"/>
      <c r="EK2109" s="46"/>
      <c r="EL2109" s="46"/>
      <c r="EM2109" s="46"/>
      <c r="EN2109" s="46"/>
      <c r="EO2109" s="46"/>
      <c r="EP2109" s="46"/>
      <c r="EQ2109" s="46"/>
      <c r="ER2109" s="46"/>
      <c r="ES2109" s="46"/>
      <c r="ET2109" s="46"/>
      <c r="EU2109" s="46"/>
      <c r="EV2109" s="46"/>
      <c r="EW2109" s="46"/>
      <c r="EX2109" s="46"/>
      <c r="EY2109" s="46"/>
      <c r="EZ2109" s="46">
        <v>0</v>
      </c>
      <c r="FA2109" s="59" t="s">
        <v>1726</v>
      </c>
      <c r="FB2109" s="59" t="s">
        <v>1730</v>
      </c>
      <c r="FC2109" s="59" t="s">
        <v>1714</v>
      </c>
    </row>
    <row r="2110" spans="1:159" s="49" customFormat="1" ht="25.5" customHeight="1" x14ac:dyDescent="0.25">
      <c r="A2110" s="59" t="s">
        <v>3501</v>
      </c>
      <c r="B2110" s="59" t="s">
        <v>55</v>
      </c>
      <c r="C2110" s="59" t="s">
        <v>2081</v>
      </c>
      <c r="D2110" s="59" t="s">
        <v>2082</v>
      </c>
      <c r="E2110" s="59" t="s">
        <v>2082</v>
      </c>
      <c r="F2110" s="59"/>
      <c r="G2110" s="59" t="s">
        <v>2274</v>
      </c>
      <c r="H2110" s="59" t="s">
        <v>1405</v>
      </c>
      <c r="I2110" s="59">
        <v>80</v>
      </c>
      <c r="J2110" s="59" t="s">
        <v>3468</v>
      </c>
      <c r="K2110" s="59" t="s">
        <v>2312</v>
      </c>
      <c r="L2110" s="59"/>
      <c r="M2110" s="59">
        <v>0</v>
      </c>
      <c r="N2110" s="59" t="s">
        <v>2277</v>
      </c>
      <c r="O2110" s="46">
        <f t="shared" si="1551"/>
        <v>18836.399999999998</v>
      </c>
      <c r="P2110" s="46"/>
      <c r="Q2110" s="46"/>
      <c r="R2110" s="46"/>
      <c r="S2110" s="46"/>
      <c r="T2110" s="46"/>
      <c r="U2110" s="46"/>
      <c r="V2110" s="46">
        <v>3767.2799999999997</v>
      </c>
      <c r="W2110" s="46">
        <v>3767.2799999999997</v>
      </c>
      <c r="X2110" s="46">
        <v>3767.2799999999997</v>
      </c>
      <c r="Y2110" s="46">
        <v>3767.2799999999997</v>
      </c>
      <c r="Z2110" s="46">
        <v>3767.2799999999997</v>
      </c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87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>
        <f>DE2110/O2110</f>
        <v>0</v>
      </c>
      <c r="BK2110" s="46"/>
      <c r="BL2110" s="46"/>
      <c r="BM2110" s="46"/>
      <c r="BN2110" s="46"/>
      <c r="BO2110" s="46"/>
      <c r="BP2110" s="46"/>
      <c r="BQ2110" s="46">
        <v>779.39000021235483</v>
      </c>
      <c r="BR2110" s="46">
        <v>815.39781752351837</v>
      </c>
      <c r="BS2110" s="46">
        <v>855.35</v>
      </c>
      <c r="BT2110" s="46">
        <v>855.35</v>
      </c>
      <c r="BU2110" s="46">
        <v>855.35</v>
      </c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>
        <v>0</v>
      </c>
      <c r="DF2110" s="46"/>
      <c r="DG2110" s="46"/>
      <c r="DH2110" s="46"/>
      <c r="DI2110" s="46"/>
      <c r="DJ2110" s="46"/>
      <c r="DK2110" s="46"/>
      <c r="DL2110" s="46">
        <f>V2110*BQ2110</f>
        <v>2936180.36</v>
      </c>
      <c r="DM2110" s="46">
        <f>W2110*BR2110</f>
        <v>3071831.89</v>
      </c>
      <c r="DN2110" s="46">
        <f>X2110*BS2110</f>
        <v>3222342.9479999999</v>
      </c>
      <c r="DO2110" s="46">
        <f>Y2110*BT2110</f>
        <v>3222342.9479999999</v>
      </c>
      <c r="DP2110" s="46">
        <f>Z2110*BU2110</f>
        <v>3222342.9479999999</v>
      </c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>
        <f>DE2110*1.12</f>
        <v>0</v>
      </c>
      <c r="FA2110" s="59" t="s">
        <v>1726</v>
      </c>
      <c r="FB2110" s="59" t="s">
        <v>3253</v>
      </c>
      <c r="FC2110" s="59" t="s">
        <v>3469</v>
      </c>
    </row>
    <row r="2111" spans="1:159" s="157" customFormat="1" ht="25.5" customHeight="1" x14ac:dyDescent="0.25">
      <c r="A2111" s="92" t="s">
        <v>3925</v>
      </c>
      <c r="B2111" s="92" t="s">
        <v>55</v>
      </c>
      <c r="C2111" s="92" t="s">
        <v>2081</v>
      </c>
      <c r="D2111" s="92" t="s">
        <v>2082</v>
      </c>
      <c r="E2111" s="92" t="s">
        <v>2082</v>
      </c>
      <c r="F2111" s="92"/>
      <c r="G2111" s="92" t="s">
        <v>2274</v>
      </c>
      <c r="H2111" s="92" t="s">
        <v>1405</v>
      </c>
      <c r="I2111" s="152">
        <v>80</v>
      </c>
      <c r="J2111" s="152" t="s">
        <v>3891</v>
      </c>
      <c r="K2111" s="152" t="s">
        <v>2312</v>
      </c>
      <c r="L2111" s="100"/>
      <c r="M2111" s="92">
        <v>0</v>
      </c>
      <c r="N2111" s="152" t="s">
        <v>2277</v>
      </c>
      <c r="O2111" s="48">
        <f t="shared" ref="O2111" si="1552">V2111+W2111+X2111+Y2111+Z2111+AA2111+AB2111+AC2111+AD2111+AE2111+AF2111+AG2111+AH2111+AI2111+AJ2111+AK2111+AL2111+AM2111+AN2111+AO2111+AP2111+AQ2111+AR2111+AS2111+AT2111+AU2111+AV2111+AW2111+AX2111+AY2111+AZ2111+BA2111+BB2111+BC2111+BD2111+BE2111+BF2111+BG2111+BH2111+BI2111</f>
        <v>18836.399999999998</v>
      </c>
      <c r="P2111" s="92"/>
      <c r="Q2111" s="92"/>
      <c r="R2111" s="92"/>
      <c r="S2111" s="96"/>
      <c r="T2111" s="96"/>
      <c r="U2111" s="96"/>
      <c r="V2111" s="96">
        <v>3767.2799999999997</v>
      </c>
      <c r="W2111" s="96">
        <v>3767.2799999999997</v>
      </c>
      <c r="X2111" s="153">
        <v>3767.2799999999997</v>
      </c>
      <c r="Y2111" s="153">
        <v>3767.2799999999997</v>
      </c>
      <c r="Z2111" s="153">
        <v>3767.2799999999997</v>
      </c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154">
        <f t="shared" ref="BJ2111" si="1553">DE2111/O2111</f>
        <v>849.27556354717456</v>
      </c>
      <c r="BK2111" s="92"/>
      <c r="BL2111" s="92"/>
      <c r="BM2111" s="92"/>
      <c r="BN2111" s="155"/>
      <c r="BO2111" s="155"/>
      <c r="BP2111" s="155"/>
      <c r="BQ2111" s="155">
        <f t="shared" ref="BQ2111" si="1554">DL2111/V2111</f>
        <v>779.39000021235483</v>
      </c>
      <c r="BR2111" s="155">
        <v>815.39781752351837</v>
      </c>
      <c r="BS2111" s="96">
        <v>855.35</v>
      </c>
      <c r="BT2111" s="101">
        <v>898.12</v>
      </c>
      <c r="BU2111" s="101">
        <v>898.12</v>
      </c>
      <c r="BV2111" s="92"/>
      <c r="BW2111" s="92"/>
      <c r="BX2111" s="92"/>
      <c r="BY2111" s="92"/>
      <c r="BZ2111" s="92"/>
      <c r="CA2111" s="92"/>
      <c r="CB2111" s="92"/>
      <c r="CC2111" s="92"/>
      <c r="CD2111" s="92"/>
      <c r="CE2111" s="92"/>
      <c r="CF2111" s="92"/>
      <c r="CG2111" s="92"/>
      <c r="CH2111" s="92"/>
      <c r="CI2111" s="92"/>
      <c r="CJ2111" s="92"/>
      <c r="CK2111" s="92"/>
      <c r="CL2111" s="92"/>
      <c r="CM2111" s="92"/>
      <c r="CN2111" s="92"/>
      <c r="CO2111" s="92"/>
      <c r="CP2111" s="92"/>
      <c r="CQ2111" s="92"/>
      <c r="CR2111" s="92"/>
      <c r="CS2111" s="92"/>
      <c r="CT2111" s="92"/>
      <c r="CU2111" s="92"/>
      <c r="CV2111" s="92"/>
      <c r="CW2111" s="92"/>
      <c r="CX2111" s="92"/>
      <c r="CY2111" s="92"/>
      <c r="CZ2111" s="92"/>
      <c r="DA2111" s="92"/>
      <c r="DB2111" s="92"/>
      <c r="DC2111" s="92"/>
      <c r="DD2111" s="92"/>
      <c r="DE2111" s="154">
        <f t="shared" ref="DE2111" si="1555">SUM(DH2111:EY2111)</f>
        <v>15997294.225199997</v>
      </c>
      <c r="DF2111" s="92"/>
      <c r="DG2111" s="92"/>
      <c r="DH2111" s="92"/>
      <c r="DI2111" s="156"/>
      <c r="DJ2111" s="156"/>
      <c r="DK2111" s="156"/>
      <c r="DL2111" s="156">
        <v>2936180.36</v>
      </c>
      <c r="DM2111" s="156">
        <f t="shared" ref="DM2111:DP2111" si="1556">W2111*BR2111</f>
        <v>3071831.89</v>
      </c>
      <c r="DN2111" s="156">
        <f t="shared" si="1556"/>
        <v>3222342.9479999999</v>
      </c>
      <c r="DO2111" s="156">
        <f t="shared" si="1556"/>
        <v>3383469.5135999997</v>
      </c>
      <c r="DP2111" s="156">
        <f t="shared" si="1556"/>
        <v>3383469.5135999997</v>
      </c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156"/>
      <c r="EH2111" s="156"/>
      <c r="EI2111" s="156"/>
      <c r="EJ2111" s="156"/>
      <c r="EK2111" s="156"/>
      <c r="EL2111" s="156"/>
      <c r="EM2111" s="156"/>
      <c r="EN2111" s="156"/>
      <c r="EO2111" s="156"/>
      <c r="EP2111" s="156"/>
      <c r="EQ2111" s="156"/>
      <c r="ER2111" s="156"/>
      <c r="ES2111" s="156"/>
      <c r="ET2111" s="156"/>
      <c r="EU2111" s="156"/>
      <c r="EV2111" s="156"/>
      <c r="EW2111" s="156"/>
      <c r="EX2111" s="156"/>
      <c r="EY2111" s="156"/>
      <c r="EZ2111" s="154">
        <f t="shared" ref="EZ2111" si="1557">DE2111*1.12</f>
        <v>17916969.532224</v>
      </c>
      <c r="FA2111" s="92" t="s">
        <v>1726</v>
      </c>
      <c r="FB2111" s="92" t="s">
        <v>3565</v>
      </c>
      <c r="FC2111" s="92" t="s">
        <v>1753</v>
      </c>
    </row>
    <row r="2112" spans="1:159" s="49" customFormat="1" ht="25.5" customHeight="1" x14ac:dyDescent="0.25">
      <c r="A2112" s="59" t="s">
        <v>2154</v>
      </c>
      <c r="B2112" s="59" t="s">
        <v>55</v>
      </c>
      <c r="C2112" s="59" t="s">
        <v>2081</v>
      </c>
      <c r="D2112" s="59" t="s">
        <v>2082</v>
      </c>
      <c r="E2112" s="59" t="s">
        <v>2082</v>
      </c>
      <c r="F2112" s="59"/>
      <c r="G2112" s="59" t="s">
        <v>2274</v>
      </c>
      <c r="H2112" s="59" t="s">
        <v>1405</v>
      </c>
      <c r="I2112" s="59">
        <v>80</v>
      </c>
      <c r="J2112" s="59" t="s">
        <v>2275</v>
      </c>
      <c r="K2112" s="59" t="s">
        <v>2313</v>
      </c>
      <c r="L2112" s="59"/>
      <c r="M2112" s="59">
        <v>0</v>
      </c>
      <c r="N2112" s="59" t="s">
        <v>2277</v>
      </c>
      <c r="O2112" s="46">
        <f t="shared" si="1551"/>
        <v>0</v>
      </c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87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>
        <v>0</v>
      </c>
      <c r="DF2112" s="46"/>
      <c r="DG2112" s="46"/>
      <c r="DH2112" s="46"/>
      <c r="DI2112" s="46"/>
      <c r="DJ2112" s="46"/>
      <c r="DK2112" s="46"/>
      <c r="DL2112" s="46">
        <v>6406972.3007999994</v>
      </c>
      <c r="DM2112" s="46">
        <v>6406972.3007999994</v>
      </c>
      <c r="DN2112" s="46">
        <v>6406972.3007999994</v>
      </c>
      <c r="DO2112" s="46">
        <v>6406972.3007999994</v>
      </c>
      <c r="DP2112" s="46">
        <v>6406972.3007999994</v>
      </c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>
        <v>0</v>
      </c>
      <c r="FA2112" s="59" t="s">
        <v>1726</v>
      </c>
      <c r="FB2112" s="59" t="s">
        <v>1727</v>
      </c>
      <c r="FC2112" s="59"/>
    </row>
    <row r="2113" spans="1:159" s="49" customFormat="1" ht="25.5" customHeight="1" x14ac:dyDescent="0.25">
      <c r="A2113" s="59" t="s">
        <v>2155</v>
      </c>
      <c r="B2113" s="59" t="s">
        <v>55</v>
      </c>
      <c r="C2113" s="59" t="s">
        <v>2081</v>
      </c>
      <c r="D2113" s="59" t="s">
        <v>2082</v>
      </c>
      <c r="E2113" s="59" t="s">
        <v>2082</v>
      </c>
      <c r="F2113" s="59"/>
      <c r="G2113" s="59" t="s">
        <v>2274</v>
      </c>
      <c r="H2113" s="59" t="s">
        <v>1405</v>
      </c>
      <c r="I2113" s="59">
        <v>80</v>
      </c>
      <c r="J2113" s="59" t="s">
        <v>1357</v>
      </c>
      <c r="K2113" s="59" t="s">
        <v>2313</v>
      </c>
      <c r="L2113" s="59"/>
      <c r="M2113" s="59">
        <v>0</v>
      </c>
      <c r="N2113" s="59" t="s">
        <v>2277</v>
      </c>
      <c r="O2113" s="46">
        <f t="shared" si="1551"/>
        <v>0</v>
      </c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87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  <c r="CN2113" s="46"/>
      <c r="CO2113" s="46"/>
      <c r="CP2113" s="46"/>
      <c r="CQ2113" s="46"/>
      <c r="CR2113" s="46"/>
      <c r="CS2113" s="46"/>
      <c r="CT2113" s="46"/>
      <c r="CU2113" s="46"/>
      <c r="CV2113" s="46"/>
      <c r="CW2113" s="46"/>
      <c r="CX2113" s="46"/>
      <c r="CY2113" s="46"/>
      <c r="CZ2113" s="46"/>
      <c r="DA2113" s="46"/>
      <c r="DB2113" s="46"/>
      <c r="DC2113" s="46"/>
      <c r="DD2113" s="46"/>
      <c r="DE2113" s="46">
        <v>0</v>
      </c>
      <c r="DF2113" s="46"/>
      <c r="DG2113" s="46"/>
      <c r="DH2113" s="46"/>
      <c r="DI2113" s="46"/>
      <c r="DJ2113" s="46"/>
      <c r="DK2113" s="46"/>
      <c r="DL2113" s="46">
        <v>6406972.2999999998</v>
      </c>
      <c r="DM2113" s="46">
        <v>6702974.4199999999</v>
      </c>
      <c r="DN2113" s="46">
        <v>6702974.4199999999</v>
      </c>
      <c r="DO2113" s="46">
        <v>6702974.4199999999</v>
      </c>
      <c r="DP2113" s="46">
        <v>6702974.4199999999</v>
      </c>
      <c r="DQ2113" s="46"/>
      <c r="DR2113" s="46"/>
      <c r="DS2113" s="46"/>
      <c r="DT2113" s="46"/>
      <c r="DU2113" s="46"/>
      <c r="DV2113" s="46"/>
      <c r="DW2113" s="46"/>
      <c r="DX2113" s="46"/>
      <c r="DY2113" s="46"/>
      <c r="DZ2113" s="46"/>
      <c r="EA2113" s="46"/>
      <c r="EB2113" s="46"/>
      <c r="EC2113" s="46"/>
      <c r="ED2113" s="46"/>
      <c r="EE2113" s="46"/>
      <c r="EF2113" s="46"/>
      <c r="EG2113" s="46"/>
      <c r="EH2113" s="46"/>
      <c r="EI2113" s="46"/>
      <c r="EJ2113" s="46"/>
      <c r="EK2113" s="46"/>
      <c r="EL2113" s="46"/>
      <c r="EM2113" s="46"/>
      <c r="EN2113" s="46"/>
      <c r="EO2113" s="46"/>
      <c r="EP2113" s="46"/>
      <c r="EQ2113" s="46"/>
      <c r="ER2113" s="46"/>
      <c r="ES2113" s="46"/>
      <c r="ET2113" s="46"/>
      <c r="EU2113" s="46"/>
      <c r="EV2113" s="46"/>
      <c r="EW2113" s="46"/>
      <c r="EX2113" s="46"/>
      <c r="EY2113" s="46"/>
      <c r="EZ2113" s="46">
        <v>0</v>
      </c>
      <c r="FA2113" s="59" t="s">
        <v>1726</v>
      </c>
      <c r="FB2113" s="59" t="s">
        <v>1730</v>
      </c>
      <c r="FC2113" s="59" t="s">
        <v>1714</v>
      </c>
    </row>
    <row r="2114" spans="1:159" s="49" customFormat="1" ht="25.5" customHeight="1" x14ac:dyDescent="0.25">
      <c r="A2114" s="59" t="s">
        <v>3502</v>
      </c>
      <c r="B2114" s="59" t="s">
        <v>55</v>
      </c>
      <c r="C2114" s="59" t="s">
        <v>2081</v>
      </c>
      <c r="D2114" s="59" t="s">
        <v>2082</v>
      </c>
      <c r="E2114" s="59" t="s">
        <v>2082</v>
      </c>
      <c r="F2114" s="59"/>
      <c r="G2114" s="59" t="s">
        <v>2274</v>
      </c>
      <c r="H2114" s="59" t="s">
        <v>1405</v>
      </c>
      <c r="I2114" s="59">
        <v>80</v>
      </c>
      <c r="J2114" s="59" t="s">
        <v>3468</v>
      </c>
      <c r="K2114" s="59" t="s">
        <v>2313</v>
      </c>
      <c r="L2114" s="59"/>
      <c r="M2114" s="59">
        <v>0</v>
      </c>
      <c r="N2114" s="59" t="s">
        <v>2277</v>
      </c>
      <c r="O2114" s="46">
        <f t="shared" si="1551"/>
        <v>73862.399999999994</v>
      </c>
      <c r="P2114" s="46"/>
      <c r="Q2114" s="46"/>
      <c r="R2114" s="46"/>
      <c r="S2114" s="46"/>
      <c r="T2114" s="46"/>
      <c r="U2114" s="46"/>
      <c r="V2114" s="46">
        <v>14772.48</v>
      </c>
      <c r="W2114" s="46">
        <v>14772.48</v>
      </c>
      <c r="X2114" s="46">
        <v>14772.48</v>
      </c>
      <c r="Y2114" s="46">
        <v>14772.48</v>
      </c>
      <c r="Z2114" s="46">
        <v>14772.48</v>
      </c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87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>
        <f>DE2114/O2114</f>
        <v>0</v>
      </c>
      <c r="BK2114" s="46"/>
      <c r="BL2114" s="46"/>
      <c r="BM2114" s="46"/>
      <c r="BN2114" s="46"/>
      <c r="BO2114" s="46"/>
      <c r="BP2114" s="46"/>
      <c r="BQ2114" s="46">
        <v>433.70999983753575</v>
      </c>
      <c r="BR2114" s="46">
        <v>453.74740192574296</v>
      </c>
      <c r="BS2114" s="46">
        <v>475.98</v>
      </c>
      <c r="BT2114" s="46">
        <v>475.98</v>
      </c>
      <c r="BU2114" s="46">
        <v>475.98</v>
      </c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>
        <v>0</v>
      </c>
      <c r="DF2114" s="46"/>
      <c r="DG2114" s="46"/>
      <c r="DH2114" s="46"/>
      <c r="DI2114" s="46"/>
      <c r="DJ2114" s="46"/>
      <c r="DK2114" s="46"/>
      <c r="DL2114" s="46">
        <f>V2114*BQ2114</f>
        <v>6406972.2983999997</v>
      </c>
      <c r="DM2114" s="46">
        <f>W2114*BR2114</f>
        <v>6702974.419999999</v>
      </c>
      <c r="DN2114" s="46">
        <f>X2114*BS2114</f>
        <v>7031405.0304000005</v>
      </c>
      <c r="DO2114" s="46">
        <f>Y2114*BT2114</f>
        <v>7031405.0304000005</v>
      </c>
      <c r="DP2114" s="46">
        <f>Z2114*BU2114</f>
        <v>7031405.0304000005</v>
      </c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>
        <f>DE2114*1.12</f>
        <v>0</v>
      </c>
      <c r="FA2114" s="59" t="s">
        <v>1726</v>
      </c>
      <c r="FB2114" s="59" t="s">
        <v>3253</v>
      </c>
      <c r="FC2114" s="59" t="s">
        <v>3469</v>
      </c>
    </row>
    <row r="2115" spans="1:159" s="157" customFormat="1" ht="25.5" customHeight="1" x14ac:dyDescent="0.25">
      <c r="A2115" s="92" t="s">
        <v>3926</v>
      </c>
      <c r="B2115" s="92" t="s">
        <v>55</v>
      </c>
      <c r="C2115" s="92" t="s">
        <v>2081</v>
      </c>
      <c r="D2115" s="92" t="s">
        <v>2082</v>
      </c>
      <c r="E2115" s="92" t="s">
        <v>2082</v>
      </c>
      <c r="F2115" s="92"/>
      <c r="G2115" s="92" t="s">
        <v>2274</v>
      </c>
      <c r="H2115" s="92" t="s">
        <v>1405</v>
      </c>
      <c r="I2115" s="152">
        <v>80</v>
      </c>
      <c r="J2115" s="152" t="s">
        <v>3891</v>
      </c>
      <c r="K2115" s="152" t="s">
        <v>2313</v>
      </c>
      <c r="L2115" s="100"/>
      <c r="M2115" s="92">
        <v>0</v>
      </c>
      <c r="N2115" s="152" t="s">
        <v>2277</v>
      </c>
      <c r="O2115" s="48">
        <f t="shared" ref="O2115" si="1558">V2115+W2115+X2115+Y2115+Z2115+AA2115+AB2115+AC2115+AD2115+AE2115+AF2115+AG2115+AH2115+AI2115+AJ2115+AK2115+AL2115+AM2115+AN2115+AO2115+AP2115+AQ2115+AR2115+AS2115+AT2115+AU2115+AV2115+AW2115+AX2115+AY2115+AZ2115+BA2115+BB2115+BC2115+BD2115+BE2115+BF2115+BG2115+BH2115+BI2115</f>
        <v>73862.399999999994</v>
      </c>
      <c r="P2115" s="92"/>
      <c r="Q2115" s="92"/>
      <c r="R2115" s="92"/>
      <c r="S2115" s="96"/>
      <c r="T2115" s="96"/>
      <c r="U2115" s="96"/>
      <c r="V2115" s="96">
        <v>14772.48</v>
      </c>
      <c r="W2115" s="96">
        <v>14772.48</v>
      </c>
      <c r="X2115" s="153">
        <v>14772.48</v>
      </c>
      <c r="Y2115" s="153">
        <v>14772.48</v>
      </c>
      <c r="Z2115" s="153">
        <v>14772.48</v>
      </c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154">
        <f t="shared" ref="BJ2115" si="1559">DE2115/O2115</f>
        <v>472.59948037431769</v>
      </c>
      <c r="BK2115" s="92"/>
      <c r="BL2115" s="92"/>
      <c r="BM2115" s="92"/>
      <c r="BN2115" s="155"/>
      <c r="BO2115" s="155"/>
      <c r="BP2115" s="155"/>
      <c r="BQ2115" s="155">
        <f t="shared" ref="BQ2115" si="1560">DL2115/V2115</f>
        <v>433.70999994584525</v>
      </c>
      <c r="BR2115" s="155">
        <v>453.74740192574296</v>
      </c>
      <c r="BS2115" s="96">
        <v>475.98</v>
      </c>
      <c r="BT2115" s="101">
        <v>499.78</v>
      </c>
      <c r="BU2115" s="101">
        <v>499.78</v>
      </c>
      <c r="BV2115" s="92"/>
      <c r="BW2115" s="92"/>
      <c r="BX2115" s="92"/>
      <c r="BY2115" s="92"/>
      <c r="BZ2115" s="92"/>
      <c r="CA2115" s="92"/>
      <c r="CB2115" s="92"/>
      <c r="CC2115" s="92"/>
      <c r="CD2115" s="92"/>
      <c r="CE2115" s="92"/>
      <c r="CF2115" s="92"/>
      <c r="CG2115" s="92"/>
      <c r="CH2115" s="92"/>
      <c r="CI2115" s="92"/>
      <c r="CJ2115" s="92"/>
      <c r="CK2115" s="92"/>
      <c r="CL2115" s="92"/>
      <c r="CM2115" s="92"/>
      <c r="CN2115" s="92"/>
      <c r="CO2115" s="92"/>
      <c r="CP2115" s="92"/>
      <c r="CQ2115" s="92"/>
      <c r="CR2115" s="92"/>
      <c r="CS2115" s="92"/>
      <c r="CT2115" s="92"/>
      <c r="CU2115" s="92"/>
      <c r="CV2115" s="92"/>
      <c r="CW2115" s="92"/>
      <c r="CX2115" s="92"/>
      <c r="CY2115" s="92"/>
      <c r="CZ2115" s="92"/>
      <c r="DA2115" s="92"/>
      <c r="DB2115" s="92"/>
      <c r="DC2115" s="92"/>
      <c r="DD2115" s="92"/>
      <c r="DE2115" s="154">
        <f t="shared" ref="DE2115" si="1561">SUM(DH2115:EY2115)</f>
        <v>34907331.859200001</v>
      </c>
      <c r="DF2115" s="92"/>
      <c r="DG2115" s="92"/>
      <c r="DH2115" s="92"/>
      <c r="DI2115" s="156"/>
      <c r="DJ2115" s="156"/>
      <c r="DK2115" s="156"/>
      <c r="DL2115" s="156">
        <v>6406972.2999999998</v>
      </c>
      <c r="DM2115" s="156">
        <f t="shared" ref="DM2115:DP2115" si="1562">W2115*BR2115</f>
        <v>6702974.419999999</v>
      </c>
      <c r="DN2115" s="156">
        <f t="shared" si="1562"/>
        <v>7031405.0304000005</v>
      </c>
      <c r="DO2115" s="156">
        <f t="shared" si="1562"/>
        <v>7382990.0543999998</v>
      </c>
      <c r="DP2115" s="156">
        <f t="shared" si="1562"/>
        <v>7382990.0543999998</v>
      </c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156"/>
      <c r="EH2115" s="156"/>
      <c r="EI2115" s="156"/>
      <c r="EJ2115" s="156"/>
      <c r="EK2115" s="156"/>
      <c r="EL2115" s="156"/>
      <c r="EM2115" s="156"/>
      <c r="EN2115" s="156"/>
      <c r="EO2115" s="156"/>
      <c r="EP2115" s="156"/>
      <c r="EQ2115" s="156"/>
      <c r="ER2115" s="156"/>
      <c r="ES2115" s="156"/>
      <c r="ET2115" s="156"/>
      <c r="EU2115" s="156"/>
      <c r="EV2115" s="156"/>
      <c r="EW2115" s="156"/>
      <c r="EX2115" s="156"/>
      <c r="EY2115" s="156"/>
      <c r="EZ2115" s="154">
        <f t="shared" ref="EZ2115" si="1563">DE2115*1.12</f>
        <v>39096211.682304002</v>
      </c>
      <c r="FA2115" s="92" t="s">
        <v>1726</v>
      </c>
      <c r="FB2115" s="92" t="s">
        <v>3565</v>
      </c>
      <c r="FC2115" s="92" t="s">
        <v>1753</v>
      </c>
    </row>
    <row r="2116" spans="1:159" s="49" customFormat="1" ht="25.5" customHeight="1" x14ac:dyDescent="0.25">
      <c r="A2116" s="59" t="s">
        <v>2156</v>
      </c>
      <c r="B2116" s="59" t="s">
        <v>55</v>
      </c>
      <c r="C2116" s="59" t="s">
        <v>2081</v>
      </c>
      <c r="D2116" s="59" t="s">
        <v>2082</v>
      </c>
      <c r="E2116" s="59" t="s">
        <v>2082</v>
      </c>
      <c r="F2116" s="59"/>
      <c r="G2116" s="59" t="s">
        <v>2274</v>
      </c>
      <c r="H2116" s="59" t="s">
        <v>1405</v>
      </c>
      <c r="I2116" s="59">
        <v>80</v>
      </c>
      <c r="J2116" s="59" t="s">
        <v>2275</v>
      </c>
      <c r="K2116" s="59" t="s">
        <v>1533</v>
      </c>
      <c r="L2116" s="59"/>
      <c r="M2116" s="59">
        <v>0</v>
      </c>
      <c r="N2116" s="59" t="s">
        <v>2277</v>
      </c>
      <c r="O2116" s="46">
        <f t="shared" si="1551"/>
        <v>0</v>
      </c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87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>
        <v>0</v>
      </c>
      <c r="DF2116" s="46"/>
      <c r="DG2116" s="46"/>
      <c r="DH2116" s="46"/>
      <c r="DI2116" s="46"/>
      <c r="DJ2116" s="46"/>
      <c r="DK2116" s="46"/>
      <c r="DL2116" s="46">
        <v>24780600.143999998</v>
      </c>
      <c r="DM2116" s="46">
        <v>24780600.143999998</v>
      </c>
      <c r="DN2116" s="46">
        <v>24780600.143999998</v>
      </c>
      <c r="DO2116" s="46">
        <v>24780600.143999998</v>
      </c>
      <c r="DP2116" s="46">
        <v>24780600.143999998</v>
      </c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>
        <v>0</v>
      </c>
      <c r="FA2116" s="59" t="s">
        <v>1726</v>
      </c>
      <c r="FB2116" s="59" t="s">
        <v>1727</v>
      </c>
      <c r="FC2116" s="59"/>
    </row>
    <row r="2117" spans="1:159" s="49" customFormat="1" ht="25.5" customHeight="1" x14ac:dyDescent="0.25">
      <c r="A2117" s="59" t="s">
        <v>2157</v>
      </c>
      <c r="B2117" s="59" t="s">
        <v>55</v>
      </c>
      <c r="C2117" s="59" t="s">
        <v>2081</v>
      </c>
      <c r="D2117" s="59" t="s">
        <v>2082</v>
      </c>
      <c r="E2117" s="59" t="s">
        <v>2082</v>
      </c>
      <c r="F2117" s="59"/>
      <c r="G2117" s="59" t="s">
        <v>2274</v>
      </c>
      <c r="H2117" s="59" t="s">
        <v>1405</v>
      </c>
      <c r="I2117" s="59">
        <v>80</v>
      </c>
      <c r="J2117" s="59" t="s">
        <v>1357</v>
      </c>
      <c r="K2117" s="59" t="s">
        <v>1533</v>
      </c>
      <c r="L2117" s="59"/>
      <c r="M2117" s="59">
        <v>0</v>
      </c>
      <c r="N2117" s="59" t="s">
        <v>2277</v>
      </c>
      <c r="O2117" s="46">
        <f t="shared" si="1551"/>
        <v>0</v>
      </c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87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  <c r="CN2117" s="46"/>
      <c r="CO2117" s="46"/>
      <c r="CP2117" s="46"/>
      <c r="CQ2117" s="46"/>
      <c r="CR2117" s="46"/>
      <c r="CS2117" s="46"/>
      <c r="CT2117" s="46"/>
      <c r="CU2117" s="46"/>
      <c r="CV2117" s="46"/>
      <c r="CW2117" s="46"/>
      <c r="CX2117" s="46"/>
      <c r="CY2117" s="46"/>
      <c r="CZ2117" s="46"/>
      <c r="DA2117" s="46"/>
      <c r="DB2117" s="46"/>
      <c r="DC2117" s="46"/>
      <c r="DD2117" s="46"/>
      <c r="DE2117" s="46">
        <v>0</v>
      </c>
      <c r="DF2117" s="46"/>
      <c r="DG2117" s="46"/>
      <c r="DH2117" s="46"/>
      <c r="DI2117" s="46"/>
      <c r="DJ2117" s="46"/>
      <c r="DK2117" s="46"/>
      <c r="DL2117" s="46">
        <v>24780600.140000001</v>
      </c>
      <c r="DM2117" s="46">
        <v>25925463.870000001</v>
      </c>
      <c r="DN2117" s="46">
        <v>25925463.870000001</v>
      </c>
      <c r="DO2117" s="46">
        <v>25925463.870000001</v>
      </c>
      <c r="DP2117" s="46">
        <v>25925463.870000001</v>
      </c>
      <c r="DQ2117" s="46"/>
      <c r="DR2117" s="46"/>
      <c r="DS2117" s="46"/>
      <c r="DT2117" s="46"/>
      <c r="DU2117" s="46"/>
      <c r="DV2117" s="46"/>
      <c r="DW2117" s="46"/>
      <c r="DX2117" s="46"/>
      <c r="DY2117" s="46"/>
      <c r="DZ2117" s="46"/>
      <c r="EA2117" s="46"/>
      <c r="EB2117" s="46"/>
      <c r="EC2117" s="46"/>
      <c r="ED2117" s="46"/>
      <c r="EE2117" s="46"/>
      <c r="EF2117" s="46"/>
      <c r="EG2117" s="46"/>
      <c r="EH2117" s="46"/>
      <c r="EI2117" s="46"/>
      <c r="EJ2117" s="46"/>
      <c r="EK2117" s="46"/>
      <c r="EL2117" s="46"/>
      <c r="EM2117" s="46"/>
      <c r="EN2117" s="46"/>
      <c r="EO2117" s="46"/>
      <c r="EP2117" s="46"/>
      <c r="EQ2117" s="46"/>
      <c r="ER2117" s="46"/>
      <c r="ES2117" s="46"/>
      <c r="ET2117" s="46"/>
      <c r="EU2117" s="46"/>
      <c r="EV2117" s="46"/>
      <c r="EW2117" s="46"/>
      <c r="EX2117" s="46"/>
      <c r="EY2117" s="46"/>
      <c r="EZ2117" s="46">
        <v>0</v>
      </c>
      <c r="FA2117" s="59" t="s">
        <v>1726</v>
      </c>
      <c r="FB2117" s="59" t="s">
        <v>1730</v>
      </c>
      <c r="FC2117" s="59" t="s">
        <v>1714</v>
      </c>
    </row>
    <row r="2118" spans="1:159" s="49" customFormat="1" ht="25.5" customHeight="1" x14ac:dyDescent="0.25">
      <c r="A2118" s="59" t="s">
        <v>3503</v>
      </c>
      <c r="B2118" s="59" t="s">
        <v>55</v>
      </c>
      <c r="C2118" s="59" t="s">
        <v>2081</v>
      </c>
      <c r="D2118" s="59" t="s">
        <v>2082</v>
      </c>
      <c r="E2118" s="59" t="s">
        <v>2082</v>
      </c>
      <c r="F2118" s="59"/>
      <c r="G2118" s="59" t="s">
        <v>2274</v>
      </c>
      <c r="H2118" s="59" t="s">
        <v>1405</v>
      </c>
      <c r="I2118" s="59">
        <v>80</v>
      </c>
      <c r="J2118" s="59" t="s">
        <v>3468</v>
      </c>
      <c r="K2118" s="59" t="s">
        <v>1533</v>
      </c>
      <c r="L2118" s="59"/>
      <c r="M2118" s="59">
        <v>0</v>
      </c>
      <c r="N2118" s="59" t="s">
        <v>2277</v>
      </c>
      <c r="O2118" s="46">
        <f t="shared" si="1551"/>
        <v>109884.00000000001</v>
      </c>
      <c r="P2118" s="46"/>
      <c r="Q2118" s="46"/>
      <c r="R2118" s="46"/>
      <c r="S2118" s="46"/>
      <c r="T2118" s="46"/>
      <c r="U2118" s="46"/>
      <c r="V2118" s="46">
        <v>21976.800000000003</v>
      </c>
      <c r="W2118" s="46">
        <v>21976.800000000003</v>
      </c>
      <c r="X2118" s="46">
        <v>21976.800000000003</v>
      </c>
      <c r="Y2118" s="46">
        <v>21976.800000000003</v>
      </c>
      <c r="Z2118" s="46">
        <v>21976.800000000003</v>
      </c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87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>
        <f>DE2118/O2118</f>
        <v>0</v>
      </c>
      <c r="BK2118" s="46"/>
      <c r="BL2118" s="46"/>
      <c r="BM2118" s="46"/>
      <c r="BN2118" s="46"/>
      <c r="BO2118" s="46"/>
      <c r="BP2118" s="46"/>
      <c r="BQ2118" s="46">
        <v>1127.5799998179898</v>
      </c>
      <c r="BR2118" s="46">
        <v>1179.6741959702961</v>
      </c>
      <c r="BS2118" s="46">
        <v>1237.48</v>
      </c>
      <c r="BT2118" s="46">
        <v>1237.48</v>
      </c>
      <c r="BU2118" s="46">
        <v>1237.48</v>
      </c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>
        <v>0</v>
      </c>
      <c r="DF2118" s="46"/>
      <c r="DG2118" s="46"/>
      <c r="DH2118" s="46"/>
      <c r="DI2118" s="46"/>
      <c r="DJ2118" s="46"/>
      <c r="DK2118" s="46"/>
      <c r="DL2118" s="46">
        <f>V2118*BQ2118</f>
        <v>24780600.140000001</v>
      </c>
      <c r="DM2118" s="46">
        <f>W2118*BR2118</f>
        <v>25925463.870000005</v>
      </c>
      <c r="DN2118" s="46">
        <f>X2118*BS2118</f>
        <v>27195850.464000005</v>
      </c>
      <c r="DO2118" s="46">
        <f>Y2118*BT2118</f>
        <v>27195850.464000005</v>
      </c>
      <c r="DP2118" s="46">
        <f>Z2118*BU2118</f>
        <v>27195850.464000005</v>
      </c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>
        <f>DE2118*1.12</f>
        <v>0</v>
      </c>
      <c r="FA2118" s="59" t="s">
        <v>1726</v>
      </c>
      <c r="FB2118" s="59" t="s">
        <v>3253</v>
      </c>
      <c r="FC2118" s="59" t="s">
        <v>3469</v>
      </c>
    </row>
    <row r="2119" spans="1:159" s="157" customFormat="1" ht="25.5" customHeight="1" x14ac:dyDescent="0.25">
      <c r="A2119" s="92" t="s">
        <v>3927</v>
      </c>
      <c r="B2119" s="92" t="s">
        <v>55</v>
      </c>
      <c r="C2119" s="92" t="s">
        <v>2081</v>
      </c>
      <c r="D2119" s="92" t="s">
        <v>2082</v>
      </c>
      <c r="E2119" s="92" t="s">
        <v>2082</v>
      </c>
      <c r="F2119" s="92"/>
      <c r="G2119" s="92" t="s">
        <v>2274</v>
      </c>
      <c r="H2119" s="92" t="s">
        <v>1405</v>
      </c>
      <c r="I2119" s="152">
        <v>80</v>
      </c>
      <c r="J2119" s="152" t="s">
        <v>3891</v>
      </c>
      <c r="K2119" s="152" t="s">
        <v>1533</v>
      </c>
      <c r="L2119" s="100"/>
      <c r="M2119" s="92">
        <v>0</v>
      </c>
      <c r="N2119" s="152" t="s">
        <v>2277</v>
      </c>
      <c r="O2119" s="48">
        <f t="shared" ref="O2119" si="1564">V2119+W2119+X2119+Y2119+Z2119+AA2119+AB2119+AC2119+AD2119+AE2119+AF2119+AG2119+AH2119+AI2119+AJ2119+AK2119+AL2119+AM2119+AN2119+AO2119+AP2119+AQ2119+AR2119+AS2119+AT2119+AU2119+AV2119+AW2119+AX2119+AY2119+AZ2119+BA2119+BB2119+BC2119+BD2119+BE2119+BF2119+BG2119+BH2119+BI2119</f>
        <v>109884.00000000001</v>
      </c>
      <c r="P2119" s="92"/>
      <c r="Q2119" s="92"/>
      <c r="R2119" s="92"/>
      <c r="S2119" s="96"/>
      <c r="T2119" s="96"/>
      <c r="U2119" s="96"/>
      <c r="V2119" s="96">
        <v>21976.800000000003</v>
      </c>
      <c r="W2119" s="96">
        <v>21976.800000000003</v>
      </c>
      <c r="X2119" s="153">
        <v>21976.800000000003</v>
      </c>
      <c r="Y2119" s="153">
        <v>21976.800000000003</v>
      </c>
      <c r="Z2119" s="153">
        <v>21976.800000000003</v>
      </c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154">
        <f t="shared" ref="BJ2119" si="1565">DE2119/O2119</f>
        <v>1228.686839157657</v>
      </c>
      <c r="BK2119" s="92"/>
      <c r="BL2119" s="92"/>
      <c r="BM2119" s="92"/>
      <c r="BN2119" s="155"/>
      <c r="BO2119" s="155"/>
      <c r="BP2119" s="155"/>
      <c r="BQ2119" s="155">
        <f t="shared" ref="BQ2119" si="1566">DL2119/V2119</f>
        <v>1127.5799998179898</v>
      </c>
      <c r="BR2119" s="155">
        <v>1179.6741959702961</v>
      </c>
      <c r="BS2119" s="96">
        <v>1237.48</v>
      </c>
      <c r="BT2119" s="101">
        <v>1299.3499999999999</v>
      </c>
      <c r="BU2119" s="101">
        <v>1299.3499999999999</v>
      </c>
      <c r="BV2119" s="92"/>
      <c r="BW2119" s="92"/>
      <c r="BX2119" s="92"/>
      <c r="BY2119" s="92"/>
      <c r="BZ2119" s="92"/>
      <c r="CA2119" s="92"/>
      <c r="CB2119" s="92"/>
      <c r="CC2119" s="92"/>
      <c r="CD2119" s="92"/>
      <c r="CE2119" s="92"/>
      <c r="CF2119" s="92"/>
      <c r="CG2119" s="92"/>
      <c r="CH2119" s="92"/>
      <c r="CI2119" s="92"/>
      <c r="CJ2119" s="92"/>
      <c r="CK2119" s="92"/>
      <c r="CL2119" s="92"/>
      <c r="CM2119" s="92"/>
      <c r="CN2119" s="92"/>
      <c r="CO2119" s="92"/>
      <c r="CP2119" s="92"/>
      <c r="CQ2119" s="92"/>
      <c r="CR2119" s="92"/>
      <c r="CS2119" s="92"/>
      <c r="CT2119" s="92"/>
      <c r="CU2119" s="92"/>
      <c r="CV2119" s="92"/>
      <c r="CW2119" s="92"/>
      <c r="CX2119" s="92"/>
      <c r="CY2119" s="92"/>
      <c r="CZ2119" s="92"/>
      <c r="DA2119" s="92"/>
      <c r="DB2119" s="92"/>
      <c r="DC2119" s="92"/>
      <c r="DD2119" s="92"/>
      <c r="DE2119" s="154">
        <f t="shared" ref="DE2119" si="1567">SUM(DH2119:EY2119)</f>
        <v>135013024.634</v>
      </c>
      <c r="DF2119" s="92"/>
      <c r="DG2119" s="92"/>
      <c r="DH2119" s="92"/>
      <c r="DI2119" s="156"/>
      <c r="DJ2119" s="156"/>
      <c r="DK2119" s="156"/>
      <c r="DL2119" s="156">
        <v>24780600.140000001</v>
      </c>
      <c r="DM2119" s="156">
        <f t="shared" ref="DM2119:DP2119" si="1568">W2119*BR2119</f>
        <v>25925463.870000005</v>
      </c>
      <c r="DN2119" s="156">
        <f t="shared" si="1568"/>
        <v>27195850.464000005</v>
      </c>
      <c r="DO2119" s="156">
        <f t="shared" si="1568"/>
        <v>28555555.080000002</v>
      </c>
      <c r="DP2119" s="156">
        <f t="shared" si="1568"/>
        <v>28555555.080000002</v>
      </c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156"/>
      <c r="EH2119" s="156"/>
      <c r="EI2119" s="156"/>
      <c r="EJ2119" s="156"/>
      <c r="EK2119" s="156"/>
      <c r="EL2119" s="156"/>
      <c r="EM2119" s="156"/>
      <c r="EN2119" s="156"/>
      <c r="EO2119" s="156"/>
      <c r="EP2119" s="156"/>
      <c r="EQ2119" s="156"/>
      <c r="ER2119" s="156"/>
      <c r="ES2119" s="156"/>
      <c r="ET2119" s="156"/>
      <c r="EU2119" s="156"/>
      <c r="EV2119" s="156"/>
      <c r="EW2119" s="156"/>
      <c r="EX2119" s="156"/>
      <c r="EY2119" s="156"/>
      <c r="EZ2119" s="154">
        <f t="shared" ref="EZ2119" si="1569">DE2119*1.12</f>
        <v>151214587.59008002</v>
      </c>
      <c r="FA2119" s="92" t="s">
        <v>1726</v>
      </c>
      <c r="FB2119" s="92" t="s">
        <v>3565</v>
      </c>
      <c r="FC2119" s="92" t="s">
        <v>1753</v>
      </c>
    </row>
    <row r="2120" spans="1:159" s="49" customFormat="1" ht="25.5" customHeight="1" x14ac:dyDescent="0.25">
      <c r="A2120" s="59" t="s">
        <v>2158</v>
      </c>
      <c r="B2120" s="59" t="s">
        <v>55</v>
      </c>
      <c r="C2120" s="59" t="s">
        <v>2081</v>
      </c>
      <c r="D2120" s="59" t="s">
        <v>2082</v>
      </c>
      <c r="E2120" s="59" t="s">
        <v>2082</v>
      </c>
      <c r="F2120" s="59"/>
      <c r="G2120" s="59" t="s">
        <v>2274</v>
      </c>
      <c r="H2120" s="59" t="s">
        <v>1405</v>
      </c>
      <c r="I2120" s="59">
        <v>80</v>
      </c>
      <c r="J2120" s="59" t="s">
        <v>2275</v>
      </c>
      <c r="K2120" s="59" t="s">
        <v>2314</v>
      </c>
      <c r="L2120" s="59"/>
      <c r="M2120" s="59">
        <v>0</v>
      </c>
      <c r="N2120" s="59" t="s">
        <v>2277</v>
      </c>
      <c r="O2120" s="46">
        <f t="shared" si="1551"/>
        <v>0</v>
      </c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87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>
        <v>0</v>
      </c>
      <c r="DF2120" s="46"/>
      <c r="DG2120" s="46"/>
      <c r="DH2120" s="46"/>
      <c r="DI2120" s="46"/>
      <c r="DJ2120" s="46"/>
      <c r="DK2120" s="46"/>
      <c r="DL2120" s="46">
        <v>5269289.0879999995</v>
      </c>
      <c r="DM2120" s="46">
        <v>5269289.0879999995</v>
      </c>
      <c r="DN2120" s="46">
        <v>5269289.0879999995</v>
      </c>
      <c r="DO2120" s="46">
        <v>5269289.0879999995</v>
      </c>
      <c r="DP2120" s="46">
        <v>5269289.0879999995</v>
      </c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>
        <v>0</v>
      </c>
      <c r="FA2120" s="59" t="s">
        <v>1726</v>
      </c>
      <c r="FB2120" s="59" t="s">
        <v>1727</v>
      </c>
      <c r="FC2120" s="59"/>
    </row>
    <row r="2121" spans="1:159" s="49" customFormat="1" ht="25.5" customHeight="1" x14ac:dyDescent="0.25">
      <c r="A2121" s="59" t="s">
        <v>2159</v>
      </c>
      <c r="B2121" s="59" t="s">
        <v>55</v>
      </c>
      <c r="C2121" s="59" t="s">
        <v>2081</v>
      </c>
      <c r="D2121" s="59" t="s">
        <v>2082</v>
      </c>
      <c r="E2121" s="59" t="s">
        <v>2082</v>
      </c>
      <c r="F2121" s="59"/>
      <c r="G2121" s="59" t="s">
        <v>2274</v>
      </c>
      <c r="H2121" s="59" t="s">
        <v>1405</v>
      </c>
      <c r="I2121" s="59">
        <v>80</v>
      </c>
      <c r="J2121" s="59" t="s">
        <v>1357</v>
      </c>
      <c r="K2121" s="59" t="s">
        <v>2314</v>
      </c>
      <c r="L2121" s="59"/>
      <c r="M2121" s="59">
        <v>0</v>
      </c>
      <c r="N2121" s="59" t="s">
        <v>2277</v>
      </c>
      <c r="O2121" s="46">
        <f t="shared" si="1551"/>
        <v>0</v>
      </c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87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  <c r="CN2121" s="46"/>
      <c r="CO2121" s="46"/>
      <c r="CP2121" s="46"/>
      <c r="CQ2121" s="46"/>
      <c r="CR2121" s="46"/>
      <c r="CS2121" s="46"/>
      <c r="CT2121" s="46"/>
      <c r="CU2121" s="46"/>
      <c r="CV2121" s="46"/>
      <c r="CW2121" s="46"/>
      <c r="CX2121" s="46"/>
      <c r="CY2121" s="46"/>
      <c r="CZ2121" s="46"/>
      <c r="DA2121" s="46"/>
      <c r="DB2121" s="46"/>
      <c r="DC2121" s="46"/>
      <c r="DD2121" s="46"/>
      <c r="DE2121" s="46">
        <v>0</v>
      </c>
      <c r="DF2121" s="46"/>
      <c r="DG2121" s="46"/>
      <c r="DH2121" s="46"/>
      <c r="DI2121" s="46"/>
      <c r="DJ2121" s="46"/>
      <c r="DK2121" s="46"/>
      <c r="DL2121" s="46">
        <v>5269289.08</v>
      </c>
      <c r="DM2121" s="46">
        <v>5512730.2400000002</v>
      </c>
      <c r="DN2121" s="46">
        <v>5512730.2400000002</v>
      </c>
      <c r="DO2121" s="46">
        <v>5512730.2400000002</v>
      </c>
      <c r="DP2121" s="46">
        <v>5512730.2400000002</v>
      </c>
      <c r="DQ2121" s="46"/>
      <c r="DR2121" s="46"/>
      <c r="DS2121" s="46"/>
      <c r="DT2121" s="46"/>
      <c r="DU2121" s="46"/>
      <c r="DV2121" s="46"/>
      <c r="DW2121" s="46"/>
      <c r="DX2121" s="46"/>
      <c r="DY2121" s="46"/>
      <c r="DZ2121" s="46"/>
      <c r="EA2121" s="46"/>
      <c r="EB2121" s="46"/>
      <c r="EC2121" s="46"/>
      <c r="ED2121" s="46"/>
      <c r="EE2121" s="46"/>
      <c r="EF2121" s="46"/>
      <c r="EG2121" s="46"/>
      <c r="EH2121" s="46"/>
      <c r="EI2121" s="46"/>
      <c r="EJ2121" s="46"/>
      <c r="EK2121" s="46"/>
      <c r="EL2121" s="46"/>
      <c r="EM2121" s="46"/>
      <c r="EN2121" s="46"/>
      <c r="EO2121" s="46"/>
      <c r="EP2121" s="46"/>
      <c r="EQ2121" s="46"/>
      <c r="ER2121" s="46"/>
      <c r="ES2121" s="46"/>
      <c r="ET2121" s="46"/>
      <c r="EU2121" s="46"/>
      <c r="EV2121" s="46"/>
      <c r="EW2121" s="46"/>
      <c r="EX2121" s="46"/>
      <c r="EY2121" s="46"/>
      <c r="EZ2121" s="46">
        <v>0</v>
      </c>
      <c r="FA2121" s="59" t="s">
        <v>1726</v>
      </c>
      <c r="FB2121" s="59" t="s">
        <v>1730</v>
      </c>
      <c r="FC2121" s="59" t="s">
        <v>1714</v>
      </c>
    </row>
    <row r="2122" spans="1:159" s="49" customFormat="1" ht="25.5" customHeight="1" x14ac:dyDescent="0.25">
      <c r="A2122" s="59" t="s">
        <v>3504</v>
      </c>
      <c r="B2122" s="59" t="s">
        <v>55</v>
      </c>
      <c r="C2122" s="59" t="s">
        <v>2081</v>
      </c>
      <c r="D2122" s="59" t="s">
        <v>2082</v>
      </c>
      <c r="E2122" s="59" t="s">
        <v>2082</v>
      </c>
      <c r="F2122" s="59"/>
      <c r="G2122" s="59" t="s">
        <v>2274</v>
      </c>
      <c r="H2122" s="59" t="s">
        <v>1405</v>
      </c>
      <c r="I2122" s="59">
        <v>80</v>
      </c>
      <c r="J2122" s="59" t="s">
        <v>3468</v>
      </c>
      <c r="K2122" s="59" t="s">
        <v>2314</v>
      </c>
      <c r="L2122" s="59"/>
      <c r="M2122" s="59">
        <v>0</v>
      </c>
      <c r="N2122" s="59" t="s">
        <v>2277</v>
      </c>
      <c r="O2122" s="46">
        <f t="shared" si="1551"/>
        <v>113484.00000000001</v>
      </c>
      <c r="P2122" s="46"/>
      <c r="Q2122" s="46"/>
      <c r="R2122" s="46"/>
      <c r="S2122" s="46"/>
      <c r="T2122" s="46"/>
      <c r="U2122" s="46"/>
      <c r="V2122" s="46">
        <v>22696.800000000003</v>
      </c>
      <c r="W2122" s="46">
        <v>22696.800000000003</v>
      </c>
      <c r="X2122" s="46">
        <v>22696.800000000003</v>
      </c>
      <c r="Y2122" s="46">
        <v>22696.800000000003</v>
      </c>
      <c r="Z2122" s="46">
        <v>22696.800000000003</v>
      </c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87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>
        <f>DE2122/O2122</f>
        <v>0</v>
      </c>
      <c r="BK2122" s="46"/>
      <c r="BL2122" s="46"/>
      <c r="BM2122" s="46"/>
      <c r="BN2122" s="46"/>
      <c r="BO2122" s="46"/>
      <c r="BP2122" s="46"/>
      <c r="BQ2122" s="46">
        <v>232.15999964752743</v>
      </c>
      <c r="BR2122" s="46">
        <v>242.88579182968525</v>
      </c>
      <c r="BS2122" s="46">
        <v>254.79</v>
      </c>
      <c r="BT2122" s="46">
        <v>254.79</v>
      </c>
      <c r="BU2122" s="46">
        <v>254.79</v>
      </c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>
        <v>0</v>
      </c>
      <c r="DF2122" s="46"/>
      <c r="DG2122" s="46"/>
      <c r="DH2122" s="46"/>
      <c r="DI2122" s="46"/>
      <c r="DJ2122" s="46"/>
      <c r="DK2122" s="46"/>
      <c r="DL2122" s="46">
        <f>V2122*BQ2122</f>
        <v>5269289.080000001</v>
      </c>
      <c r="DM2122" s="46">
        <f>W2122*BR2122</f>
        <v>5512730.2400000012</v>
      </c>
      <c r="DN2122" s="46">
        <f>X2122*BS2122</f>
        <v>5782917.6720000003</v>
      </c>
      <c r="DO2122" s="46">
        <f>Y2122*BT2122</f>
        <v>5782917.6720000003</v>
      </c>
      <c r="DP2122" s="46">
        <f>Z2122*BU2122</f>
        <v>5782917.6720000003</v>
      </c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>
        <f>DE2122*1.12</f>
        <v>0</v>
      </c>
      <c r="FA2122" s="59" t="s">
        <v>1726</v>
      </c>
      <c r="FB2122" s="59" t="s">
        <v>3253</v>
      </c>
      <c r="FC2122" s="59" t="s">
        <v>3469</v>
      </c>
    </row>
    <row r="2123" spans="1:159" s="157" customFormat="1" ht="25.5" customHeight="1" x14ac:dyDescent="0.25">
      <c r="A2123" s="92" t="s">
        <v>3928</v>
      </c>
      <c r="B2123" s="92" t="s">
        <v>55</v>
      </c>
      <c r="C2123" s="92" t="s">
        <v>2081</v>
      </c>
      <c r="D2123" s="92" t="s">
        <v>2082</v>
      </c>
      <c r="E2123" s="92" t="s">
        <v>2082</v>
      </c>
      <c r="F2123" s="92"/>
      <c r="G2123" s="92" t="s">
        <v>2274</v>
      </c>
      <c r="H2123" s="92" t="s">
        <v>1405</v>
      </c>
      <c r="I2123" s="152">
        <v>80</v>
      </c>
      <c r="J2123" s="152" t="s">
        <v>3891</v>
      </c>
      <c r="K2123" s="152" t="s">
        <v>2314</v>
      </c>
      <c r="L2123" s="100"/>
      <c r="M2123" s="92">
        <v>0</v>
      </c>
      <c r="N2123" s="152" t="s">
        <v>2277</v>
      </c>
      <c r="O2123" s="48">
        <f t="shared" ref="O2123" si="1570">V2123+W2123+X2123+Y2123+Z2123+AA2123+AB2123+AC2123+AD2123+AE2123+AF2123+AG2123+AH2123+AI2123+AJ2123+AK2123+AL2123+AM2123+AN2123+AO2123+AP2123+AQ2123+AR2123+AS2123+AT2123+AU2123+AV2123+AW2123+AX2123+AY2123+AZ2123+BA2123+BB2123+BC2123+BD2123+BE2123+BF2123+BG2123+BH2123+BI2123</f>
        <v>113484.00000000001</v>
      </c>
      <c r="P2123" s="92"/>
      <c r="Q2123" s="92"/>
      <c r="R2123" s="92"/>
      <c r="S2123" s="96"/>
      <c r="T2123" s="96"/>
      <c r="U2123" s="96"/>
      <c r="V2123" s="96">
        <v>22696.800000000003</v>
      </c>
      <c r="W2123" s="96">
        <v>22696.800000000003</v>
      </c>
      <c r="X2123" s="153">
        <v>22696.800000000003</v>
      </c>
      <c r="Y2123" s="153">
        <v>22696.800000000003</v>
      </c>
      <c r="Z2123" s="153">
        <v>22696.800000000003</v>
      </c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154">
        <f t="shared" ref="BJ2123" si="1571">DE2123/O2123</f>
        <v>252.97915829544252</v>
      </c>
      <c r="BK2123" s="92"/>
      <c r="BL2123" s="92"/>
      <c r="BM2123" s="92"/>
      <c r="BN2123" s="155"/>
      <c r="BO2123" s="155"/>
      <c r="BP2123" s="155"/>
      <c r="BQ2123" s="155">
        <f t="shared" ref="BQ2123" si="1572">DL2123/V2123</f>
        <v>232.15999964752737</v>
      </c>
      <c r="BR2123" s="155">
        <v>242.88579182968525</v>
      </c>
      <c r="BS2123" s="96">
        <v>254.79</v>
      </c>
      <c r="BT2123" s="101">
        <v>267.52999999999997</v>
      </c>
      <c r="BU2123" s="101">
        <v>267.52999999999997</v>
      </c>
      <c r="BV2123" s="92"/>
      <c r="BW2123" s="92"/>
      <c r="BX2123" s="92"/>
      <c r="BY2123" s="92"/>
      <c r="BZ2123" s="92"/>
      <c r="CA2123" s="92"/>
      <c r="CB2123" s="92"/>
      <c r="CC2123" s="92"/>
      <c r="CD2123" s="92"/>
      <c r="CE2123" s="92"/>
      <c r="CF2123" s="92"/>
      <c r="CG2123" s="92"/>
      <c r="CH2123" s="92"/>
      <c r="CI2123" s="92"/>
      <c r="CJ2123" s="92"/>
      <c r="CK2123" s="92"/>
      <c r="CL2123" s="92"/>
      <c r="CM2123" s="92"/>
      <c r="CN2123" s="92"/>
      <c r="CO2123" s="92"/>
      <c r="CP2123" s="92"/>
      <c r="CQ2123" s="92"/>
      <c r="CR2123" s="92"/>
      <c r="CS2123" s="92"/>
      <c r="CT2123" s="92"/>
      <c r="CU2123" s="92"/>
      <c r="CV2123" s="92"/>
      <c r="CW2123" s="92"/>
      <c r="CX2123" s="92"/>
      <c r="CY2123" s="92"/>
      <c r="CZ2123" s="92"/>
      <c r="DA2123" s="92"/>
      <c r="DB2123" s="92"/>
      <c r="DC2123" s="92"/>
      <c r="DD2123" s="92"/>
      <c r="DE2123" s="154">
        <f t="shared" ref="DE2123" si="1573">SUM(DH2123:EY2123)</f>
        <v>28709086.800000001</v>
      </c>
      <c r="DF2123" s="92"/>
      <c r="DG2123" s="92"/>
      <c r="DH2123" s="92"/>
      <c r="DI2123" s="156"/>
      <c r="DJ2123" s="156"/>
      <c r="DK2123" s="156"/>
      <c r="DL2123" s="156">
        <v>5269289.08</v>
      </c>
      <c r="DM2123" s="156">
        <f t="shared" ref="DM2123:DP2123" si="1574">W2123*BR2123</f>
        <v>5512730.2400000012</v>
      </c>
      <c r="DN2123" s="156">
        <f t="shared" si="1574"/>
        <v>5782917.6720000003</v>
      </c>
      <c r="DO2123" s="156">
        <f t="shared" si="1574"/>
        <v>6072074.9040000001</v>
      </c>
      <c r="DP2123" s="156">
        <f t="shared" si="1574"/>
        <v>6072074.9040000001</v>
      </c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156"/>
      <c r="EH2123" s="156"/>
      <c r="EI2123" s="156"/>
      <c r="EJ2123" s="156"/>
      <c r="EK2123" s="156"/>
      <c r="EL2123" s="156"/>
      <c r="EM2123" s="156"/>
      <c r="EN2123" s="156"/>
      <c r="EO2123" s="156"/>
      <c r="EP2123" s="156"/>
      <c r="EQ2123" s="156"/>
      <c r="ER2123" s="156"/>
      <c r="ES2123" s="156"/>
      <c r="ET2123" s="156"/>
      <c r="EU2123" s="156"/>
      <c r="EV2123" s="156"/>
      <c r="EW2123" s="156"/>
      <c r="EX2123" s="156"/>
      <c r="EY2123" s="156"/>
      <c r="EZ2123" s="154">
        <f t="shared" ref="EZ2123" si="1575">DE2123*1.12</f>
        <v>32154177.216000006</v>
      </c>
      <c r="FA2123" s="92" t="s">
        <v>1726</v>
      </c>
      <c r="FB2123" s="92" t="s">
        <v>3565</v>
      </c>
      <c r="FC2123" s="92" t="s">
        <v>1753</v>
      </c>
    </row>
    <row r="2124" spans="1:159" s="49" customFormat="1" ht="25.5" customHeight="1" x14ac:dyDescent="0.25">
      <c r="A2124" s="59" t="s">
        <v>2160</v>
      </c>
      <c r="B2124" s="59" t="s">
        <v>55</v>
      </c>
      <c r="C2124" s="59" t="s">
        <v>2081</v>
      </c>
      <c r="D2124" s="59" t="s">
        <v>2082</v>
      </c>
      <c r="E2124" s="59" t="s">
        <v>2082</v>
      </c>
      <c r="F2124" s="59"/>
      <c r="G2124" s="59" t="s">
        <v>2274</v>
      </c>
      <c r="H2124" s="59" t="s">
        <v>1405</v>
      </c>
      <c r="I2124" s="59">
        <v>80</v>
      </c>
      <c r="J2124" s="59" t="s">
        <v>2275</v>
      </c>
      <c r="K2124" s="59" t="s">
        <v>2315</v>
      </c>
      <c r="L2124" s="59"/>
      <c r="M2124" s="59">
        <v>0</v>
      </c>
      <c r="N2124" s="59" t="s">
        <v>2277</v>
      </c>
      <c r="O2124" s="46">
        <f t="shared" si="1551"/>
        <v>0</v>
      </c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87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>
        <v>0</v>
      </c>
      <c r="DF2124" s="46"/>
      <c r="DG2124" s="46"/>
      <c r="DH2124" s="46"/>
      <c r="DI2124" s="46"/>
      <c r="DJ2124" s="46"/>
      <c r="DK2124" s="46"/>
      <c r="DL2124" s="46">
        <v>3008297.0520000001</v>
      </c>
      <c r="DM2124" s="46">
        <v>3008297.0520000001</v>
      </c>
      <c r="DN2124" s="46">
        <v>3008297.0520000001</v>
      </c>
      <c r="DO2124" s="46">
        <v>3008297.0520000001</v>
      </c>
      <c r="DP2124" s="46">
        <v>3008297.0520000001</v>
      </c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>
        <v>0</v>
      </c>
      <c r="FA2124" s="59" t="s">
        <v>1726</v>
      </c>
      <c r="FB2124" s="59" t="s">
        <v>1727</v>
      </c>
      <c r="FC2124" s="59"/>
    </row>
    <row r="2125" spans="1:159" s="49" customFormat="1" ht="25.5" customHeight="1" x14ac:dyDescent="0.25">
      <c r="A2125" s="59" t="s">
        <v>2161</v>
      </c>
      <c r="B2125" s="59" t="s">
        <v>55</v>
      </c>
      <c r="C2125" s="59" t="s">
        <v>2081</v>
      </c>
      <c r="D2125" s="59" t="s">
        <v>2082</v>
      </c>
      <c r="E2125" s="59" t="s">
        <v>2082</v>
      </c>
      <c r="F2125" s="59"/>
      <c r="G2125" s="59" t="s">
        <v>2274</v>
      </c>
      <c r="H2125" s="59" t="s">
        <v>1405</v>
      </c>
      <c r="I2125" s="59">
        <v>80</v>
      </c>
      <c r="J2125" s="59" t="s">
        <v>1357</v>
      </c>
      <c r="K2125" s="59" t="s">
        <v>2315</v>
      </c>
      <c r="L2125" s="59"/>
      <c r="M2125" s="59">
        <v>0</v>
      </c>
      <c r="N2125" s="59" t="s">
        <v>2277</v>
      </c>
      <c r="O2125" s="46">
        <f t="shared" si="1551"/>
        <v>0</v>
      </c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87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  <c r="CN2125" s="46"/>
      <c r="CO2125" s="46"/>
      <c r="CP2125" s="46"/>
      <c r="CQ2125" s="46"/>
      <c r="CR2125" s="46"/>
      <c r="CS2125" s="46"/>
      <c r="CT2125" s="46"/>
      <c r="CU2125" s="46"/>
      <c r="CV2125" s="46"/>
      <c r="CW2125" s="46"/>
      <c r="CX2125" s="46"/>
      <c r="CY2125" s="46"/>
      <c r="CZ2125" s="46"/>
      <c r="DA2125" s="46"/>
      <c r="DB2125" s="46"/>
      <c r="DC2125" s="46"/>
      <c r="DD2125" s="46"/>
      <c r="DE2125" s="46">
        <v>0</v>
      </c>
      <c r="DF2125" s="46"/>
      <c r="DG2125" s="46"/>
      <c r="DH2125" s="46"/>
      <c r="DI2125" s="46"/>
      <c r="DJ2125" s="46"/>
      <c r="DK2125" s="46"/>
      <c r="DL2125" s="46">
        <v>3008297.05</v>
      </c>
      <c r="DM2125" s="46">
        <v>3147280.37</v>
      </c>
      <c r="DN2125" s="46">
        <v>3147280.37</v>
      </c>
      <c r="DO2125" s="46">
        <v>3147280.37</v>
      </c>
      <c r="DP2125" s="46">
        <v>3147280.37</v>
      </c>
      <c r="DQ2125" s="46"/>
      <c r="DR2125" s="46"/>
      <c r="DS2125" s="46"/>
      <c r="DT2125" s="46"/>
      <c r="DU2125" s="46"/>
      <c r="DV2125" s="46"/>
      <c r="DW2125" s="46"/>
      <c r="DX2125" s="46"/>
      <c r="DY2125" s="46"/>
      <c r="DZ2125" s="46"/>
      <c r="EA2125" s="46"/>
      <c r="EB2125" s="46"/>
      <c r="EC2125" s="46"/>
      <c r="ED2125" s="46"/>
      <c r="EE2125" s="46"/>
      <c r="EF2125" s="46"/>
      <c r="EG2125" s="46"/>
      <c r="EH2125" s="46"/>
      <c r="EI2125" s="46"/>
      <c r="EJ2125" s="46"/>
      <c r="EK2125" s="46"/>
      <c r="EL2125" s="46"/>
      <c r="EM2125" s="46"/>
      <c r="EN2125" s="46"/>
      <c r="EO2125" s="46"/>
      <c r="EP2125" s="46"/>
      <c r="EQ2125" s="46"/>
      <c r="ER2125" s="46"/>
      <c r="ES2125" s="46"/>
      <c r="ET2125" s="46"/>
      <c r="EU2125" s="46"/>
      <c r="EV2125" s="46"/>
      <c r="EW2125" s="46"/>
      <c r="EX2125" s="46"/>
      <c r="EY2125" s="46"/>
      <c r="EZ2125" s="46">
        <v>0</v>
      </c>
      <c r="FA2125" s="59" t="s">
        <v>1726</v>
      </c>
      <c r="FB2125" s="59" t="s">
        <v>1730</v>
      </c>
      <c r="FC2125" s="59" t="s">
        <v>1714</v>
      </c>
    </row>
    <row r="2126" spans="1:159" s="49" customFormat="1" ht="25.5" customHeight="1" x14ac:dyDescent="0.25">
      <c r="A2126" s="59" t="s">
        <v>3505</v>
      </c>
      <c r="B2126" s="59" t="s">
        <v>55</v>
      </c>
      <c r="C2126" s="59" t="s">
        <v>2081</v>
      </c>
      <c r="D2126" s="59" t="s">
        <v>2082</v>
      </c>
      <c r="E2126" s="59" t="s">
        <v>2082</v>
      </c>
      <c r="F2126" s="59"/>
      <c r="G2126" s="59" t="s">
        <v>2274</v>
      </c>
      <c r="H2126" s="59" t="s">
        <v>1405</v>
      </c>
      <c r="I2126" s="59">
        <v>80</v>
      </c>
      <c r="J2126" s="59" t="s">
        <v>3468</v>
      </c>
      <c r="K2126" s="59" t="s">
        <v>2315</v>
      </c>
      <c r="L2126" s="59"/>
      <c r="M2126" s="59">
        <v>0</v>
      </c>
      <c r="N2126" s="59" t="s">
        <v>2277</v>
      </c>
      <c r="O2126" s="46">
        <f t="shared" si="1551"/>
        <v>27738</v>
      </c>
      <c r="P2126" s="46"/>
      <c r="Q2126" s="46"/>
      <c r="R2126" s="46"/>
      <c r="S2126" s="46"/>
      <c r="T2126" s="46"/>
      <c r="U2126" s="46"/>
      <c r="V2126" s="46">
        <v>5547.6</v>
      </c>
      <c r="W2126" s="46">
        <v>5547.6</v>
      </c>
      <c r="X2126" s="46">
        <v>5547.6</v>
      </c>
      <c r="Y2126" s="46">
        <v>5547.6</v>
      </c>
      <c r="Z2126" s="46">
        <v>5547.6</v>
      </c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87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>
        <f>DE2126/O2126</f>
        <v>0</v>
      </c>
      <c r="BK2126" s="46"/>
      <c r="BL2126" s="46"/>
      <c r="BM2126" s="46"/>
      <c r="BN2126" s="46"/>
      <c r="BO2126" s="46"/>
      <c r="BP2126" s="46"/>
      <c r="BQ2126" s="46">
        <v>542.26999963948367</v>
      </c>
      <c r="BR2126" s="46">
        <v>567.32287295407025</v>
      </c>
      <c r="BS2126" s="46">
        <v>595.12</v>
      </c>
      <c r="BT2126" s="46">
        <v>595.12</v>
      </c>
      <c r="BU2126" s="46">
        <v>595.12</v>
      </c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>
        <v>0</v>
      </c>
      <c r="DF2126" s="46"/>
      <c r="DG2126" s="46"/>
      <c r="DH2126" s="46"/>
      <c r="DI2126" s="46"/>
      <c r="DJ2126" s="46"/>
      <c r="DK2126" s="46"/>
      <c r="DL2126" s="46">
        <f>V2126*BQ2126</f>
        <v>3008297.05</v>
      </c>
      <c r="DM2126" s="46">
        <f>W2126*BR2126</f>
        <v>3147280.37</v>
      </c>
      <c r="DN2126" s="46">
        <f>X2126*BS2126</f>
        <v>3301487.7120000003</v>
      </c>
      <c r="DO2126" s="46">
        <f>Y2126*BT2126</f>
        <v>3301487.7120000003</v>
      </c>
      <c r="DP2126" s="46">
        <f>Z2126*BU2126</f>
        <v>3301487.7120000003</v>
      </c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>
        <f>DE2126*1.12</f>
        <v>0</v>
      </c>
      <c r="FA2126" s="59" t="s">
        <v>1726</v>
      </c>
      <c r="FB2126" s="59" t="s">
        <v>3253</v>
      </c>
      <c r="FC2126" s="59" t="s">
        <v>3469</v>
      </c>
    </row>
    <row r="2127" spans="1:159" s="157" customFormat="1" ht="25.5" customHeight="1" x14ac:dyDescent="0.25">
      <c r="A2127" s="92" t="s">
        <v>3929</v>
      </c>
      <c r="B2127" s="92" t="s">
        <v>55</v>
      </c>
      <c r="C2127" s="92" t="s">
        <v>2081</v>
      </c>
      <c r="D2127" s="92" t="s">
        <v>2082</v>
      </c>
      <c r="E2127" s="92" t="s">
        <v>2082</v>
      </c>
      <c r="F2127" s="92"/>
      <c r="G2127" s="92" t="s">
        <v>2274</v>
      </c>
      <c r="H2127" s="92" t="s">
        <v>1405</v>
      </c>
      <c r="I2127" s="152">
        <v>80</v>
      </c>
      <c r="J2127" s="152" t="s">
        <v>3891</v>
      </c>
      <c r="K2127" s="152" t="s">
        <v>2315</v>
      </c>
      <c r="L2127" s="100"/>
      <c r="M2127" s="92">
        <v>0</v>
      </c>
      <c r="N2127" s="152" t="s">
        <v>2277</v>
      </c>
      <c r="O2127" s="48">
        <f t="shared" ref="O2127" si="1576">V2127+W2127+X2127+Y2127+Z2127+AA2127+AB2127+AC2127+AD2127+AE2127+AF2127+AG2127+AH2127+AI2127+AJ2127+AK2127+AL2127+AM2127+AN2127+AO2127+AP2127+AQ2127+AR2127+AS2127+AT2127+AU2127+AV2127+AW2127+AX2127+AY2127+AZ2127+BA2127+BB2127+BC2127+BD2127+BE2127+BF2127+BG2127+BH2127+BI2127</f>
        <v>27738</v>
      </c>
      <c r="P2127" s="92"/>
      <c r="Q2127" s="92"/>
      <c r="R2127" s="92"/>
      <c r="S2127" s="96"/>
      <c r="T2127" s="96"/>
      <c r="U2127" s="96"/>
      <c r="V2127" s="96">
        <v>5547.6</v>
      </c>
      <c r="W2127" s="96">
        <v>5547.6</v>
      </c>
      <c r="X2127" s="153">
        <v>5547.6</v>
      </c>
      <c r="Y2127" s="153">
        <v>5547.6</v>
      </c>
      <c r="Z2127" s="153">
        <v>5547.6</v>
      </c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154">
        <f t="shared" ref="BJ2127" si="1577">DE2127/O2127</f>
        <v>590.89457451871078</v>
      </c>
      <c r="BK2127" s="92"/>
      <c r="BL2127" s="92"/>
      <c r="BM2127" s="92"/>
      <c r="BN2127" s="155"/>
      <c r="BO2127" s="155"/>
      <c r="BP2127" s="155"/>
      <c r="BQ2127" s="155">
        <f t="shared" ref="BQ2127" si="1578">DL2127/V2127</f>
        <v>542.26999963948379</v>
      </c>
      <c r="BR2127" s="155">
        <v>567.32287295407025</v>
      </c>
      <c r="BS2127" s="96">
        <v>595.12</v>
      </c>
      <c r="BT2127" s="101">
        <v>624.88</v>
      </c>
      <c r="BU2127" s="101">
        <v>624.88</v>
      </c>
      <c r="BV2127" s="92"/>
      <c r="BW2127" s="92"/>
      <c r="BX2127" s="92"/>
      <c r="BY2127" s="92"/>
      <c r="BZ2127" s="92"/>
      <c r="CA2127" s="92"/>
      <c r="CB2127" s="92"/>
      <c r="CC2127" s="92"/>
      <c r="CD2127" s="92"/>
      <c r="CE2127" s="92"/>
      <c r="CF2127" s="92"/>
      <c r="CG2127" s="92"/>
      <c r="CH2127" s="92"/>
      <c r="CI2127" s="92"/>
      <c r="CJ2127" s="92"/>
      <c r="CK2127" s="92"/>
      <c r="CL2127" s="92"/>
      <c r="CM2127" s="92"/>
      <c r="CN2127" s="92"/>
      <c r="CO2127" s="92"/>
      <c r="CP2127" s="92"/>
      <c r="CQ2127" s="92"/>
      <c r="CR2127" s="92"/>
      <c r="CS2127" s="92"/>
      <c r="CT2127" s="92"/>
      <c r="CU2127" s="92"/>
      <c r="CV2127" s="92"/>
      <c r="CW2127" s="92"/>
      <c r="CX2127" s="92"/>
      <c r="CY2127" s="92"/>
      <c r="CZ2127" s="92"/>
      <c r="DA2127" s="92"/>
      <c r="DB2127" s="92"/>
      <c r="DC2127" s="92"/>
      <c r="DD2127" s="92"/>
      <c r="DE2127" s="154">
        <f t="shared" ref="DE2127" si="1579">SUM(DH2127:EY2127)</f>
        <v>16390233.708000001</v>
      </c>
      <c r="DF2127" s="92"/>
      <c r="DG2127" s="92"/>
      <c r="DH2127" s="92"/>
      <c r="DI2127" s="156"/>
      <c r="DJ2127" s="156"/>
      <c r="DK2127" s="156"/>
      <c r="DL2127" s="156">
        <v>3008297.0500000003</v>
      </c>
      <c r="DM2127" s="156">
        <f t="shared" ref="DM2127:DP2127" si="1580">W2127*BR2127</f>
        <v>3147280.37</v>
      </c>
      <c r="DN2127" s="156">
        <f t="shared" si="1580"/>
        <v>3301487.7120000003</v>
      </c>
      <c r="DO2127" s="156">
        <f t="shared" si="1580"/>
        <v>3466584.2880000002</v>
      </c>
      <c r="DP2127" s="156">
        <f t="shared" si="1580"/>
        <v>3466584.2880000002</v>
      </c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156"/>
      <c r="EH2127" s="156"/>
      <c r="EI2127" s="156"/>
      <c r="EJ2127" s="156"/>
      <c r="EK2127" s="156"/>
      <c r="EL2127" s="156"/>
      <c r="EM2127" s="156"/>
      <c r="EN2127" s="156"/>
      <c r="EO2127" s="156"/>
      <c r="EP2127" s="156"/>
      <c r="EQ2127" s="156"/>
      <c r="ER2127" s="156"/>
      <c r="ES2127" s="156"/>
      <c r="ET2127" s="156"/>
      <c r="EU2127" s="156"/>
      <c r="EV2127" s="156"/>
      <c r="EW2127" s="156"/>
      <c r="EX2127" s="156"/>
      <c r="EY2127" s="156"/>
      <c r="EZ2127" s="154">
        <f t="shared" ref="EZ2127" si="1581">DE2127*1.12</f>
        <v>18357061.752960004</v>
      </c>
      <c r="FA2127" s="92" t="s">
        <v>1726</v>
      </c>
      <c r="FB2127" s="92" t="s">
        <v>3565</v>
      </c>
      <c r="FC2127" s="92" t="s">
        <v>1753</v>
      </c>
    </row>
    <row r="2128" spans="1:159" s="49" customFormat="1" ht="25.5" customHeight="1" x14ac:dyDescent="0.25">
      <c r="A2128" s="59" t="s">
        <v>2162</v>
      </c>
      <c r="B2128" s="59" t="s">
        <v>55</v>
      </c>
      <c r="C2128" s="59" t="s">
        <v>2081</v>
      </c>
      <c r="D2128" s="59" t="s">
        <v>2082</v>
      </c>
      <c r="E2128" s="59" t="s">
        <v>2082</v>
      </c>
      <c r="F2128" s="59"/>
      <c r="G2128" s="59" t="s">
        <v>2274</v>
      </c>
      <c r="H2128" s="59" t="s">
        <v>1405</v>
      </c>
      <c r="I2128" s="59">
        <v>80</v>
      </c>
      <c r="J2128" s="59" t="s">
        <v>2275</v>
      </c>
      <c r="K2128" s="59" t="s">
        <v>2316</v>
      </c>
      <c r="L2128" s="59"/>
      <c r="M2128" s="59">
        <v>0</v>
      </c>
      <c r="N2128" s="59" t="s">
        <v>2277</v>
      </c>
      <c r="O2128" s="46">
        <f t="shared" si="1551"/>
        <v>0</v>
      </c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87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>
        <v>0</v>
      </c>
      <c r="DF2128" s="46"/>
      <c r="DG2128" s="46"/>
      <c r="DH2128" s="46"/>
      <c r="DI2128" s="46"/>
      <c r="DJ2128" s="46"/>
      <c r="DK2128" s="46"/>
      <c r="DL2128" s="46">
        <v>15222819.427200001</v>
      </c>
      <c r="DM2128" s="46">
        <v>15222819.427200001</v>
      </c>
      <c r="DN2128" s="46">
        <v>15222819.427200001</v>
      </c>
      <c r="DO2128" s="46">
        <v>15222819.427200001</v>
      </c>
      <c r="DP2128" s="46">
        <v>15222819.427200001</v>
      </c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>
        <v>0</v>
      </c>
      <c r="FA2128" s="59" t="s">
        <v>1726</v>
      </c>
      <c r="FB2128" s="59" t="s">
        <v>1727</v>
      </c>
      <c r="FC2128" s="59"/>
    </row>
    <row r="2129" spans="1:159" s="49" customFormat="1" ht="25.5" customHeight="1" x14ac:dyDescent="0.25">
      <c r="A2129" s="59" t="s">
        <v>2163</v>
      </c>
      <c r="B2129" s="59" t="s">
        <v>55</v>
      </c>
      <c r="C2129" s="59" t="s">
        <v>2081</v>
      </c>
      <c r="D2129" s="59" t="s">
        <v>2082</v>
      </c>
      <c r="E2129" s="59" t="s">
        <v>2082</v>
      </c>
      <c r="F2129" s="59"/>
      <c r="G2129" s="59" t="s">
        <v>2274</v>
      </c>
      <c r="H2129" s="59" t="s">
        <v>1405</v>
      </c>
      <c r="I2129" s="59">
        <v>80</v>
      </c>
      <c r="J2129" s="59" t="s">
        <v>1357</v>
      </c>
      <c r="K2129" s="59" t="s">
        <v>2316</v>
      </c>
      <c r="L2129" s="59"/>
      <c r="M2129" s="59">
        <v>0</v>
      </c>
      <c r="N2129" s="59" t="s">
        <v>2277</v>
      </c>
      <c r="O2129" s="46">
        <f t="shared" si="1551"/>
        <v>0</v>
      </c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87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  <c r="CN2129" s="46"/>
      <c r="CO2129" s="46"/>
      <c r="CP2129" s="46"/>
      <c r="CQ2129" s="46"/>
      <c r="CR2129" s="46"/>
      <c r="CS2129" s="46"/>
      <c r="CT2129" s="46"/>
      <c r="CU2129" s="46"/>
      <c r="CV2129" s="46"/>
      <c r="CW2129" s="46"/>
      <c r="CX2129" s="46"/>
      <c r="CY2129" s="46"/>
      <c r="CZ2129" s="46"/>
      <c r="DA2129" s="46"/>
      <c r="DB2129" s="46"/>
      <c r="DC2129" s="46"/>
      <c r="DD2129" s="46"/>
      <c r="DE2129" s="46">
        <v>0</v>
      </c>
      <c r="DF2129" s="46"/>
      <c r="DG2129" s="46"/>
      <c r="DH2129" s="46"/>
      <c r="DI2129" s="46"/>
      <c r="DJ2129" s="46"/>
      <c r="DK2129" s="46"/>
      <c r="DL2129" s="46">
        <v>15222819.42</v>
      </c>
      <c r="DM2129" s="46">
        <v>15926113.68</v>
      </c>
      <c r="DN2129" s="46">
        <v>15926113.68</v>
      </c>
      <c r="DO2129" s="46">
        <v>15926113.68</v>
      </c>
      <c r="DP2129" s="46">
        <v>15926113.68</v>
      </c>
      <c r="DQ2129" s="46"/>
      <c r="DR2129" s="46"/>
      <c r="DS2129" s="46"/>
      <c r="DT2129" s="46"/>
      <c r="DU2129" s="46"/>
      <c r="DV2129" s="46"/>
      <c r="DW2129" s="46"/>
      <c r="DX2129" s="46"/>
      <c r="DY2129" s="46"/>
      <c r="DZ2129" s="46"/>
      <c r="EA2129" s="46"/>
      <c r="EB2129" s="46"/>
      <c r="EC2129" s="46"/>
      <c r="ED2129" s="46"/>
      <c r="EE2129" s="46"/>
      <c r="EF2129" s="46"/>
      <c r="EG2129" s="46"/>
      <c r="EH2129" s="46"/>
      <c r="EI2129" s="46"/>
      <c r="EJ2129" s="46"/>
      <c r="EK2129" s="46"/>
      <c r="EL2129" s="46"/>
      <c r="EM2129" s="46"/>
      <c r="EN2129" s="46"/>
      <c r="EO2129" s="46"/>
      <c r="EP2129" s="46"/>
      <c r="EQ2129" s="46"/>
      <c r="ER2129" s="46"/>
      <c r="ES2129" s="46"/>
      <c r="ET2129" s="46"/>
      <c r="EU2129" s="46"/>
      <c r="EV2129" s="46"/>
      <c r="EW2129" s="46"/>
      <c r="EX2129" s="46"/>
      <c r="EY2129" s="46"/>
      <c r="EZ2129" s="46">
        <v>0</v>
      </c>
      <c r="FA2129" s="59" t="s">
        <v>1726</v>
      </c>
      <c r="FB2129" s="59" t="s">
        <v>1730</v>
      </c>
      <c r="FC2129" s="59" t="s">
        <v>1714</v>
      </c>
    </row>
    <row r="2130" spans="1:159" s="49" customFormat="1" ht="25.5" customHeight="1" x14ac:dyDescent="0.25">
      <c r="A2130" s="59" t="s">
        <v>3506</v>
      </c>
      <c r="B2130" s="59" t="s">
        <v>55</v>
      </c>
      <c r="C2130" s="59" t="s">
        <v>2081</v>
      </c>
      <c r="D2130" s="59" t="s">
        <v>2082</v>
      </c>
      <c r="E2130" s="59" t="s">
        <v>2082</v>
      </c>
      <c r="F2130" s="59"/>
      <c r="G2130" s="59" t="s">
        <v>2274</v>
      </c>
      <c r="H2130" s="59" t="s">
        <v>1405</v>
      </c>
      <c r="I2130" s="59">
        <v>80</v>
      </c>
      <c r="J2130" s="59" t="s">
        <v>3468</v>
      </c>
      <c r="K2130" s="59" t="s">
        <v>2316</v>
      </c>
      <c r="L2130" s="59"/>
      <c r="M2130" s="59">
        <v>0</v>
      </c>
      <c r="N2130" s="59" t="s">
        <v>2277</v>
      </c>
      <c r="O2130" s="46">
        <f t="shared" si="1551"/>
        <v>82286.399999999994</v>
      </c>
      <c r="P2130" s="46"/>
      <c r="Q2130" s="46"/>
      <c r="R2130" s="46"/>
      <c r="S2130" s="46"/>
      <c r="T2130" s="46"/>
      <c r="U2130" s="46"/>
      <c r="V2130" s="46">
        <v>16457.28</v>
      </c>
      <c r="W2130" s="46">
        <v>16457.28</v>
      </c>
      <c r="X2130" s="46">
        <v>16457.28</v>
      </c>
      <c r="Y2130" s="46">
        <v>16457.28</v>
      </c>
      <c r="Z2130" s="46">
        <v>16457.28</v>
      </c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87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>
        <f>DE2130/O2130</f>
        <v>0</v>
      </c>
      <c r="BK2130" s="46"/>
      <c r="BL2130" s="46"/>
      <c r="BM2130" s="46"/>
      <c r="BN2130" s="46"/>
      <c r="BO2130" s="46"/>
      <c r="BP2130" s="46"/>
      <c r="BQ2130" s="46">
        <v>924.98999929514491</v>
      </c>
      <c r="BR2130" s="46">
        <v>967.72453771218568</v>
      </c>
      <c r="BS2130" s="46">
        <v>1015.14</v>
      </c>
      <c r="BT2130" s="46">
        <v>1015.14</v>
      </c>
      <c r="BU2130" s="46">
        <v>1015.14</v>
      </c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>
        <v>0</v>
      </c>
      <c r="DF2130" s="46"/>
      <c r="DG2130" s="46"/>
      <c r="DH2130" s="46"/>
      <c r="DI2130" s="46"/>
      <c r="DJ2130" s="46"/>
      <c r="DK2130" s="46"/>
      <c r="DL2130" s="46">
        <f>V2130*BQ2130</f>
        <v>15222819.415600002</v>
      </c>
      <c r="DM2130" s="46">
        <f>W2130*BR2130</f>
        <v>15926113.679999998</v>
      </c>
      <c r="DN2130" s="46">
        <f>X2130*BS2130</f>
        <v>16706443.219199998</v>
      </c>
      <c r="DO2130" s="46">
        <f>Y2130*BT2130</f>
        <v>16706443.219199998</v>
      </c>
      <c r="DP2130" s="46">
        <f>Z2130*BU2130</f>
        <v>16706443.219199998</v>
      </c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>
        <f>DE2130*1.12</f>
        <v>0</v>
      </c>
      <c r="FA2130" s="59" t="s">
        <v>1726</v>
      </c>
      <c r="FB2130" s="59" t="s">
        <v>3253</v>
      </c>
      <c r="FC2130" s="59" t="s">
        <v>3469</v>
      </c>
    </row>
    <row r="2131" spans="1:159" s="157" customFormat="1" ht="25.5" customHeight="1" x14ac:dyDescent="0.25">
      <c r="A2131" s="92" t="s">
        <v>3930</v>
      </c>
      <c r="B2131" s="92" t="s">
        <v>55</v>
      </c>
      <c r="C2131" s="92" t="s">
        <v>2081</v>
      </c>
      <c r="D2131" s="92" t="s">
        <v>2082</v>
      </c>
      <c r="E2131" s="92" t="s">
        <v>2082</v>
      </c>
      <c r="F2131" s="92"/>
      <c r="G2131" s="92" t="s">
        <v>2274</v>
      </c>
      <c r="H2131" s="92" t="s">
        <v>1405</v>
      </c>
      <c r="I2131" s="152">
        <v>80</v>
      </c>
      <c r="J2131" s="152" t="s">
        <v>3891</v>
      </c>
      <c r="K2131" s="152" t="s">
        <v>2316</v>
      </c>
      <c r="L2131" s="100"/>
      <c r="M2131" s="92">
        <v>0</v>
      </c>
      <c r="N2131" s="152" t="s">
        <v>2277</v>
      </c>
      <c r="O2131" s="48">
        <f t="shared" ref="O2131" si="1582">V2131+W2131+X2131+Y2131+Z2131+AA2131+AB2131+AC2131+AD2131+AE2131+AF2131+AG2131+AH2131+AI2131+AJ2131+AK2131+AL2131+AM2131+AN2131+AO2131+AP2131+AQ2131+AR2131+AS2131+AT2131+AU2131+AV2131+AW2131+AX2131+AY2131+AZ2131+BA2131+BB2131+BC2131+BD2131+BE2131+BF2131+BG2131+BH2131+BI2131</f>
        <v>82286.399999999994</v>
      </c>
      <c r="P2131" s="92"/>
      <c r="Q2131" s="92"/>
      <c r="R2131" s="92"/>
      <c r="S2131" s="96"/>
      <c r="T2131" s="96"/>
      <c r="U2131" s="96"/>
      <c r="V2131" s="96">
        <v>16457.28</v>
      </c>
      <c r="W2131" s="96">
        <v>16457.28</v>
      </c>
      <c r="X2131" s="153">
        <v>16457.28</v>
      </c>
      <c r="Y2131" s="153">
        <v>16457.28</v>
      </c>
      <c r="Z2131" s="153">
        <v>16457.28</v>
      </c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154">
        <f t="shared" ref="BJ2131" si="1583">DE2131/O2131</f>
        <v>1007.9309074549379</v>
      </c>
      <c r="BK2131" s="92"/>
      <c r="BL2131" s="92"/>
      <c r="BM2131" s="92"/>
      <c r="BN2131" s="155"/>
      <c r="BO2131" s="155"/>
      <c r="BP2131" s="155"/>
      <c r="BQ2131" s="155">
        <f t="shared" ref="BQ2131" si="1584">DL2131/V2131</f>
        <v>924.98999956250373</v>
      </c>
      <c r="BR2131" s="155">
        <v>967.72453771218568</v>
      </c>
      <c r="BS2131" s="96">
        <v>1015.14</v>
      </c>
      <c r="BT2131" s="101">
        <v>1065.9000000000001</v>
      </c>
      <c r="BU2131" s="101">
        <v>1065.9000000000001</v>
      </c>
      <c r="BV2131" s="92"/>
      <c r="BW2131" s="92"/>
      <c r="BX2131" s="92"/>
      <c r="BY2131" s="92"/>
      <c r="BZ2131" s="92"/>
      <c r="CA2131" s="92"/>
      <c r="CB2131" s="92"/>
      <c r="CC2131" s="92"/>
      <c r="CD2131" s="92"/>
      <c r="CE2131" s="92"/>
      <c r="CF2131" s="92"/>
      <c r="CG2131" s="92"/>
      <c r="CH2131" s="92"/>
      <c r="CI2131" s="92"/>
      <c r="CJ2131" s="92"/>
      <c r="CK2131" s="92"/>
      <c r="CL2131" s="92"/>
      <c r="CM2131" s="92"/>
      <c r="CN2131" s="92"/>
      <c r="CO2131" s="92"/>
      <c r="CP2131" s="92"/>
      <c r="CQ2131" s="92"/>
      <c r="CR2131" s="92"/>
      <c r="CS2131" s="92"/>
      <c r="CT2131" s="92"/>
      <c r="CU2131" s="92"/>
      <c r="CV2131" s="92"/>
      <c r="CW2131" s="92"/>
      <c r="CX2131" s="92"/>
      <c r="CY2131" s="92"/>
      <c r="CZ2131" s="92"/>
      <c r="DA2131" s="92"/>
      <c r="DB2131" s="92"/>
      <c r="DC2131" s="92"/>
      <c r="DD2131" s="92"/>
      <c r="DE2131" s="154">
        <f t="shared" ref="DE2131" si="1585">SUM(DH2131:EY2131)</f>
        <v>82939005.823200002</v>
      </c>
      <c r="DF2131" s="92"/>
      <c r="DG2131" s="92"/>
      <c r="DH2131" s="92"/>
      <c r="DI2131" s="156"/>
      <c r="DJ2131" s="156"/>
      <c r="DK2131" s="156"/>
      <c r="DL2131" s="156">
        <v>15222819.42</v>
      </c>
      <c r="DM2131" s="156">
        <f t="shared" ref="DM2131:DP2131" si="1586">W2131*BR2131</f>
        <v>15926113.679999998</v>
      </c>
      <c r="DN2131" s="156">
        <f t="shared" si="1586"/>
        <v>16706443.219199998</v>
      </c>
      <c r="DO2131" s="156">
        <f t="shared" si="1586"/>
        <v>17541814.752</v>
      </c>
      <c r="DP2131" s="156">
        <f t="shared" si="1586"/>
        <v>17541814.752</v>
      </c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156"/>
      <c r="EH2131" s="156"/>
      <c r="EI2131" s="156"/>
      <c r="EJ2131" s="156"/>
      <c r="EK2131" s="156"/>
      <c r="EL2131" s="156"/>
      <c r="EM2131" s="156"/>
      <c r="EN2131" s="156"/>
      <c r="EO2131" s="156"/>
      <c r="EP2131" s="156"/>
      <c r="EQ2131" s="156"/>
      <c r="ER2131" s="156"/>
      <c r="ES2131" s="156"/>
      <c r="ET2131" s="156"/>
      <c r="EU2131" s="156"/>
      <c r="EV2131" s="156"/>
      <c r="EW2131" s="156"/>
      <c r="EX2131" s="156"/>
      <c r="EY2131" s="156"/>
      <c r="EZ2131" s="154">
        <f t="shared" ref="EZ2131" si="1587">DE2131*1.12</f>
        <v>92891686.521984011</v>
      </c>
      <c r="FA2131" s="92" t="s">
        <v>1726</v>
      </c>
      <c r="FB2131" s="92" t="s">
        <v>3565</v>
      </c>
      <c r="FC2131" s="92" t="s">
        <v>1753</v>
      </c>
    </row>
    <row r="2132" spans="1:159" s="49" customFormat="1" ht="25.5" customHeight="1" x14ac:dyDescent="0.25">
      <c r="A2132" s="59" t="s">
        <v>2164</v>
      </c>
      <c r="B2132" s="59" t="s">
        <v>55</v>
      </c>
      <c r="C2132" s="59" t="s">
        <v>2081</v>
      </c>
      <c r="D2132" s="59" t="s">
        <v>2082</v>
      </c>
      <c r="E2132" s="59" t="s">
        <v>2082</v>
      </c>
      <c r="F2132" s="59"/>
      <c r="G2132" s="59" t="s">
        <v>2274</v>
      </c>
      <c r="H2132" s="59" t="s">
        <v>1405</v>
      </c>
      <c r="I2132" s="59">
        <v>80</v>
      </c>
      <c r="J2132" s="59" t="s">
        <v>2275</v>
      </c>
      <c r="K2132" s="59" t="s">
        <v>2317</v>
      </c>
      <c r="L2132" s="59"/>
      <c r="M2132" s="59">
        <v>0</v>
      </c>
      <c r="N2132" s="59" t="s">
        <v>2277</v>
      </c>
      <c r="O2132" s="46">
        <f t="shared" si="1551"/>
        <v>0</v>
      </c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87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>
        <v>0</v>
      </c>
      <c r="DF2132" s="46"/>
      <c r="DG2132" s="46"/>
      <c r="DH2132" s="46"/>
      <c r="DI2132" s="46"/>
      <c r="DJ2132" s="46"/>
      <c r="DK2132" s="46"/>
      <c r="DL2132" s="46">
        <v>2316642</v>
      </c>
      <c r="DM2132" s="46">
        <v>2316642</v>
      </c>
      <c r="DN2132" s="46">
        <v>2316642</v>
      </c>
      <c r="DO2132" s="46">
        <v>2316642</v>
      </c>
      <c r="DP2132" s="46">
        <v>2316642</v>
      </c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>
        <v>0</v>
      </c>
      <c r="FA2132" s="59" t="s">
        <v>1726</v>
      </c>
      <c r="FB2132" s="59" t="s">
        <v>1727</v>
      </c>
      <c r="FC2132" s="59"/>
    </row>
    <row r="2133" spans="1:159" s="49" customFormat="1" ht="25.5" customHeight="1" x14ac:dyDescent="0.25">
      <c r="A2133" s="59" t="s">
        <v>2165</v>
      </c>
      <c r="B2133" s="59" t="s">
        <v>55</v>
      </c>
      <c r="C2133" s="59" t="s">
        <v>2081</v>
      </c>
      <c r="D2133" s="59" t="s">
        <v>2082</v>
      </c>
      <c r="E2133" s="59" t="s">
        <v>2082</v>
      </c>
      <c r="F2133" s="59"/>
      <c r="G2133" s="59" t="s">
        <v>2274</v>
      </c>
      <c r="H2133" s="59" t="s">
        <v>1405</v>
      </c>
      <c r="I2133" s="59">
        <v>80</v>
      </c>
      <c r="J2133" s="59" t="s">
        <v>1357</v>
      </c>
      <c r="K2133" s="59" t="s">
        <v>2317</v>
      </c>
      <c r="L2133" s="59"/>
      <c r="M2133" s="59">
        <v>0</v>
      </c>
      <c r="N2133" s="59" t="s">
        <v>2277</v>
      </c>
      <c r="O2133" s="46">
        <f t="shared" si="1551"/>
        <v>0</v>
      </c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87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  <c r="CN2133" s="46"/>
      <c r="CO2133" s="46"/>
      <c r="CP2133" s="46"/>
      <c r="CQ2133" s="46"/>
      <c r="CR2133" s="46"/>
      <c r="CS2133" s="46"/>
      <c r="CT2133" s="46"/>
      <c r="CU2133" s="46"/>
      <c r="CV2133" s="46"/>
      <c r="CW2133" s="46"/>
      <c r="CX2133" s="46"/>
      <c r="CY2133" s="46"/>
      <c r="CZ2133" s="46"/>
      <c r="DA2133" s="46"/>
      <c r="DB2133" s="46"/>
      <c r="DC2133" s="46"/>
      <c r="DD2133" s="46"/>
      <c r="DE2133" s="46">
        <v>0</v>
      </c>
      <c r="DF2133" s="46"/>
      <c r="DG2133" s="46"/>
      <c r="DH2133" s="46"/>
      <c r="DI2133" s="46"/>
      <c r="DJ2133" s="46"/>
      <c r="DK2133" s="46"/>
      <c r="DL2133" s="46">
        <v>2316642</v>
      </c>
      <c r="DM2133" s="46">
        <v>2423670.86</v>
      </c>
      <c r="DN2133" s="46">
        <v>2423670.86</v>
      </c>
      <c r="DO2133" s="46">
        <v>2423670.86</v>
      </c>
      <c r="DP2133" s="46">
        <v>2423670.86</v>
      </c>
      <c r="DQ2133" s="46"/>
      <c r="DR2133" s="46"/>
      <c r="DS2133" s="46"/>
      <c r="DT2133" s="46"/>
      <c r="DU2133" s="46"/>
      <c r="DV2133" s="46"/>
      <c r="DW2133" s="46"/>
      <c r="DX2133" s="46"/>
      <c r="DY2133" s="46"/>
      <c r="DZ2133" s="46"/>
      <c r="EA2133" s="46"/>
      <c r="EB2133" s="46"/>
      <c r="EC2133" s="46"/>
      <c r="ED2133" s="46"/>
      <c r="EE2133" s="46"/>
      <c r="EF2133" s="46"/>
      <c r="EG2133" s="46"/>
      <c r="EH2133" s="46"/>
      <c r="EI2133" s="46"/>
      <c r="EJ2133" s="46"/>
      <c r="EK2133" s="46"/>
      <c r="EL2133" s="46"/>
      <c r="EM2133" s="46"/>
      <c r="EN2133" s="46"/>
      <c r="EO2133" s="46"/>
      <c r="EP2133" s="46"/>
      <c r="EQ2133" s="46"/>
      <c r="ER2133" s="46"/>
      <c r="ES2133" s="46"/>
      <c r="ET2133" s="46"/>
      <c r="EU2133" s="46"/>
      <c r="EV2133" s="46"/>
      <c r="EW2133" s="46"/>
      <c r="EX2133" s="46"/>
      <c r="EY2133" s="46"/>
      <c r="EZ2133" s="46">
        <v>0</v>
      </c>
      <c r="FA2133" s="59" t="s">
        <v>1726</v>
      </c>
      <c r="FB2133" s="59" t="s">
        <v>1730</v>
      </c>
      <c r="FC2133" s="59" t="s">
        <v>1714</v>
      </c>
    </row>
    <row r="2134" spans="1:159" s="49" customFormat="1" ht="25.5" customHeight="1" x14ac:dyDescent="0.25">
      <c r="A2134" s="59" t="s">
        <v>3507</v>
      </c>
      <c r="B2134" s="59" t="s">
        <v>55</v>
      </c>
      <c r="C2134" s="59" t="s">
        <v>2081</v>
      </c>
      <c r="D2134" s="59" t="s">
        <v>2082</v>
      </c>
      <c r="E2134" s="59" t="s">
        <v>2082</v>
      </c>
      <c r="F2134" s="59"/>
      <c r="G2134" s="59" t="s">
        <v>2274</v>
      </c>
      <c r="H2134" s="59" t="s">
        <v>1405</v>
      </c>
      <c r="I2134" s="59">
        <v>80</v>
      </c>
      <c r="J2134" s="59" t="s">
        <v>3468</v>
      </c>
      <c r="K2134" s="59" t="s">
        <v>2317</v>
      </c>
      <c r="L2134" s="59"/>
      <c r="M2134" s="59">
        <v>0</v>
      </c>
      <c r="N2134" s="59" t="s">
        <v>2277</v>
      </c>
      <c r="O2134" s="46">
        <f t="shared" si="1551"/>
        <v>18120</v>
      </c>
      <c r="P2134" s="46"/>
      <c r="Q2134" s="46"/>
      <c r="R2134" s="46"/>
      <c r="S2134" s="46"/>
      <c r="T2134" s="46"/>
      <c r="U2134" s="46"/>
      <c r="V2134" s="46">
        <v>3624</v>
      </c>
      <c r="W2134" s="46">
        <v>3624</v>
      </c>
      <c r="X2134" s="46">
        <v>3624</v>
      </c>
      <c r="Y2134" s="46">
        <v>3624</v>
      </c>
      <c r="Z2134" s="46">
        <v>3624</v>
      </c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87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>
        <f>DE2134/O2134</f>
        <v>0</v>
      </c>
      <c r="BK2134" s="46"/>
      <c r="BL2134" s="46"/>
      <c r="BM2134" s="46"/>
      <c r="BN2134" s="46"/>
      <c r="BO2134" s="46"/>
      <c r="BP2134" s="46"/>
      <c r="BQ2134" s="46">
        <v>639.25</v>
      </c>
      <c r="BR2134" s="46">
        <v>668.78334988962467</v>
      </c>
      <c r="BS2134" s="46">
        <v>701.55</v>
      </c>
      <c r="BT2134" s="46">
        <v>701.55</v>
      </c>
      <c r="BU2134" s="46">
        <v>701.55</v>
      </c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>
        <v>0</v>
      </c>
      <c r="DF2134" s="46"/>
      <c r="DG2134" s="46"/>
      <c r="DH2134" s="46"/>
      <c r="DI2134" s="46"/>
      <c r="DJ2134" s="46"/>
      <c r="DK2134" s="46"/>
      <c r="DL2134" s="46">
        <f>V2134*BQ2134</f>
        <v>2316642</v>
      </c>
      <c r="DM2134" s="46">
        <f>W2134*BR2134</f>
        <v>2423670.86</v>
      </c>
      <c r="DN2134" s="46">
        <f>X2134*BS2134</f>
        <v>2542417.1999999997</v>
      </c>
      <c r="DO2134" s="46">
        <f>Y2134*BT2134</f>
        <v>2542417.1999999997</v>
      </c>
      <c r="DP2134" s="46">
        <f>Z2134*BU2134</f>
        <v>2542417.1999999997</v>
      </c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>
        <f>DE2134*1.12</f>
        <v>0</v>
      </c>
      <c r="FA2134" s="59" t="s">
        <v>1726</v>
      </c>
      <c r="FB2134" s="59" t="s">
        <v>3253</v>
      </c>
      <c r="FC2134" s="59" t="s">
        <v>3469</v>
      </c>
    </row>
    <row r="2135" spans="1:159" s="157" customFormat="1" ht="25.5" customHeight="1" x14ac:dyDescent="0.25">
      <c r="A2135" s="92" t="s">
        <v>3931</v>
      </c>
      <c r="B2135" s="92" t="s">
        <v>55</v>
      </c>
      <c r="C2135" s="92" t="s">
        <v>2081</v>
      </c>
      <c r="D2135" s="92" t="s">
        <v>2082</v>
      </c>
      <c r="E2135" s="92" t="s">
        <v>2082</v>
      </c>
      <c r="F2135" s="92"/>
      <c r="G2135" s="92" t="s">
        <v>2274</v>
      </c>
      <c r="H2135" s="92" t="s">
        <v>1405</v>
      </c>
      <c r="I2135" s="152">
        <v>80</v>
      </c>
      <c r="J2135" s="152" t="s">
        <v>3891</v>
      </c>
      <c r="K2135" s="152" t="s">
        <v>2317</v>
      </c>
      <c r="L2135" s="100"/>
      <c r="M2135" s="92">
        <v>0</v>
      </c>
      <c r="N2135" s="152" t="s">
        <v>2277</v>
      </c>
      <c r="O2135" s="48">
        <f t="shared" ref="O2135" si="1588">V2135+W2135+X2135+Y2135+Z2135+AA2135+AB2135+AC2135+AD2135+AE2135+AF2135+AG2135+AH2135+AI2135+AJ2135+AK2135+AL2135+AM2135+AN2135+AO2135+AP2135+AQ2135+AR2135+AS2135+AT2135+AU2135+AV2135+AW2135+AX2135+AY2135+AZ2135+BA2135+BB2135+BC2135+BD2135+BE2135+BF2135+BG2135+BH2135+BI2135</f>
        <v>18120</v>
      </c>
      <c r="P2135" s="92"/>
      <c r="Q2135" s="92"/>
      <c r="R2135" s="92"/>
      <c r="S2135" s="96"/>
      <c r="T2135" s="96"/>
      <c r="U2135" s="96"/>
      <c r="V2135" s="96">
        <v>3624</v>
      </c>
      <c r="W2135" s="96">
        <v>3624</v>
      </c>
      <c r="X2135" s="153">
        <v>3624</v>
      </c>
      <c r="Y2135" s="153">
        <v>3624</v>
      </c>
      <c r="Z2135" s="153">
        <v>3624</v>
      </c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154">
        <f t="shared" ref="BJ2135" si="1589">DE2135/O2135</f>
        <v>696.56866997792497</v>
      </c>
      <c r="BK2135" s="92"/>
      <c r="BL2135" s="92"/>
      <c r="BM2135" s="92"/>
      <c r="BN2135" s="155"/>
      <c r="BO2135" s="155"/>
      <c r="BP2135" s="155"/>
      <c r="BQ2135" s="155">
        <f t="shared" ref="BQ2135" si="1590">DL2135/V2135</f>
        <v>639.25</v>
      </c>
      <c r="BR2135" s="155">
        <v>668.78334988962467</v>
      </c>
      <c r="BS2135" s="96">
        <v>701.55</v>
      </c>
      <c r="BT2135" s="101">
        <v>736.63</v>
      </c>
      <c r="BU2135" s="101">
        <v>736.63</v>
      </c>
      <c r="BV2135" s="92"/>
      <c r="BW2135" s="92"/>
      <c r="BX2135" s="92"/>
      <c r="BY2135" s="92"/>
      <c r="BZ2135" s="92"/>
      <c r="CA2135" s="92"/>
      <c r="CB2135" s="92"/>
      <c r="CC2135" s="92"/>
      <c r="CD2135" s="92"/>
      <c r="CE2135" s="92"/>
      <c r="CF2135" s="92"/>
      <c r="CG2135" s="92"/>
      <c r="CH2135" s="92"/>
      <c r="CI2135" s="92"/>
      <c r="CJ2135" s="92"/>
      <c r="CK2135" s="92"/>
      <c r="CL2135" s="92"/>
      <c r="CM2135" s="92"/>
      <c r="CN2135" s="92"/>
      <c r="CO2135" s="92"/>
      <c r="CP2135" s="92"/>
      <c r="CQ2135" s="92"/>
      <c r="CR2135" s="92"/>
      <c r="CS2135" s="92"/>
      <c r="CT2135" s="92"/>
      <c r="CU2135" s="92"/>
      <c r="CV2135" s="92"/>
      <c r="CW2135" s="92"/>
      <c r="CX2135" s="92"/>
      <c r="CY2135" s="92"/>
      <c r="CZ2135" s="92"/>
      <c r="DA2135" s="92"/>
      <c r="DB2135" s="92"/>
      <c r="DC2135" s="92"/>
      <c r="DD2135" s="92"/>
      <c r="DE2135" s="154">
        <f t="shared" ref="DE2135" si="1591">SUM(DH2135:EY2135)</f>
        <v>12621824.300000001</v>
      </c>
      <c r="DF2135" s="92"/>
      <c r="DG2135" s="92"/>
      <c r="DH2135" s="92"/>
      <c r="DI2135" s="156"/>
      <c r="DJ2135" s="156"/>
      <c r="DK2135" s="156"/>
      <c r="DL2135" s="156">
        <v>2316642</v>
      </c>
      <c r="DM2135" s="156">
        <f t="shared" ref="DM2135:DP2135" si="1592">W2135*BR2135</f>
        <v>2423670.86</v>
      </c>
      <c r="DN2135" s="156">
        <f t="shared" si="1592"/>
        <v>2542417.1999999997</v>
      </c>
      <c r="DO2135" s="156">
        <f t="shared" si="1592"/>
        <v>2669547.12</v>
      </c>
      <c r="DP2135" s="156">
        <f t="shared" si="1592"/>
        <v>2669547.12</v>
      </c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156"/>
      <c r="EH2135" s="156"/>
      <c r="EI2135" s="156"/>
      <c r="EJ2135" s="156"/>
      <c r="EK2135" s="156"/>
      <c r="EL2135" s="156"/>
      <c r="EM2135" s="156"/>
      <c r="EN2135" s="156"/>
      <c r="EO2135" s="156"/>
      <c r="EP2135" s="156"/>
      <c r="EQ2135" s="156"/>
      <c r="ER2135" s="156"/>
      <c r="ES2135" s="156"/>
      <c r="ET2135" s="156"/>
      <c r="EU2135" s="156"/>
      <c r="EV2135" s="156"/>
      <c r="EW2135" s="156"/>
      <c r="EX2135" s="156"/>
      <c r="EY2135" s="156"/>
      <c r="EZ2135" s="154">
        <f t="shared" ref="EZ2135" si="1593">DE2135*1.12</f>
        <v>14136443.216000002</v>
      </c>
      <c r="FA2135" s="92" t="s">
        <v>1726</v>
      </c>
      <c r="FB2135" s="92" t="s">
        <v>3565</v>
      </c>
      <c r="FC2135" s="92" t="s">
        <v>1753</v>
      </c>
    </row>
    <row r="2136" spans="1:159" s="49" customFormat="1" ht="25.5" customHeight="1" x14ac:dyDescent="0.25">
      <c r="A2136" s="59" t="s">
        <v>2166</v>
      </c>
      <c r="B2136" s="59" t="s">
        <v>55</v>
      </c>
      <c r="C2136" s="59" t="s">
        <v>2081</v>
      </c>
      <c r="D2136" s="59" t="s">
        <v>2082</v>
      </c>
      <c r="E2136" s="59" t="s">
        <v>2082</v>
      </c>
      <c r="F2136" s="59"/>
      <c r="G2136" s="59" t="s">
        <v>2274</v>
      </c>
      <c r="H2136" s="59" t="s">
        <v>1405</v>
      </c>
      <c r="I2136" s="59">
        <v>80</v>
      </c>
      <c r="J2136" s="59" t="s">
        <v>2275</v>
      </c>
      <c r="K2136" s="59" t="s">
        <v>2318</v>
      </c>
      <c r="L2136" s="59"/>
      <c r="M2136" s="59">
        <v>0</v>
      </c>
      <c r="N2136" s="59" t="s">
        <v>2277</v>
      </c>
      <c r="O2136" s="46">
        <f t="shared" si="1551"/>
        <v>0</v>
      </c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87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>
        <v>0</v>
      </c>
      <c r="DF2136" s="46"/>
      <c r="DG2136" s="46"/>
      <c r="DH2136" s="46"/>
      <c r="DI2136" s="46"/>
      <c r="DJ2136" s="46"/>
      <c r="DK2136" s="46"/>
      <c r="DL2136" s="46">
        <v>21179207.808000002</v>
      </c>
      <c r="DM2136" s="46">
        <v>21179207.808000002</v>
      </c>
      <c r="DN2136" s="46">
        <v>21179207.808000002</v>
      </c>
      <c r="DO2136" s="46">
        <v>21179207.808000002</v>
      </c>
      <c r="DP2136" s="46">
        <v>21179207.808000002</v>
      </c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>
        <v>0</v>
      </c>
      <c r="FA2136" s="59" t="s">
        <v>1726</v>
      </c>
      <c r="FB2136" s="59" t="s">
        <v>1727</v>
      </c>
      <c r="FC2136" s="59"/>
    </row>
    <row r="2137" spans="1:159" s="49" customFormat="1" ht="25.5" customHeight="1" x14ac:dyDescent="0.25">
      <c r="A2137" s="59" t="s">
        <v>2167</v>
      </c>
      <c r="B2137" s="59" t="s">
        <v>55</v>
      </c>
      <c r="C2137" s="59" t="s">
        <v>2081</v>
      </c>
      <c r="D2137" s="59" t="s">
        <v>2082</v>
      </c>
      <c r="E2137" s="59" t="s">
        <v>2082</v>
      </c>
      <c r="F2137" s="59"/>
      <c r="G2137" s="59" t="s">
        <v>2274</v>
      </c>
      <c r="H2137" s="59" t="s">
        <v>1405</v>
      </c>
      <c r="I2137" s="59">
        <v>80</v>
      </c>
      <c r="J2137" s="59" t="s">
        <v>1357</v>
      </c>
      <c r="K2137" s="59" t="s">
        <v>2318</v>
      </c>
      <c r="L2137" s="59"/>
      <c r="M2137" s="59">
        <v>0</v>
      </c>
      <c r="N2137" s="59" t="s">
        <v>2277</v>
      </c>
      <c r="O2137" s="46">
        <f t="shared" si="1551"/>
        <v>0</v>
      </c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87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  <c r="CN2137" s="46"/>
      <c r="CO2137" s="46"/>
      <c r="CP2137" s="46"/>
      <c r="CQ2137" s="46"/>
      <c r="CR2137" s="46"/>
      <c r="CS2137" s="46"/>
      <c r="CT2137" s="46"/>
      <c r="CU2137" s="46"/>
      <c r="CV2137" s="46"/>
      <c r="CW2137" s="46"/>
      <c r="CX2137" s="46"/>
      <c r="CY2137" s="46"/>
      <c r="CZ2137" s="46"/>
      <c r="DA2137" s="46"/>
      <c r="DB2137" s="46"/>
      <c r="DC2137" s="46"/>
      <c r="DD2137" s="46"/>
      <c r="DE2137" s="46">
        <v>0</v>
      </c>
      <c r="DF2137" s="46"/>
      <c r="DG2137" s="46"/>
      <c r="DH2137" s="46"/>
      <c r="DI2137" s="46"/>
      <c r="DJ2137" s="46"/>
      <c r="DK2137" s="46"/>
      <c r="DL2137" s="46">
        <v>21179207.800000001</v>
      </c>
      <c r="DM2137" s="46">
        <v>22157687.199999999</v>
      </c>
      <c r="DN2137" s="46">
        <v>22157687.199999999</v>
      </c>
      <c r="DO2137" s="46">
        <v>22157687.199999999</v>
      </c>
      <c r="DP2137" s="46">
        <v>22157687.199999999</v>
      </c>
      <c r="DQ2137" s="46"/>
      <c r="DR2137" s="46"/>
      <c r="DS2137" s="46"/>
      <c r="DT2137" s="46"/>
      <c r="DU2137" s="46"/>
      <c r="DV2137" s="46"/>
      <c r="DW2137" s="46"/>
      <c r="DX2137" s="46"/>
      <c r="DY2137" s="46"/>
      <c r="DZ2137" s="46"/>
      <c r="EA2137" s="46"/>
      <c r="EB2137" s="46"/>
      <c r="EC2137" s="46"/>
      <c r="ED2137" s="46"/>
      <c r="EE2137" s="46"/>
      <c r="EF2137" s="46"/>
      <c r="EG2137" s="46"/>
      <c r="EH2137" s="46"/>
      <c r="EI2137" s="46"/>
      <c r="EJ2137" s="46"/>
      <c r="EK2137" s="46"/>
      <c r="EL2137" s="46"/>
      <c r="EM2137" s="46"/>
      <c r="EN2137" s="46"/>
      <c r="EO2137" s="46"/>
      <c r="EP2137" s="46"/>
      <c r="EQ2137" s="46"/>
      <c r="ER2137" s="46"/>
      <c r="ES2137" s="46"/>
      <c r="ET2137" s="46"/>
      <c r="EU2137" s="46"/>
      <c r="EV2137" s="46"/>
      <c r="EW2137" s="46"/>
      <c r="EX2137" s="46"/>
      <c r="EY2137" s="46"/>
      <c r="EZ2137" s="46">
        <v>0</v>
      </c>
      <c r="FA2137" s="59" t="s">
        <v>1726</v>
      </c>
      <c r="FB2137" s="59" t="s">
        <v>1730</v>
      </c>
      <c r="FC2137" s="59" t="s">
        <v>1714</v>
      </c>
    </row>
    <row r="2138" spans="1:159" s="49" customFormat="1" ht="25.5" customHeight="1" x14ac:dyDescent="0.25">
      <c r="A2138" s="59" t="s">
        <v>3508</v>
      </c>
      <c r="B2138" s="59" t="s">
        <v>55</v>
      </c>
      <c r="C2138" s="59" t="s">
        <v>2081</v>
      </c>
      <c r="D2138" s="59" t="s">
        <v>2082</v>
      </c>
      <c r="E2138" s="59" t="s">
        <v>2082</v>
      </c>
      <c r="F2138" s="59"/>
      <c r="G2138" s="59" t="s">
        <v>2274</v>
      </c>
      <c r="H2138" s="59" t="s">
        <v>1405</v>
      </c>
      <c r="I2138" s="59">
        <v>80</v>
      </c>
      <c r="J2138" s="59" t="s">
        <v>3468</v>
      </c>
      <c r="K2138" s="59" t="s">
        <v>2318</v>
      </c>
      <c r="L2138" s="59"/>
      <c r="M2138" s="59">
        <v>0</v>
      </c>
      <c r="N2138" s="59" t="s">
        <v>2277</v>
      </c>
      <c r="O2138" s="46">
        <f t="shared" si="1551"/>
        <v>193248.00000000003</v>
      </c>
      <c r="P2138" s="46"/>
      <c r="Q2138" s="46"/>
      <c r="R2138" s="46"/>
      <c r="S2138" s="46"/>
      <c r="T2138" s="46"/>
      <c r="U2138" s="46"/>
      <c r="V2138" s="46">
        <v>38649.600000000006</v>
      </c>
      <c r="W2138" s="46">
        <v>38649.600000000006</v>
      </c>
      <c r="X2138" s="46">
        <v>38649.600000000006</v>
      </c>
      <c r="Y2138" s="46">
        <v>38649.600000000006</v>
      </c>
      <c r="Z2138" s="46">
        <v>38649.600000000006</v>
      </c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87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>
        <f>DE2138/O2138</f>
        <v>0</v>
      </c>
      <c r="BK2138" s="46"/>
      <c r="BL2138" s="46"/>
      <c r="BM2138" s="46"/>
      <c r="BN2138" s="46"/>
      <c r="BO2138" s="46"/>
      <c r="BP2138" s="46"/>
      <c r="BQ2138" s="46">
        <v>547.97999979301198</v>
      </c>
      <c r="BR2138" s="46">
        <v>573.29667577413477</v>
      </c>
      <c r="BS2138" s="46">
        <v>601.39</v>
      </c>
      <c r="BT2138" s="46">
        <v>601.39</v>
      </c>
      <c r="BU2138" s="46">
        <v>601.39</v>
      </c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>
        <v>0</v>
      </c>
      <c r="DF2138" s="46"/>
      <c r="DG2138" s="46"/>
      <c r="DH2138" s="46"/>
      <c r="DI2138" s="46"/>
      <c r="DJ2138" s="46"/>
      <c r="DK2138" s="46"/>
      <c r="DL2138" s="46">
        <f>V2138*BQ2138</f>
        <v>21179207.800000001</v>
      </c>
      <c r="DM2138" s="46">
        <f>W2138*BR2138</f>
        <v>22157687.200000003</v>
      </c>
      <c r="DN2138" s="46">
        <f>X2138*BS2138</f>
        <v>23243482.944000002</v>
      </c>
      <c r="DO2138" s="46">
        <f>Y2138*BT2138</f>
        <v>23243482.944000002</v>
      </c>
      <c r="DP2138" s="46">
        <f>Z2138*BU2138</f>
        <v>23243482.944000002</v>
      </c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>
        <f>DE2138*1.12</f>
        <v>0</v>
      </c>
      <c r="FA2138" s="59" t="s">
        <v>1726</v>
      </c>
      <c r="FB2138" s="59" t="s">
        <v>3253</v>
      </c>
      <c r="FC2138" s="59" t="s">
        <v>3469</v>
      </c>
    </row>
    <row r="2139" spans="1:159" s="157" customFormat="1" ht="25.5" customHeight="1" x14ac:dyDescent="0.25">
      <c r="A2139" s="92" t="s">
        <v>3932</v>
      </c>
      <c r="B2139" s="92" t="s">
        <v>55</v>
      </c>
      <c r="C2139" s="92" t="s">
        <v>2081</v>
      </c>
      <c r="D2139" s="92" t="s">
        <v>2082</v>
      </c>
      <c r="E2139" s="92" t="s">
        <v>2082</v>
      </c>
      <c r="F2139" s="92"/>
      <c r="G2139" s="92" t="s">
        <v>2274</v>
      </c>
      <c r="H2139" s="92" t="s">
        <v>1405</v>
      </c>
      <c r="I2139" s="152">
        <v>80</v>
      </c>
      <c r="J2139" s="152" t="s">
        <v>3891</v>
      </c>
      <c r="K2139" s="152" t="s">
        <v>2318</v>
      </c>
      <c r="L2139" s="100"/>
      <c r="M2139" s="92">
        <v>0</v>
      </c>
      <c r="N2139" s="152" t="s">
        <v>2277</v>
      </c>
      <c r="O2139" s="48">
        <f t="shared" ref="O2139" si="1594">V2139+W2139+X2139+Y2139+Z2139+AA2139+AB2139+AC2139+AD2139+AE2139+AF2139+AG2139+AH2139+AI2139+AJ2139+AK2139+AL2139+AM2139+AN2139+AO2139+AP2139+AQ2139+AR2139+AS2139+AT2139+AU2139+AV2139+AW2139+AX2139+AY2139+AZ2139+BA2139+BB2139+BC2139+BD2139+BE2139+BF2139+BG2139+BH2139+BI2139</f>
        <v>193248.00000000003</v>
      </c>
      <c r="P2139" s="92"/>
      <c r="Q2139" s="92"/>
      <c r="R2139" s="92"/>
      <c r="S2139" s="96"/>
      <c r="T2139" s="96"/>
      <c r="U2139" s="96"/>
      <c r="V2139" s="96">
        <v>38649.600000000006</v>
      </c>
      <c r="W2139" s="96">
        <v>38649.600000000006</v>
      </c>
      <c r="X2139" s="153">
        <v>38649.600000000006</v>
      </c>
      <c r="Y2139" s="153">
        <v>38649.600000000006</v>
      </c>
      <c r="Z2139" s="153">
        <v>38649.600000000006</v>
      </c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154">
        <f t="shared" ref="BJ2139" si="1595">DE2139/O2139</f>
        <v>597.11733511342936</v>
      </c>
      <c r="BK2139" s="92"/>
      <c r="BL2139" s="92"/>
      <c r="BM2139" s="92"/>
      <c r="BN2139" s="155"/>
      <c r="BO2139" s="155"/>
      <c r="BP2139" s="155"/>
      <c r="BQ2139" s="155">
        <f t="shared" ref="BQ2139" si="1596">DL2139/V2139</f>
        <v>547.97999979301198</v>
      </c>
      <c r="BR2139" s="155">
        <v>573.29667577413477</v>
      </c>
      <c r="BS2139" s="96">
        <v>601.39</v>
      </c>
      <c r="BT2139" s="101">
        <v>631.46</v>
      </c>
      <c r="BU2139" s="101">
        <v>631.46</v>
      </c>
      <c r="BV2139" s="92"/>
      <c r="BW2139" s="92"/>
      <c r="BX2139" s="92"/>
      <c r="BY2139" s="92"/>
      <c r="BZ2139" s="92"/>
      <c r="CA2139" s="92"/>
      <c r="CB2139" s="92"/>
      <c r="CC2139" s="92"/>
      <c r="CD2139" s="92"/>
      <c r="CE2139" s="92"/>
      <c r="CF2139" s="92"/>
      <c r="CG2139" s="92"/>
      <c r="CH2139" s="92"/>
      <c r="CI2139" s="92"/>
      <c r="CJ2139" s="92"/>
      <c r="CK2139" s="92"/>
      <c r="CL2139" s="92"/>
      <c r="CM2139" s="92"/>
      <c r="CN2139" s="92"/>
      <c r="CO2139" s="92"/>
      <c r="CP2139" s="92"/>
      <c r="CQ2139" s="92"/>
      <c r="CR2139" s="92"/>
      <c r="CS2139" s="92"/>
      <c r="CT2139" s="92"/>
      <c r="CU2139" s="92"/>
      <c r="CV2139" s="92"/>
      <c r="CW2139" s="92"/>
      <c r="CX2139" s="92"/>
      <c r="CY2139" s="92"/>
      <c r="CZ2139" s="92"/>
      <c r="DA2139" s="92"/>
      <c r="DB2139" s="92"/>
      <c r="DC2139" s="92"/>
      <c r="DD2139" s="92"/>
      <c r="DE2139" s="154">
        <f t="shared" ref="DE2139" si="1597">SUM(DH2139:EY2139)</f>
        <v>115391730.77600002</v>
      </c>
      <c r="DF2139" s="92"/>
      <c r="DG2139" s="92"/>
      <c r="DH2139" s="92"/>
      <c r="DI2139" s="156"/>
      <c r="DJ2139" s="156"/>
      <c r="DK2139" s="156"/>
      <c r="DL2139" s="156">
        <v>21179207.800000001</v>
      </c>
      <c r="DM2139" s="156">
        <f t="shared" ref="DM2139:DP2139" si="1598">W2139*BR2139</f>
        <v>22157687.200000003</v>
      </c>
      <c r="DN2139" s="156">
        <f t="shared" si="1598"/>
        <v>23243482.944000002</v>
      </c>
      <c r="DO2139" s="156">
        <f t="shared" si="1598"/>
        <v>24405676.416000005</v>
      </c>
      <c r="DP2139" s="156">
        <f t="shared" si="1598"/>
        <v>24405676.416000005</v>
      </c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156"/>
      <c r="EH2139" s="156"/>
      <c r="EI2139" s="156"/>
      <c r="EJ2139" s="156"/>
      <c r="EK2139" s="156"/>
      <c r="EL2139" s="156"/>
      <c r="EM2139" s="156"/>
      <c r="EN2139" s="156"/>
      <c r="EO2139" s="156"/>
      <c r="EP2139" s="156"/>
      <c r="EQ2139" s="156"/>
      <c r="ER2139" s="156"/>
      <c r="ES2139" s="156"/>
      <c r="ET2139" s="156"/>
      <c r="EU2139" s="156"/>
      <c r="EV2139" s="156"/>
      <c r="EW2139" s="156"/>
      <c r="EX2139" s="156"/>
      <c r="EY2139" s="156"/>
      <c r="EZ2139" s="154">
        <f t="shared" ref="EZ2139" si="1599">DE2139*1.12</f>
        <v>129238738.46912004</v>
      </c>
      <c r="FA2139" s="92" t="s">
        <v>1726</v>
      </c>
      <c r="FB2139" s="92" t="s">
        <v>3565</v>
      </c>
      <c r="FC2139" s="92" t="s">
        <v>1753</v>
      </c>
    </row>
    <row r="2140" spans="1:159" s="49" customFormat="1" ht="25.5" customHeight="1" x14ac:dyDescent="0.25">
      <c r="A2140" s="59" t="s">
        <v>2168</v>
      </c>
      <c r="B2140" s="59" t="s">
        <v>55</v>
      </c>
      <c r="C2140" s="59" t="s">
        <v>2081</v>
      </c>
      <c r="D2140" s="59" t="s">
        <v>2082</v>
      </c>
      <c r="E2140" s="59" t="s">
        <v>2082</v>
      </c>
      <c r="F2140" s="59"/>
      <c r="G2140" s="59" t="s">
        <v>2274</v>
      </c>
      <c r="H2140" s="59" t="s">
        <v>1405</v>
      </c>
      <c r="I2140" s="59">
        <v>80</v>
      </c>
      <c r="J2140" s="59" t="s">
        <v>2275</v>
      </c>
      <c r="K2140" s="59" t="s">
        <v>2319</v>
      </c>
      <c r="L2140" s="59"/>
      <c r="M2140" s="59">
        <v>0</v>
      </c>
      <c r="N2140" s="59" t="s">
        <v>2277</v>
      </c>
      <c r="O2140" s="46">
        <f t="shared" si="1551"/>
        <v>0</v>
      </c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87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>
        <v>0</v>
      </c>
      <c r="DF2140" s="46"/>
      <c r="DG2140" s="46"/>
      <c r="DH2140" s="46"/>
      <c r="DI2140" s="46"/>
      <c r="DJ2140" s="46"/>
      <c r="DK2140" s="46"/>
      <c r="DL2140" s="46">
        <v>10744114.428000001</v>
      </c>
      <c r="DM2140" s="46">
        <v>10744114.428000001</v>
      </c>
      <c r="DN2140" s="46">
        <v>10744114.428000001</v>
      </c>
      <c r="DO2140" s="46">
        <v>10744114.428000001</v>
      </c>
      <c r="DP2140" s="46">
        <v>10744114.428000001</v>
      </c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>
        <v>0</v>
      </c>
      <c r="FA2140" s="59" t="s">
        <v>1726</v>
      </c>
      <c r="FB2140" s="59" t="s">
        <v>1727</v>
      </c>
      <c r="FC2140" s="59"/>
    </row>
    <row r="2141" spans="1:159" s="49" customFormat="1" ht="25.5" customHeight="1" x14ac:dyDescent="0.25">
      <c r="A2141" s="59" t="s">
        <v>2169</v>
      </c>
      <c r="B2141" s="59" t="s">
        <v>55</v>
      </c>
      <c r="C2141" s="59" t="s">
        <v>2081</v>
      </c>
      <c r="D2141" s="59" t="s">
        <v>2082</v>
      </c>
      <c r="E2141" s="59" t="s">
        <v>2082</v>
      </c>
      <c r="F2141" s="59"/>
      <c r="G2141" s="59" t="s">
        <v>2274</v>
      </c>
      <c r="H2141" s="59" t="s">
        <v>1405</v>
      </c>
      <c r="I2141" s="59">
        <v>80</v>
      </c>
      <c r="J2141" s="59" t="s">
        <v>1357</v>
      </c>
      <c r="K2141" s="59" t="s">
        <v>2319</v>
      </c>
      <c r="L2141" s="59"/>
      <c r="M2141" s="59">
        <v>0</v>
      </c>
      <c r="N2141" s="59" t="s">
        <v>2277</v>
      </c>
      <c r="O2141" s="46">
        <f t="shared" si="1551"/>
        <v>0</v>
      </c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87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  <c r="CN2141" s="46"/>
      <c r="CO2141" s="46"/>
      <c r="CP2141" s="46"/>
      <c r="CQ2141" s="46"/>
      <c r="CR2141" s="46"/>
      <c r="CS2141" s="46"/>
      <c r="CT2141" s="46"/>
      <c r="CU2141" s="46"/>
      <c r="CV2141" s="46"/>
      <c r="CW2141" s="46"/>
      <c r="CX2141" s="46"/>
      <c r="CY2141" s="46"/>
      <c r="CZ2141" s="46"/>
      <c r="DA2141" s="46"/>
      <c r="DB2141" s="46"/>
      <c r="DC2141" s="46"/>
      <c r="DD2141" s="46"/>
      <c r="DE2141" s="46">
        <v>0</v>
      </c>
      <c r="DF2141" s="46"/>
      <c r="DG2141" s="46"/>
      <c r="DH2141" s="46"/>
      <c r="DI2141" s="46"/>
      <c r="DJ2141" s="46"/>
      <c r="DK2141" s="46"/>
      <c r="DL2141" s="46">
        <v>10744114.43</v>
      </c>
      <c r="DM2141" s="46">
        <v>11240492.52</v>
      </c>
      <c r="DN2141" s="46">
        <v>11240492.52</v>
      </c>
      <c r="DO2141" s="46">
        <v>11240492.52</v>
      </c>
      <c r="DP2141" s="46">
        <v>11240492.52</v>
      </c>
      <c r="DQ2141" s="46"/>
      <c r="DR2141" s="46"/>
      <c r="DS2141" s="46"/>
      <c r="DT2141" s="46"/>
      <c r="DU2141" s="46"/>
      <c r="DV2141" s="46"/>
      <c r="DW2141" s="46"/>
      <c r="DX2141" s="46"/>
      <c r="DY2141" s="46"/>
      <c r="DZ2141" s="46"/>
      <c r="EA2141" s="46"/>
      <c r="EB2141" s="46"/>
      <c r="EC2141" s="46"/>
      <c r="ED2141" s="46"/>
      <c r="EE2141" s="46"/>
      <c r="EF2141" s="46"/>
      <c r="EG2141" s="46"/>
      <c r="EH2141" s="46"/>
      <c r="EI2141" s="46"/>
      <c r="EJ2141" s="46"/>
      <c r="EK2141" s="46"/>
      <c r="EL2141" s="46"/>
      <c r="EM2141" s="46"/>
      <c r="EN2141" s="46"/>
      <c r="EO2141" s="46"/>
      <c r="EP2141" s="46"/>
      <c r="EQ2141" s="46"/>
      <c r="ER2141" s="46"/>
      <c r="ES2141" s="46"/>
      <c r="ET2141" s="46"/>
      <c r="EU2141" s="46"/>
      <c r="EV2141" s="46"/>
      <c r="EW2141" s="46"/>
      <c r="EX2141" s="46"/>
      <c r="EY2141" s="46"/>
      <c r="EZ2141" s="46">
        <v>0</v>
      </c>
      <c r="FA2141" s="59" t="s">
        <v>1726</v>
      </c>
      <c r="FB2141" s="59" t="s">
        <v>1730</v>
      </c>
      <c r="FC2141" s="59" t="s">
        <v>1714</v>
      </c>
    </row>
    <row r="2142" spans="1:159" s="49" customFormat="1" ht="25.5" customHeight="1" x14ac:dyDescent="0.25">
      <c r="A2142" s="59" t="s">
        <v>3509</v>
      </c>
      <c r="B2142" s="59" t="s">
        <v>55</v>
      </c>
      <c r="C2142" s="59" t="s">
        <v>2081</v>
      </c>
      <c r="D2142" s="59" t="s">
        <v>2082</v>
      </c>
      <c r="E2142" s="59" t="s">
        <v>2082</v>
      </c>
      <c r="F2142" s="59"/>
      <c r="G2142" s="59" t="s">
        <v>2274</v>
      </c>
      <c r="H2142" s="59" t="s">
        <v>1405</v>
      </c>
      <c r="I2142" s="59">
        <v>80</v>
      </c>
      <c r="J2142" s="59" t="s">
        <v>3468</v>
      </c>
      <c r="K2142" s="59" t="s">
        <v>2319</v>
      </c>
      <c r="L2142" s="59"/>
      <c r="M2142" s="59">
        <v>0</v>
      </c>
      <c r="N2142" s="59" t="s">
        <v>2277</v>
      </c>
      <c r="O2142" s="46">
        <f t="shared" si="1551"/>
        <v>30942.000000000004</v>
      </c>
      <c r="P2142" s="46"/>
      <c r="Q2142" s="46"/>
      <c r="R2142" s="46"/>
      <c r="S2142" s="46"/>
      <c r="T2142" s="46"/>
      <c r="U2142" s="46"/>
      <c r="V2142" s="46">
        <v>6188.4000000000005</v>
      </c>
      <c r="W2142" s="46">
        <v>6188.4000000000005</v>
      </c>
      <c r="X2142" s="46">
        <v>6188.4000000000005</v>
      </c>
      <c r="Y2142" s="46">
        <v>6188.4000000000005</v>
      </c>
      <c r="Z2142" s="46">
        <v>6188.4000000000005</v>
      </c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87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>
        <f>DE2142/O2142</f>
        <v>0</v>
      </c>
      <c r="BK2142" s="46"/>
      <c r="BL2142" s="46"/>
      <c r="BM2142" s="46"/>
      <c r="BN2142" s="46"/>
      <c r="BO2142" s="46"/>
      <c r="BP2142" s="46"/>
      <c r="BQ2142" s="46">
        <v>1736.1700003231851</v>
      </c>
      <c r="BR2142" s="46">
        <v>1816.3810548768661</v>
      </c>
      <c r="BS2142" s="46">
        <v>1905.38</v>
      </c>
      <c r="BT2142" s="46">
        <v>1905.38</v>
      </c>
      <c r="BU2142" s="46">
        <v>1905.38</v>
      </c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>
        <v>0</v>
      </c>
      <c r="DF2142" s="46"/>
      <c r="DG2142" s="46"/>
      <c r="DH2142" s="46"/>
      <c r="DI2142" s="46"/>
      <c r="DJ2142" s="46"/>
      <c r="DK2142" s="46"/>
      <c r="DL2142" s="46">
        <f>V2142*BQ2142</f>
        <v>10744114.43</v>
      </c>
      <c r="DM2142" s="46">
        <f>W2142*BR2142</f>
        <v>11240492.52</v>
      </c>
      <c r="DN2142" s="46">
        <f>X2142*BS2142</f>
        <v>11791253.592000002</v>
      </c>
      <c r="DO2142" s="46">
        <f>Y2142*BT2142</f>
        <v>11791253.592000002</v>
      </c>
      <c r="DP2142" s="46">
        <f>Z2142*BU2142</f>
        <v>11791253.592000002</v>
      </c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>
        <f>DE2142*1.12</f>
        <v>0</v>
      </c>
      <c r="FA2142" s="59" t="s">
        <v>1726</v>
      </c>
      <c r="FB2142" s="59" t="s">
        <v>3253</v>
      </c>
      <c r="FC2142" s="59" t="s">
        <v>3469</v>
      </c>
    </row>
    <row r="2143" spans="1:159" s="157" customFormat="1" ht="25.5" customHeight="1" x14ac:dyDescent="0.25">
      <c r="A2143" s="92" t="s">
        <v>3933</v>
      </c>
      <c r="B2143" s="92" t="s">
        <v>55</v>
      </c>
      <c r="C2143" s="92" t="s">
        <v>2081</v>
      </c>
      <c r="D2143" s="92" t="s">
        <v>2082</v>
      </c>
      <c r="E2143" s="92" t="s">
        <v>2082</v>
      </c>
      <c r="F2143" s="92"/>
      <c r="G2143" s="92" t="s">
        <v>2274</v>
      </c>
      <c r="H2143" s="92" t="s">
        <v>1405</v>
      </c>
      <c r="I2143" s="152">
        <v>80</v>
      </c>
      <c r="J2143" s="152" t="s">
        <v>3891</v>
      </c>
      <c r="K2143" s="152" t="s">
        <v>2319</v>
      </c>
      <c r="L2143" s="100"/>
      <c r="M2143" s="92">
        <v>0</v>
      </c>
      <c r="N2143" s="152" t="s">
        <v>2277</v>
      </c>
      <c r="O2143" s="48">
        <f t="shared" ref="O2143" si="1600">V2143+W2143+X2143+Y2143+Z2143+AA2143+AB2143+AC2143+AD2143+AE2143+AF2143+AG2143+AH2143+AI2143+AJ2143+AK2143+AL2143+AM2143+AN2143+AO2143+AP2143+AQ2143+AR2143+AS2143+AT2143+AU2143+AV2143+AW2143+AX2143+AY2143+AZ2143+BA2143+BB2143+BC2143+BD2143+BE2143+BF2143+BG2143+BH2143+BI2143</f>
        <v>30942.000000000004</v>
      </c>
      <c r="P2143" s="92"/>
      <c r="Q2143" s="92"/>
      <c r="R2143" s="92"/>
      <c r="S2143" s="96"/>
      <c r="T2143" s="96"/>
      <c r="U2143" s="96"/>
      <c r="V2143" s="96">
        <v>6188.4000000000005</v>
      </c>
      <c r="W2143" s="96">
        <v>6188.4000000000005</v>
      </c>
      <c r="X2143" s="153">
        <v>6188.4000000000005</v>
      </c>
      <c r="Y2143" s="153">
        <v>6188.4000000000005</v>
      </c>
      <c r="Z2143" s="153">
        <v>6188.4000000000005</v>
      </c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154">
        <f t="shared" ref="BJ2143" si="1601">DE2143/O2143</f>
        <v>1891.8462110400103</v>
      </c>
      <c r="BK2143" s="92"/>
      <c r="BL2143" s="92"/>
      <c r="BM2143" s="92"/>
      <c r="BN2143" s="155"/>
      <c r="BO2143" s="155"/>
      <c r="BP2143" s="155"/>
      <c r="BQ2143" s="155">
        <f t="shared" ref="BQ2143" si="1602">DL2143/V2143</f>
        <v>1736.1700003231851</v>
      </c>
      <c r="BR2143" s="155">
        <v>1816.3810548768661</v>
      </c>
      <c r="BS2143" s="96">
        <v>1905.38</v>
      </c>
      <c r="BT2143" s="101">
        <v>2000.65</v>
      </c>
      <c r="BU2143" s="101">
        <v>2000.65</v>
      </c>
      <c r="BV2143" s="92"/>
      <c r="BW2143" s="92"/>
      <c r="BX2143" s="92"/>
      <c r="BY2143" s="92"/>
      <c r="BZ2143" s="92"/>
      <c r="CA2143" s="92"/>
      <c r="CB2143" s="92"/>
      <c r="CC2143" s="92"/>
      <c r="CD2143" s="92"/>
      <c r="CE2143" s="92"/>
      <c r="CF2143" s="92"/>
      <c r="CG2143" s="92"/>
      <c r="CH2143" s="92"/>
      <c r="CI2143" s="92"/>
      <c r="CJ2143" s="92"/>
      <c r="CK2143" s="92"/>
      <c r="CL2143" s="92"/>
      <c r="CM2143" s="92"/>
      <c r="CN2143" s="92"/>
      <c r="CO2143" s="92"/>
      <c r="CP2143" s="92"/>
      <c r="CQ2143" s="92"/>
      <c r="CR2143" s="92"/>
      <c r="CS2143" s="92"/>
      <c r="CT2143" s="92"/>
      <c r="CU2143" s="92"/>
      <c r="CV2143" s="92"/>
      <c r="CW2143" s="92"/>
      <c r="CX2143" s="92"/>
      <c r="CY2143" s="92"/>
      <c r="CZ2143" s="92"/>
      <c r="DA2143" s="92"/>
      <c r="DB2143" s="92"/>
      <c r="DC2143" s="92"/>
      <c r="DD2143" s="92"/>
      <c r="DE2143" s="154">
        <f t="shared" ref="DE2143" si="1603">SUM(DH2143:EY2143)</f>
        <v>58537505.462000005</v>
      </c>
      <c r="DF2143" s="92"/>
      <c r="DG2143" s="92"/>
      <c r="DH2143" s="92"/>
      <c r="DI2143" s="156"/>
      <c r="DJ2143" s="156"/>
      <c r="DK2143" s="156"/>
      <c r="DL2143" s="156">
        <v>10744114.43</v>
      </c>
      <c r="DM2143" s="156">
        <f t="shared" ref="DM2143:DP2143" si="1604">W2143*BR2143</f>
        <v>11240492.52</v>
      </c>
      <c r="DN2143" s="156">
        <f t="shared" si="1604"/>
        <v>11791253.592000002</v>
      </c>
      <c r="DO2143" s="156">
        <f t="shared" si="1604"/>
        <v>12380822.460000001</v>
      </c>
      <c r="DP2143" s="156">
        <f t="shared" si="1604"/>
        <v>12380822.460000001</v>
      </c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156"/>
      <c r="EH2143" s="156"/>
      <c r="EI2143" s="156"/>
      <c r="EJ2143" s="156"/>
      <c r="EK2143" s="156"/>
      <c r="EL2143" s="156"/>
      <c r="EM2143" s="156"/>
      <c r="EN2143" s="156"/>
      <c r="EO2143" s="156"/>
      <c r="EP2143" s="156"/>
      <c r="EQ2143" s="156"/>
      <c r="ER2143" s="156"/>
      <c r="ES2143" s="156"/>
      <c r="ET2143" s="156"/>
      <c r="EU2143" s="156"/>
      <c r="EV2143" s="156"/>
      <c r="EW2143" s="156"/>
      <c r="EX2143" s="156"/>
      <c r="EY2143" s="156"/>
      <c r="EZ2143" s="154">
        <f t="shared" ref="EZ2143" si="1605">DE2143*1.12</f>
        <v>65562006.117440015</v>
      </c>
      <c r="FA2143" s="92" t="s">
        <v>1726</v>
      </c>
      <c r="FB2143" s="92" t="s">
        <v>3565</v>
      </c>
      <c r="FC2143" s="92" t="s">
        <v>1753</v>
      </c>
    </row>
    <row r="2144" spans="1:159" s="49" customFormat="1" ht="25.5" customHeight="1" x14ac:dyDescent="0.25">
      <c r="A2144" s="59" t="s">
        <v>2170</v>
      </c>
      <c r="B2144" s="59" t="s">
        <v>55</v>
      </c>
      <c r="C2144" s="59" t="s">
        <v>2081</v>
      </c>
      <c r="D2144" s="59" t="s">
        <v>2082</v>
      </c>
      <c r="E2144" s="59" t="s">
        <v>2082</v>
      </c>
      <c r="F2144" s="59"/>
      <c r="G2144" s="59" t="s">
        <v>2274</v>
      </c>
      <c r="H2144" s="59" t="s">
        <v>1405</v>
      </c>
      <c r="I2144" s="59">
        <v>80</v>
      </c>
      <c r="J2144" s="59" t="s">
        <v>2275</v>
      </c>
      <c r="K2144" s="59" t="s">
        <v>2320</v>
      </c>
      <c r="L2144" s="59"/>
      <c r="M2144" s="59">
        <v>0</v>
      </c>
      <c r="N2144" s="59" t="s">
        <v>2277</v>
      </c>
      <c r="O2144" s="46">
        <f t="shared" si="1551"/>
        <v>0</v>
      </c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87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>
        <v>0</v>
      </c>
      <c r="DF2144" s="46"/>
      <c r="DG2144" s="46"/>
      <c r="DH2144" s="46"/>
      <c r="DI2144" s="46"/>
      <c r="DJ2144" s="46"/>
      <c r="DK2144" s="46"/>
      <c r="DL2144" s="46">
        <v>4777182.24</v>
      </c>
      <c r="DM2144" s="46">
        <v>4777182.24</v>
      </c>
      <c r="DN2144" s="46">
        <v>4777182.24</v>
      </c>
      <c r="DO2144" s="46">
        <v>4777182.24</v>
      </c>
      <c r="DP2144" s="46">
        <v>4777182.24</v>
      </c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>
        <v>0</v>
      </c>
      <c r="FA2144" s="59" t="s">
        <v>1726</v>
      </c>
      <c r="FB2144" s="59" t="s">
        <v>1727</v>
      </c>
      <c r="FC2144" s="59"/>
    </row>
    <row r="2145" spans="1:159" s="49" customFormat="1" ht="25.5" customHeight="1" x14ac:dyDescent="0.25">
      <c r="A2145" s="59" t="s">
        <v>2171</v>
      </c>
      <c r="B2145" s="59" t="s">
        <v>55</v>
      </c>
      <c r="C2145" s="59" t="s">
        <v>2081</v>
      </c>
      <c r="D2145" s="59" t="s">
        <v>2082</v>
      </c>
      <c r="E2145" s="59" t="s">
        <v>2082</v>
      </c>
      <c r="F2145" s="59"/>
      <c r="G2145" s="59" t="s">
        <v>2274</v>
      </c>
      <c r="H2145" s="59" t="s">
        <v>1405</v>
      </c>
      <c r="I2145" s="59">
        <v>80</v>
      </c>
      <c r="J2145" s="59" t="s">
        <v>1357</v>
      </c>
      <c r="K2145" s="59" t="s">
        <v>2320</v>
      </c>
      <c r="L2145" s="59"/>
      <c r="M2145" s="59">
        <v>0</v>
      </c>
      <c r="N2145" s="59" t="s">
        <v>2277</v>
      </c>
      <c r="O2145" s="46">
        <f t="shared" si="1551"/>
        <v>0</v>
      </c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87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  <c r="CN2145" s="46"/>
      <c r="CO2145" s="46"/>
      <c r="CP2145" s="46"/>
      <c r="CQ2145" s="46"/>
      <c r="CR2145" s="46"/>
      <c r="CS2145" s="46"/>
      <c r="CT2145" s="46"/>
      <c r="CU2145" s="46"/>
      <c r="CV2145" s="46"/>
      <c r="CW2145" s="46"/>
      <c r="CX2145" s="46"/>
      <c r="CY2145" s="46"/>
      <c r="CZ2145" s="46"/>
      <c r="DA2145" s="46"/>
      <c r="DB2145" s="46"/>
      <c r="DC2145" s="46"/>
      <c r="DD2145" s="46"/>
      <c r="DE2145" s="46">
        <v>0</v>
      </c>
      <c r="DF2145" s="46"/>
      <c r="DG2145" s="46"/>
      <c r="DH2145" s="46"/>
      <c r="DI2145" s="46"/>
      <c r="DJ2145" s="46"/>
      <c r="DK2145" s="46"/>
      <c r="DL2145" s="46">
        <v>4777182.24</v>
      </c>
      <c r="DM2145" s="46">
        <v>4997888.0599999996</v>
      </c>
      <c r="DN2145" s="46">
        <v>4997888.0599999996</v>
      </c>
      <c r="DO2145" s="46">
        <v>4997888.0599999996</v>
      </c>
      <c r="DP2145" s="46">
        <v>4997888.0599999996</v>
      </c>
      <c r="DQ2145" s="46"/>
      <c r="DR2145" s="46"/>
      <c r="DS2145" s="46"/>
      <c r="DT2145" s="46"/>
      <c r="DU2145" s="46"/>
      <c r="DV2145" s="46"/>
      <c r="DW2145" s="46"/>
      <c r="DX2145" s="46"/>
      <c r="DY2145" s="46"/>
      <c r="DZ2145" s="46"/>
      <c r="EA2145" s="46"/>
      <c r="EB2145" s="46"/>
      <c r="EC2145" s="46"/>
      <c r="ED2145" s="46"/>
      <c r="EE2145" s="46"/>
      <c r="EF2145" s="46"/>
      <c r="EG2145" s="46"/>
      <c r="EH2145" s="46"/>
      <c r="EI2145" s="46"/>
      <c r="EJ2145" s="46"/>
      <c r="EK2145" s="46"/>
      <c r="EL2145" s="46"/>
      <c r="EM2145" s="46"/>
      <c r="EN2145" s="46"/>
      <c r="EO2145" s="46"/>
      <c r="EP2145" s="46"/>
      <c r="EQ2145" s="46"/>
      <c r="ER2145" s="46"/>
      <c r="ES2145" s="46"/>
      <c r="ET2145" s="46"/>
      <c r="EU2145" s="46"/>
      <c r="EV2145" s="46"/>
      <c r="EW2145" s="46"/>
      <c r="EX2145" s="46"/>
      <c r="EY2145" s="46"/>
      <c r="EZ2145" s="46">
        <v>0</v>
      </c>
      <c r="FA2145" s="59" t="s">
        <v>1726</v>
      </c>
      <c r="FB2145" s="59" t="s">
        <v>1730</v>
      </c>
      <c r="FC2145" s="59" t="s">
        <v>1714</v>
      </c>
    </row>
    <row r="2146" spans="1:159" s="49" customFormat="1" ht="25.5" customHeight="1" x14ac:dyDescent="0.25">
      <c r="A2146" s="59" t="s">
        <v>3510</v>
      </c>
      <c r="B2146" s="59" t="s">
        <v>55</v>
      </c>
      <c r="C2146" s="59" t="s">
        <v>2081</v>
      </c>
      <c r="D2146" s="59" t="s">
        <v>2082</v>
      </c>
      <c r="E2146" s="59" t="s">
        <v>2082</v>
      </c>
      <c r="F2146" s="59"/>
      <c r="G2146" s="59" t="s">
        <v>2274</v>
      </c>
      <c r="H2146" s="59" t="s">
        <v>1405</v>
      </c>
      <c r="I2146" s="59">
        <v>80</v>
      </c>
      <c r="J2146" s="59" t="s">
        <v>3468</v>
      </c>
      <c r="K2146" s="59" t="s">
        <v>2320</v>
      </c>
      <c r="L2146" s="59"/>
      <c r="M2146" s="59">
        <v>0</v>
      </c>
      <c r="N2146" s="59" t="s">
        <v>2277</v>
      </c>
      <c r="O2146" s="46">
        <f t="shared" si="1551"/>
        <v>44472.000000000007</v>
      </c>
      <c r="P2146" s="46"/>
      <c r="Q2146" s="46"/>
      <c r="R2146" s="46"/>
      <c r="S2146" s="46"/>
      <c r="T2146" s="46"/>
      <c r="U2146" s="46"/>
      <c r="V2146" s="46">
        <v>8894.4000000000015</v>
      </c>
      <c r="W2146" s="46">
        <v>8894.4000000000015</v>
      </c>
      <c r="X2146" s="46">
        <v>8894.4000000000015</v>
      </c>
      <c r="Y2146" s="46">
        <v>8894.4000000000015</v>
      </c>
      <c r="Z2146" s="46">
        <v>8894.4000000000015</v>
      </c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87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>
        <f>DE2146/O2146</f>
        <v>0</v>
      </c>
      <c r="BK2146" s="46"/>
      <c r="BL2146" s="46"/>
      <c r="BM2146" s="46"/>
      <c r="BN2146" s="46"/>
      <c r="BO2146" s="46"/>
      <c r="BP2146" s="46"/>
      <c r="BQ2146" s="46">
        <v>537.09999999999991</v>
      </c>
      <c r="BR2146" s="46">
        <v>561.91402005756424</v>
      </c>
      <c r="BS2146" s="46">
        <v>589.45000000000005</v>
      </c>
      <c r="BT2146" s="46">
        <v>589.45000000000005</v>
      </c>
      <c r="BU2146" s="46">
        <v>589.45000000000005</v>
      </c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>
        <v>0</v>
      </c>
      <c r="DF2146" s="46"/>
      <c r="DG2146" s="46"/>
      <c r="DH2146" s="46"/>
      <c r="DI2146" s="46"/>
      <c r="DJ2146" s="46"/>
      <c r="DK2146" s="46"/>
      <c r="DL2146" s="46">
        <f>V2146*BQ2146</f>
        <v>4777182.24</v>
      </c>
      <c r="DM2146" s="46">
        <f>W2146*BR2146</f>
        <v>4997888.0600000005</v>
      </c>
      <c r="DN2146" s="46">
        <f>X2146*BS2146</f>
        <v>5242804.080000001</v>
      </c>
      <c r="DO2146" s="46">
        <f>Y2146*BT2146</f>
        <v>5242804.080000001</v>
      </c>
      <c r="DP2146" s="46">
        <f>Z2146*BU2146</f>
        <v>5242804.080000001</v>
      </c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>
        <f>DE2146*1.12</f>
        <v>0</v>
      </c>
      <c r="FA2146" s="59" t="s">
        <v>1726</v>
      </c>
      <c r="FB2146" s="59" t="s">
        <v>3253</v>
      </c>
      <c r="FC2146" s="59" t="s">
        <v>3469</v>
      </c>
    </row>
    <row r="2147" spans="1:159" s="157" customFormat="1" ht="25.5" customHeight="1" x14ac:dyDescent="0.25">
      <c r="A2147" s="92" t="s">
        <v>3934</v>
      </c>
      <c r="B2147" s="92" t="s">
        <v>55</v>
      </c>
      <c r="C2147" s="92" t="s">
        <v>2081</v>
      </c>
      <c r="D2147" s="92" t="s">
        <v>2082</v>
      </c>
      <c r="E2147" s="92" t="s">
        <v>2082</v>
      </c>
      <c r="F2147" s="92"/>
      <c r="G2147" s="92" t="s">
        <v>2274</v>
      </c>
      <c r="H2147" s="92" t="s">
        <v>1405</v>
      </c>
      <c r="I2147" s="152">
        <v>80</v>
      </c>
      <c r="J2147" s="152" t="s">
        <v>3891</v>
      </c>
      <c r="K2147" s="152" t="s">
        <v>2320</v>
      </c>
      <c r="L2147" s="100"/>
      <c r="M2147" s="92">
        <v>0</v>
      </c>
      <c r="N2147" s="152" t="s">
        <v>2277</v>
      </c>
      <c r="O2147" s="48">
        <f t="shared" ref="O2147" si="1606">V2147+W2147+X2147+Y2147+Z2147+AA2147+AB2147+AC2147+AD2147+AE2147+AF2147+AG2147+AH2147+AI2147+AJ2147+AK2147+AL2147+AM2147+AN2147+AO2147+AP2147+AQ2147+AR2147+AS2147+AT2147+AU2147+AV2147+AW2147+AX2147+AY2147+AZ2147+BA2147+BB2147+BC2147+BD2147+BE2147+BF2147+BG2147+BH2147+BI2147</f>
        <v>44472.000000000007</v>
      </c>
      <c r="P2147" s="92"/>
      <c r="Q2147" s="92"/>
      <c r="R2147" s="92"/>
      <c r="S2147" s="96"/>
      <c r="T2147" s="96"/>
      <c r="U2147" s="96"/>
      <c r="V2147" s="96">
        <v>8894.4000000000015</v>
      </c>
      <c r="W2147" s="96">
        <v>8894.4000000000015</v>
      </c>
      <c r="X2147" s="153">
        <v>8894.4000000000015</v>
      </c>
      <c r="Y2147" s="153">
        <v>8894.4000000000015</v>
      </c>
      <c r="Z2147" s="153">
        <v>8894.4000000000015</v>
      </c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154">
        <f t="shared" ref="BJ2147" si="1607">DE2147/O2147</f>
        <v>585.26080401151285</v>
      </c>
      <c r="BK2147" s="92"/>
      <c r="BL2147" s="92"/>
      <c r="BM2147" s="92"/>
      <c r="BN2147" s="155"/>
      <c r="BO2147" s="155"/>
      <c r="BP2147" s="155"/>
      <c r="BQ2147" s="155">
        <f t="shared" ref="BQ2147" si="1608">DL2147/V2147</f>
        <v>537.09999999999991</v>
      </c>
      <c r="BR2147" s="155">
        <v>561.91402005756424</v>
      </c>
      <c r="BS2147" s="96">
        <v>589.45000000000005</v>
      </c>
      <c r="BT2147" s="101">
        <v>618.91999999999996</v>
      </c>
      <c r="BU2147" s="101">
        <v>618.91999999999996</v>
      </c>
      <c r="BV2147" s="92"/>
      <c r="BW2147" s="92"/>
      <c r="BX2147" s="92"/>
      <c r="BY2147" s="92"/>
      <c r="BZ2147" s="92"/>
      <c r="CA2147" s="92"/>
      <c r="CB2147" s="92"/>
      <c r="CC2147" s="92"/>
      <c r="CD2147" s="92"/>
      <c r="CE2147" s="92"/>
      <c r="CF2147" s="92"/>
      <c r="CG2147" s="92"/>
      <c r="CH2147" s="92"/>
      <c r="CI2147" s="92"/>
      <c r="CJ2147" s="92"/>
      <c r="CK2147" s="92"/>
      <c r="CL2147" s="92"/>
      <c r="CM2147" s="92"/>
      <c r="CN2147" s="92"/>
      <c r="CO2147" s="92"/>
      <c r="CP2147" s="92"/>
      <c r="CQ2147" s="92"/>
      <c r="CR2147" s="92"/>
      <c r="CS2147" s="92"/>
      <c r="CT2147" s="92"/>
      <c r="CU2147" s="92"/>
      <c r="CV2147" s="92"/>
      <c r="CW2147" s="92"/>
      <c r="CX2147" s="92"/>
      <c r="CY2147" s="92"/>
      <c r="CZ2147" s="92"/>
      <c r="DA2147" s="92"/>
      <c r="DB2147" s="92"/>
      <c r="DC2147" s="92"/>
      <c r="DD2147" s="92"/>
      <c r="DE2147" s="154">
        <f t="shared" ref="DE2147" si="1609">SUM(DH2147:EY2147)</f>
        <v>26027718.476000004</v>
      </c>
      <c r="DF2147" s="92"/>
      <c r="DG2147" s="92"/>
      <c r="DH2147" s="92"/>
      <c r="DI2147" s="156"/>
      <c r="DJ2147" s="156"/>
      <c r="DK2147" s="156"/>
      <c r="DL2147" s="156">
        <v>4777182.24</v>
      </c>
      <c r="DM2147" s="156">
        <f t="shared" ref="DM2147:DP2147" si="1610">W2147*BR2147</f>
        <v>4997888.0600000005</v>
      </c>
      <c r="DN2147" s="156">
        <f t="shared" si="1610"/>
        <v>5242804.080000001</v>
      </c>
      <c r="DO2147" s="156">
        <f t="shared" si="1610"/>
        <v>5504922.0480000004</v>
      </c>
      <c r="DP2147" s="156">
        <f t="shared" si="1610"/>
        <v>5504922.0480000004</v>
      </c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4">
        <f t="shared" ref="EZ2147" si="1611">DE2147*1.12</f>
        <v>29151044.693120006</v>
      </c>
      <c r="FA2147" s="92" t="s">
        <v>1726</v>
      </c>
      <c r="FB2147" s="92" t="s">
        <v>3565</v>
      </c>
      <c r="FC2147" s="92" t="s">
        <v>1753</v>
      </c>
    </row>
    <row r="2148" spans="1:159" s="49" customFormat="1" ht="25.5" customHeight="1" x14ac:dyDescent="0.25">
      <c r="A2148" s="59" t="s">
        <v>2172</v>
      </c>
      <c r="B2148" s="59" t="s">
        <v>55</v>
      </c>
      <c r="C2148" s="59" t="s">
        <v>2081</v>
      </c>
      <c r="D2148" s="59" t="s">
        <v>2082</v>
      </c>
      <c r="E2148" s="59" t="s">
        <v>2082</v>
      </c>
      <c r="F2148" s="59"/>
      <c r="G2148" s="59" t="s">
        <v>2274</v>
      </c>
      <c r="H2148" s="59" t="s">
        <v>1405</v>
      </c>
      <c r="I2148" s="59">
        <v>80</v>
      </c>
      <c r="J2148" s="59" t="s">
        <v>2275</v>
      </c>
      <c r="K2148" s="59" t="s">
        <v>2321</v>
      </c>
      <c r="L2148" s="59"/>
      <c r="M2148" s="59">
        <v>0</v>
      </c>
      <c r="N2148" s="59" t="s">
        <v>2277</v>
      </c>
      <c r="O2148" s="46">
        <f t="shared" si="1551"/>
        <v>0</v>
      </c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87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>
        <v>0</v>
      </c>
      <c r="DF2148" s="46"/>
      <c r="DG2148" s="46"/>
      <c r="DH2148" s="46"/>
      <c r="DI2148" s="46"/>
      <c r="DJ2148" s="46"/>
      <c r="DK2148" s="46"/>
      <c r="DL2148" s="46">
        <v>6829246.0800000001</v>
      </c>
      <c r="DM2148" s="46">
        <v>6829246.0800000001</v>
      </c>
      <c r="DN2148" s="46">
        <v>6829246.0800000001</v>
      </c>
      <c r="DO2148" s="46">
        <v>6829246.0800000001</v>
      </c>
      <c r="DP2148" s="46">
        <v>6829246.0800000001</v>
      </c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>
        <v>0</v>
      </c>
      <c r="FA2148" s="59" t="s">
        <v>1726</v>
      </c>
      <c r="FB2148" s="59" t="s">
        <v>1727</v>
      </c>
      <c r="FC2148" s="59"/>
    </row>
    <row r="2149" spans="1:159" s="49" customFormat="1" ht="25.5" customHeight="1" x14ac:dyDescent="0.25">
      <c r="A2149" s="59" t="s">
        <v>2173</v>
      </c>
      <c r="B2149" s="59" t="s">
        <v>55</v>
      </c>
      <c r="C2149" s="59" t="s">
        <v>2081</v>
      </c>
      <c r="D2149" s="59" t="s">
        <v>2082</v>
      </c>
      <c r="E2149" s="59" t="s">
        <v>2082</v>
      </c>
      <c r="F2149" s="59"/>
      <c r="G2149" s="59" t="s">
        <v>2274</v>
      </c>
      <c r="H2149" s="59" t="s">
        <v>1405</v>
      </c>
      <c r="I2149" s="59">
        <v>80</v>
      </c>
      <c r="J2149" s="59" t="s">
        <v>1357</v>
      </c>
      <c r="K2149" s="59" t="s">
        <v>2321</v>
      </c>
      <c r="L2149" s="59"/>
      <c r="M2149" s="59">
        <v>0</v>
      </c>
      <c r="N2149" s="59" t="s">
        <v>2277</v>
      </c>
      <c r="O2149" s="46">
        <f t="shared" si="1551"/>
        <v>0</v>
      </c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87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  <c r="CN2149" s="46"/>
      <c r="CO2149" s="46"/>
      <c r="CP2149" s="46"/>
      <c r="CQ2149" s="46"/>
      <c r="CR2149" s="46"/>
      <c r="CS2149" s="46"/>
      <c r="CT2149" s="46"/>
      <c r="CU2149" s="46"/>
      <c r="CV2149" s="46"/>
      <c r="CW2149" s="46"/>
      <c r="CX2149" s="46"/>
      <c r="CY2149" s="46"/>
      <c r="CZ2149" s="46"/>
      <c r="DA2149" s="46"/>
      <c r="DB2149" s="46"/>
      <c r="DC2149" s="46"/>
      <c r="DD2149" s="46"/>
      <c r="DE2149" s="46">
        <v>0</v>
      </c>
      <c r="DF2149" s="46"/>
      <c r="DG2149" s="46"/>
      <c r="DH2149" s="46"/>
      <c r="DI2149" s="46"/>
      <c r="DJ2149" s="46"/>
      <c r="DK2149" s="46"/>
      <c r="DL2149" s="46">
        <v>6829246.0800000001</v>
      </c>
      <c r="DM2149" s="46">
        <v>7144757.25</v>
      </c>
      <c r="DN2149" s="46">
        <v>7144757.25</v>
      </c>
      <c r="DO2149" s="46">
        <v>7144757.25</v>
      </c>
      <c r="DP2149" s="46">
        <v>7144757.25</v>
      </c>
      <c r="DQ2149" s="46"/>
      <c r="DR2149" s="46"/>
      <c r="DS2149" s="46"/>
      <c r="DT2149" s="46"/>
      <c r="DU2149" s="46"/>
      <c r="DV2149" s="46"/>
      <c r="DW2149" s="46"/>
      <c r="DX2149" s="46"/>
      <c r="DY2149" s="46"/>
      <c r="DZ2149" s="46"/>
      <c r="EA2149" s="46"/>
      <c r="EB2149" s="46"/>
      <c r="EC2149" s="46"/>
      <c r="ED2149" s="46"/>
      <c r="EE2149" s="46"/>
      <c r="EF2149" s="46"/>
      <c r="EG2149" s="46"/>
      <c r="EH2149" s="46"/>
      <c r="EI2149" s="46"/>
      <c r="EJ2149" s="46"/>
      <c r="EK2149" s="46"/>
      <c r="EL2149" s="46"/>
      <c r="EM2149" s="46"/>
      <c r="EN2149" s="46"/>
      <c r="EO2149" s="46"/>
      <c r="EP2149" s="46"/>
      <c r="EQ2149" s="46"/>
      <c r="ER2149" s="46"/>
      <c r="ES2149" s="46"/>
      <c r="ET2149" s="46"/>
      <c r="EU2149" s="46"/>
      <c r="EV2149" s="46"/>
      <c r="EW2149" s="46"/>
      <c r="EX2149" s="46"/>
      <c r="EY2149" s="46"/>
      <c r="EZ2149" s="46">
        <v>0</v>
      </c>
      <c r="FA2149" s="59" t="s">
        <v>1726</v>
      </c>
      <c r="FB2149" s="59" t="s">
        <v>1730</v>
      </c>
      <c r="FC2149" s="59" t="s">
        <v>1714</v>
      </c>
    </row>
    <row r="2150" spans="1:159" s="49" customFormat="1" ht="25.5" customHeight="1" x14ac:dyDescent="0.25">
      <c r="A2150" s="59" t="s">
        <v>3511</v>
      </c>
      <c r="B2150" s="59" t="s">
        <v>55</v>
      </c>
      <c r="C2150" s="59" t="s">
        <v>2081</v>
      </c>
      <c r="D2150" s="59" t="s">
        <v>2082</v>
      </c>
      <c r="E2150" s="59" t="s">
        <v>2082</v>
      </c>
      <c r="F2150" s="59"/>
      <c r="G2150" s="59" t="s">
        <v>2274</v>
      </c>
      <c r="H2150" s="59" t="s">
        <v>1405</v>
      </c>
      <c r="I2150" s="59">
        <v>80</v>
      </c>
      <c r="J2150" s="59" t="s">
        <v>3468</v>
      </c>
      <c r="K2150" s="59" t="s">
        <v>2321</v>
      </c>
      <c r="L2150" s="59"/>
      <c r="M2150" s="59">
        <v>0</v>
      </c>
      <c r="N2150" s="59" t="s">
        <v>2277</v>
      </c>
      <c r="O2150" s="46">
        <f t="shared" ref="O2150:O2172" si="1612">P2150+Q2150+R2150+S2150+T2150+U2150+V2150+W2150+X2150+Y2150+Z2150+AA2150+AB2150+AC2150+AD2150+AE2150+AF2150+AG2150+AH2150+AI2150+AJ2150+AK2150+AL2150+AM2150+AN2150+AO2150+AP2150+AQ2150+AR2150+AS2150+AT2150+AU2150+AV2150+AW2150+AX2150+AY2150+AZ2150</f>
        <v>98880</v>
      </c>
      <c r="P2150" s="46"/>
      <c r="Q2150" s="46"/>
      <c r="R2150" s="46"/>
      <c r="S2150" s="46"/>
      <c r="T2150" s="46"/>
      <c r="U2150" s="46"/>
      <c r="V2150" s="46">
        <v>19776</v>
      </c>
      <c r="W2150" s="46">
        <v>19776</v>
      </c>
      <c r="X2150" s="46">
        <v>19776</v>
      </c>
      <c r="Y2150" s="46">
        <v>19776</v>
      </c>
      <c r="Z2150" s="46">
        <v>19776</v>
      </c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87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>
        <f>DE2150/O2150</f>
        <v>0</v>
      </c>
      <c r="BK2150" s="46"/>
      <c r="BL2150" s="46"/>
      <c r="BM2150" s="46"/>
      <c r="BN2150" s="46"/>
      <c r="BO2150" s="46"/>
      <c r="BP2150" s="46"/>
      <c r="BQ2150" s="46">
        <v>345.33</v>
      </c>
      <c r="BR2150" s="46">
        <v>361.28424605582524</v>
      </c>
      <c r="BS2150" s="46">
        <v>378.99</v>
      </c>
      <c r="BT2150" s="46">
        <v>378.99</v>
      </c>
      <c r="BU2150" s="46">
        <v>378.99</v>
      </c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>
        <v>0</v>
      </c>
      <c r="DF2150" s="46"/>
      <c r="DG2150" s="46"/>
      <c r="DH2150" s="46"/>
      <c r="DI2150" s="46"/>
      <c r="DJ2150" s="46"/>
      <c r="DK2150" s="46"/>
      <c r="DL2150" s="46">
        <f>V2150*BQ2150</f>
        <v>6829246.0800000001</v>
      </c>
      <c r="DM2150" s="46">
        <f>W2150*BR2150</f>
        <v>7144757.25</v>
      </c>
      <c r="DN2150" s="46">
        <f>X2150*BS2150</f>
        <v>7494906.2400000002</v>
      </c>
      <c r="DO2150" s="46">
        <f>Y2150*BT2150</f>
        <v>7494906.2400000002</v>
      </c>
      <c r="DP2150" s="46">
        <f>Z2150*BU2150</f>
        <v>7494906.2400000002</v>
      </c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>
        <f>DE2150*1.12</f>
        <v>0</v>
      </c>
      <c r="FA2150" s="59" t="s">
        <v>1726</v>
      </c>
      <c r="FB2150" s="59" t="s">
        <v>3253</v>
      </c>
      <c r="FC2150" s="59" t="s">
        <v>3469</v>
      </c>
    </row>
    <row r="2151" spans="1:159" s="157" customFormat="1" ht="25.5" customHeight="1" x14ac:dyDescent="0.25">
      <c r="A2151" s="92" t="s">
        <v>3935</v>
      </c>
      <c r="B2151" s="92" t="s">
        <v>55</v>
      </c>
      <c r="C2151" s="92" t="s">
        <v>2081</v>
      </c>
      <c r="D2151" s="92" t="s">
        <v>2082</v>
      </c>
      <c r="E2151" s="92" t="s">
        <v>2082</v>
      </c>
      <c r="F2151" s="92"/>
      <c r="G2151" s="92" t="s">
        <v>2274</v>
      </c>
      <c r="H2151" s="92" t="s">
        <v>1405</v>
      </c>
      <c r="I2151" s="152">
        <v>80</v>
      </c>
      <c r="J2151" s="152" t="s">
        <v>3891</v>
      </c>
      <c r="K2151" s="152" t="s">
        <v>2321</v>
      </c>
      <c r="L2151" s="100"/>
      <c r="M2151" s="92">
        <v>0</v>
      </c>
      <c r="N2151" s="152" t="s">
        <v>2277</v>
      </c>
      <c r="O2151" s="48">
        <f t="shared" ref="O2151" si="1613">V2151+W2151+X2151+Y2151+Z2151+AA2151+AB2151+AC2151+AD2151+AE2151+AF2151+AG2151+AH2151+AI2151+AJ2151+AK2151+AL2151+AM2151+AN2151+AO2151+AP2151+AQ2151+AR2151+AS2151+AT2151+AU2151+AV2151+AW2151+AX2151+AY2151+AZ2151+BA2151+BB2151+BC2151+BD2151+BE2151+BF2151+BG2151+BH2151+BI2151</f>
        <v>98880</v>
      </c>
      <c r="P2151" s="92"/>
      <c r="Q2151" s="92"/>
      <c r="R2151" s="92"/>
      <c r="S2151" s="96"/>
      <c r="T2151" s="96"/>
      <c r="U2151" s="96"/>
      <c r="V2151" s="96">
        <v>19776</v>
      </c>
      <c r="W2151" s="96">
        <v>19776</v>
      </c>
      <c r="X2151" s="153">
        <v>19776</v>
      </c>
      <c r="Y2151" s="153">
        <v>19776</v>
      </c>
      <c r="Z2151" s="153">
        <v>19776</v>
      </c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154">
        <f t="shared" ref="BJ2151" si="1614">DE2151/O2151</f>
        <v>376.29684921116507</v>
      </c>
      <c r="BK2151" s="92"/>
      <c r="BL2151" s="92"/>
      <c r="BM2151" s="92"/>
      <c r="BN2151" s="155"/>
      <c r="BO2151" s="155"/>
      <c r="BP2151" s="155"/>
      <c r="BQ2151" s="155">
        <f t="shared" ref="BQ2151" si="1615">DL2151/V2151</f>
        <v>345.33</v>
      </c>
      <c r="BR2151" s="155">
        <v>361.28424605582524</v>
      </c>
      <c r="BS2151" s="96">
        <v>378.99</v>
      </c>
      <c r="BT2151" s="101">
        <v>397.94</v>
      </c>
      <c r="BU2151" s="101">
        <v>397.94</v>
      </c>
      <c r="BV2151" s="92"/>
      <c r="BW2151" s="92"/>
      <c r="BX2151" s="92"/>
      <c r="BY2151" s="92"/>
      <c r="BZ2151" s="92"/>
      <c r="CA2151" s="92"/>
      <c r="CB2151" s="92"/>
      <c r="CC2151" s="92"/>
      <c r="CD2151" s="92"/>
      <c r="CE2151" s="92"/>
      <c r="CF2151" s="92"/>
      <c r="CG2151" s="92"/>
      <c r="CH2151" s="92"/>
      <c r="CI2151" s="92"/>
      <c r="CJ2151" s="92"/>
      <c r="CK2151" s="92"/>
      <c r="CL2151" s="92"/>
      <c r="CM2151" s="92"/>
      <c r="CN2151" s="92"/>
      <c r="CO2151" s="92"/>
      <c r="CP2151" s="92"/>
      <c r="CQ2151" s="92"/>
      <c r="CR2151" s="92"/>
      <c r="CS2151" s="92"/>
      <c r="CT2151" s="92"/>
      <c r="CU2151" s="92"/>
      <c r="CV2151" s="92"/>
      <c r="CW2151" s="92"/>
      <c r="CX2151" s="92"/>
      <c r="CY2151" s="92"/>
      <c r="CZ2151" s="92"/>
      <c r="DA2151" s="92"/>
      <c r="DB2151" s="92"/>
      <c r="DC2151" s="92"/>
      <c r="DD2151" s="92"/>
      <c r="DE2151" s="154">
        <f t="shared" ref="DE2151" si="1616">SUM(DH2151:EY2151)</f>
        <v>37208232.450000003</v>
      </c>
      <c r="DF2151" s="92"/>
      <c r="DG2151" s="92"/>
      <c r="DH2151" s="92"/>
      <c r="DI2151" s="156"/>
      <c r="DJ2151" s="156"/>
      <c r="DK2151" s="156"/>
      <c r="DL2151" s="156">
        <v>6829246.0800000001</v>
      </c>
      <c r="DM2151" s="156">
        <f t="shared" ref="DM2151:DP2151" si="1617">W2151*BR2151</f>
        <v>7144757.25</v>
      </c>
      <c r="DN2151" s="156">
        <f t="shared" si="1617"/>
        <v>7494906.2400000002</v>
      </c>
      <c r="DO2151" s="156">
        <f t="shared" si="1617"/>
        <v>7869661.4400000004</v>
      </c>
      <c r="DP2151" s="156">
        <f t="shared" si="1617"/>
        <v>7869661.4400000004</v>
      </c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156"/>
      <c r="EH2151" s="156"/>
      <c r="EI2151" s="156"/>
      <c r="EJ2151" s="156"/>
      <c r="EK2151" s="156"/>
      <c r="EL2151" s="156"/>
      <c r="EM2151" s="156"/>
      <c r="EN2151" s="156"/>
      <c r="EO2151" s="156"/>
      <c r="EP2151" s="156"/>
      <c r="EQ2151" s="156"/>
      <c r="ER2151" s="156"/>
      <c r="ES2151" s="156"/>
      <c r="ET2151" s="156"/>
      <c r="EU2151" s="156"/>
      <c r="EV2151" s="156"/>
      <c r="EW2151" s="156"/>
      <c r="EX2151" s="156"/>
      <c r="EY2151" s="156"/>
      <c r="EZ2151" s="154">
        <f t="shared" ref="EZ2151" si="1618">DE2151*1.12</f>
        <v>41673220.344000004</v>
      </c>
      <c r="FA2151" s="92" t="s">
        <v>1726</v>
      </c>
      <c r="FB2151" s="92" t="s">
        <v>3565</v>
      </c>
      <c r="FC2151" s="92" t="s">
        <v>1753</v>
      </c>
    </row>
    <row r="2152" spans="1:159" s="49" customFormat="1" ht="25.5" customHeight="1" x14ac:dyDescent="0.25">
      <c r="A2152" s="59" t="s">
        <v>2174</v>
      </c>
      <c r="B2152" s="59" t="s">
        <v>55</v>
      </c>
      <c r="C2152" s="59" t="s">
        <v>2081</v>
      </c>
      <c r="D2152" s="59" t="s">
        <v>2082</v>
      </c>
      <c r="E2152" s="59" t="s">
        <v>2082</v>
      </c>
      <c r="F2152" s="59"/>
      <c r="G2152" s="59" t="s">
        <v>2274</v>
      </c>
      <c r="H2152" s="59" t="s">
        <v>1405</v>
      </c>
      <c r="I2152" s="59">
        <v>80</v>
      </c>
      <c r="J2152" s="59" t="s">
        <v>2275</v>
      </c>
      <c r="K2152" s="59" t="s">
        <v>2322</v>
      </c>
      <c r="L2152" s="59"/>
      <c r="M2152" s="59">
        <v>0</v>
      </c>
      <c r="N2152" s="59" t="s">
        <v>2277</v>
      </c>
      <c r="O2152" s="46">
        <f t="shared" si="1612"/>
        <v>0</v>
      </c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87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>
        <v>0</v>
      </c>
      <c r="DF2152" s="46"/>
      <c r="DG2152" s="46"/>
      <c r="DH2152" s="46"/>
      <c r="DI2152" s="46"/>
      <c r="DJ2152" s="46"/>
      <c r="DK2152" s="46"/>
      <c r="DL2152" s="46">
        <v>13792332.899999999</v>
      </c>
      <c r="DM2152" s="46">
        <v>13792332.899999999</v>
      </c>
      <c r="DN2152" s="46">
        <v>13792332.899999999</v>
      </c>
      <c r="DO2152" s="46">
        <v>13792332.899999999</v>
      </c>
      <c r="DP2152" s="46">
        <v>13792332.899999999</v>
      </c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>
        <v>0</v>
      </c>
      <c r="FA2152" s="59" t="s">
        <v>1726</v>
      </c>
      <c r="FB2152" s="59" t="s">
        <v>1727</v>
      </c>
      <c r="FC2152" s="59"/>
    </row>
    <row r="2153" spans="1:159" s="49" customFormat="1" ht="25.5" customHeight="1" x14ac:dyDescent="0.25">
      <c r="A2153" s="59" t="s">
        <v>2175</v>
      </c>
      <c r="B2153" s="59" t="s">
        <v>55</v>
      </c>
      <c r="C2153" s="59" t="s">
        <v>2081</v>
      </c>
      <c r="D2153" s="59" t="s">
        <v>2082</v>
      </c>
      <c r="E2153" s="59" t="s">
        <v>2082</v>
      </c>
      <c r="F2153" s="59"/>
      <c r="G2153" s="59" t="s">
        <v>2274</v>
      </c>
      <c r="H2153" s="59" t="s">
        <v>1405</v>
      </c>
      <c r="I2153" s="59">
        <v>80</v>
      </c>
      <c r="J2153" s="59" t="s">
        <v>1357</v>
      </c>
      <c r="K2153" s="59" t="s">
        <v>2322</v>
      </c>
      <c r="L2153" s="59"/>
      <c r="M2153" s="59">
        <v>0</v>
      </c>
      <c r="N2153" s="59" t="s">
        <v>2277</v>
      </c>
      <c r="O2153" s="46">
        <f t="shared" si="1612"/>
        <v>0</v>
      </c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87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  <c r="CN2153" s="46"/>
      <c r="CO2153" s="46"/>
      <c r="CP2153" s="46"/>
      <c r="CQ2153" s="46"/>
      <c r="CR2153" s="46"/>
      <c r="CS2153" s="46"/>
      <c r="CT2153" s="46"/>
      <c r="CU2153" s="46"/>
      <c r="CV2153" s="46"/>
      <c r="CW2153" s="46"/>
      <c r="CX2153" s="46"/>
      <c r="CY2153" s="46"/>
      <c r="CZ2153" s="46"/>
      <c r="DA2153" s="46"/>
      <c r="DB2153" s="46"/>
      <c r="DC2153" s="46"/>
      <c r="DD2153" s="46"/>
      <c r="DE2153" s="46">
        <v>0</v>
      </c>
      <c r="DF2153" s="46"/>
      <c r="DG2153" s="46"/>
      <c r="DH2153" s="46"/>
      <c r="DI2153" s="46"/>
      <c r="DJ2153" s="46"/>
      <c r="DK2153" s="46"/>
      <c r="DL2153" s="46">
        <v>13792332.9</v>
      </c>
      <c r="DM2153" s="46">
        <v>14429538.68</v>
      </c>
      <c r="DN2153" s="46">
        <v>14429538.68</v>
      </c>
      <c r="DO2153" s="46">
        <v>14429538.68</v>
      </c>
      <c r="DP2153" s="46">
        <v>14429538.68</v>
      </c>
      <c r="DQ2153" s="46"/>
      <c r="DR2153" s="46"/>
      <c r="DS2153" s="46"/>
      <c r="DT2153" s="46"/>
      <c r="DU2153" s="46"/>
      <c r="DV2153" s="46"/>
      <c r="DW2153" s="46"/>
      <c r="DX2153" s="46"/>
      <c r="DY2153" s="46"/>
      <c r="DZ2153" s="46"/>
      <c r="EA2153" s="46"/>
      <c r="EB2153" s="46"/>
      <c r="EC2153" s="46"/>
      <c r="ED2153" s="46"/>
      <c r="EE2153" s="46"/>
      <c r="EF2153" s="46"/>
      <c r="EG2153" s="46"/>
      <c r="EH2153" s="46"/>
      <c r="EI2153" s="46"/>
      <c r="EJ2153" s="46"/>
      <c r="EK2153" s="46"/>
      <c r="EL2153" s="46"/>
      <c r="EM2153" s="46"/>
      <c r="EN2153" s="46"/>
      <c r="EO2153" s="46"/>
      <c r="EP2153" s="46"/>
      <c r="EQ2153" s="46"/>
      <c r="ER2153" s="46"/>
      <c r="ES2153" s="46"/>
      <c r="ET2153" s="46"/>
      <c r="EU2153" s="46"/>
      <c r="EV2153" s="46"/>
      <c r="EW2153" s="46"/>
      <c r="EX2153" s="46"/>
      <c r="EY2153" s="46"/>
      <c r="EZ2153" s="46">
        <v>0</v>
      </c>
      <c r="FA2153" s="59" t="s">
        <v>1726</v>
      </c>
      <c r="FB2153" s="59" t="s">
        <v>1730</v>
      </c>
      <c r="FC2153" s="59" t="s">
        <v>1714</v>
      </c>
    </row>
    <row r="2154" spans="1:159" s="49" customFormat="1" ht="25.5" customHeight="1" x14ac:dyDescent="0.25">
      <c r="A2154" s="59" t="s">
        <v>3512</v>
      </c>
      <c r="B2154" s="59" t="s">
        <v>55</v>
      </c>
      <c r="C2154" s="59" t="s">
        <v>2081</v>
      </c>
      <c r="D2154" s="59" t="s">
        <v>2082</v>
      </c>
      <c r="E2154" s="59" t="s">
        <v>2082</v>
      </c>
      <c r="F2154" s="59"/>
      <c r="G2154" s="59" t="s">
        <v>2274</v>
      </c>
      <c r="H2154" s="59" t="s">
        <v>1405</v>
      </c>
      <c r="I2154" s="59">
        <v>80</v>
      </c>
      <c r="J2154" s="59" t="s">
        <v>3468</v>
      </c>
      <c r="K2154" s="59" t="s">
        <v>2322</v>
      </c>
      <c r="L2154" s="59"/>
      <c r="M2154" s="59">
        <v>0</v>
      </c>
      <c r="N2154" s="59" t="s">
        <v>2277</v>
      </c>
      <c r="O2154" s="46">
        <f t="shared" si="1612"/>
        <v>96150</v>
      </c>
      <c r="P2154" s="46"/>
      <c r="Q2154" s="46"/>
      <c r="R2154" s="46"/>
      <c r="S2154" s="46"/>
      <c r="T2154" s="46"/>
      <c r="U2154" s="46"/>
      <c r="V2154" s="46">
        <v>19230</v>
      </c>
      <c r="W2154" s="46">
        <v>19230</v>
      </c>
      <c r="X2154" s="46">
        <v>19230</v>
      </c>
      <c r="Y2154" s="46">
        <v>19230</v>
      </c>
      <c r="Z2154" s="46">
        <v>19230</v>
      </c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87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>
        <f>DE2154/O2154</f>
        <v>0</v>
      </c>
      <c r="BK2154" s="46"/>
      <c r="BL2154" s="46"/>
      <c r="BM2154" s="46"/>
      <c r="BN2154" s="46"/>
      <c r="BO2154" s="46"/>
      <c r="BP2154" s="46"/>
      <c r="BQ2154" s="46">
        <v>717.22999973998958</v>
      </c>
      <c r="BR2154" s="46">
        <v>750.36602600104004</v>
      </c>
      <c r="BS2154" s="46">
        <v>787.13</v>
      </c>
      <c r="BT2154" s="46">
        <v>787.13</v>
      </c>
      <c r="BU2154" s="46">
        <v>787.13</v>
      </c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>
        <v>0</v>
      </c>
      <c r="DF2154" s="46"/>
      <c r="DG2154" s="46"/>
      <c r="DH2154" s="46"/>
      <c r="DI2154" s="46"/>
      <c r="DJ2154" s="46"/>
      <c r="DK2154" s="46"/>
      <c r="DL2154" s="46">
        <f>V2154*BQ2154</f>
        <v>13792332.895</v>
      </c>
      <c r="DM2154" s="46">
        <f>W2154*BR2154</f>
        <v>14429538.68</v>
      </c>
      <c r="DN2154" s="46">
        <f>X2154*BS2154</f>
        <v>15136509.9</v>
      </c>
      <c r="DO2154" s="46">
        <f>Y2154*BT2154</f>
        <v>15136509.9</v>
      </c>
      <c r="DP2154" s="46">
        <f>Z2154*BU2154</f>
        <v>15136509.9</v>
      </c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>
        <f>DE2154*1.12</f>
        <v>0</v>
      </c>
      <c r="FA2154" s="59" t="s">
        <v>1726</v>
      </c>
      <c r="FB2154" s="59" t="s">
        <v>3253</v>
      </c>
      <c r="FC2154" s="59" t="s">
        <v>3469</v>
      </c>
    </row>
    <row r="2155" spans="1:159" s="157" customFormat="1" ht="25.5" customHeight="1" x14ac:dyDescent="0.25">
      <c r="A2155" s="92" t="s">
        <v>3936</v>
      </c>
      <c r="B2155" s="92" t="s">
        <v>55</v>
      </c>
      <c r="C2155" s="92" t="s">
        <v>2081</v>
      </c>
      <c r="D2155" s="92" t="s">
        <v>2082</v>
      </c>
      <c r="E2155" s="92" t="s">
        <v>2082</v>
      </c>
      <c r="F2155" s="92"/>
      <c r="G2155" s="92" t="s">
        <v>2274</v>
      </c>
      <c r="H2155" s="92" t="s">
        <v>1405</v>
      </c>
      <c r="I2155" s="152">
        <v>80</v>
      </c>
      <c r="J2155" s="152" t="s">
        <v>3891</v>
      </c>
      <c r="K2155" s="152" t="s">
        <v>2322</v>
      </c>
      <c r="L2155" s="100"/>
      <c r="M2155" s="92">
        <v>0</v>
      </c>
      <c r="N2155" s="152" t="s">
        <v>2277</v>
      </c>
      <c r="O2155" s="48">
        <f t="shared" ref="O2155" si="1619">V2155+W2155+X2155+Y2155+Z2155+AA2155+AB2155+AC2155+AD2155+AE2155+AF2155+AG2155+AH2155+AI2155+AJ2155+AK2155+AL2155+AM2155+AN2155+AO2155+AP2155+AQ2155+AR2155+AS2155+AT2155+AU2155+AV2155+AW2155+AX2155+AY2155+AZ2155+BA2155+BB2155+BC2155+BD2155+BE2155+BF2155+BG2155+BH2155+BI2155</f>
        <v>96150</v>
      </c>
      <c r="P2155" s="92"/>
      <c r="Q2155" s="92"/>
      <c r="R2155" s="92"/>
      <c r="S2155" s="96"/>
      <c r="T2155" s="96"/>
      <c r="U2155" s="96"/>
      <c r="V2155" s="96">
        <v>19230</v>
      </c>
      <c r="W2155" s="96">
        <v>19230</v>
      </c>
      <c r="X2155" s="153">
        <v>19230</v>
      </c>
      <c r="Y2155" s="153">
        <v>19230</v>
      </c>
      <c r="Z2155" s="153">
        <v>19230</v>
      </c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154">
        <f t="shared" ref="BJ2155" si="1620">DE2155/O2155</f>
        <v>781.54120520020797</v>
      </c>
      <c r="BK2155" s="92"/>
      <c r="BL2155" s="92"/>
      <c r="BM2155" s="92"/>
      <c r="BN2155" s="155"/>
      <c r="BO2155" s="155"/>
      <c r="BP2155" s="155"/>
      <c r="BQ2155" s="155">
        <f t="shared" ref="BQ2155" si="1621">DL2155/V2155</f>
        <v>717.23</v>
      </c>
      <c r="BR2155" s="155">
        <v>750.36602600104004</v>
      </c>
      <c r="BS2155" s="96">
        <v>787.13</v>
      </c>
      <c r="BT2155" s="101">
        <v>826.49</v>
      </c>
      <c r="BU2155" s="101">
        <v>826.49</v>
      </c>
      <c r="BV2155" s="92"/>
      <c r="BW2155" s="92"/>
      <c r="BX2155" s="92"/>
      <c r="BY2155" s="92"/>
      <c r="BZ2155" s="92"/>
      <c r="CA2155" s="92"/>
      <c r="CB2155" s="92"/>
      <c r="CC2155" s="92"/>
      <c r="CD2155" s="92"/>
      <c r="CE2155" s="92"/>
      <c r="CF2155" s="92"/>
      <c r="CG2155" s="92"/>
      <c r="CH2155" s="92"/>
      <c r="CI2155" s="92"/>
      <c r="CJ2155" s="92"/>
      <c r="CK2155" s="92"/>
      <c r="CL2155" s="92"/>
      <c r="CM2155" s="92"/>
      <c r="CN2155" s="92"/>
      <c r="CO2155" s="92"/>
      <c r="CP2155" s="92"/>
      <c r="CQ2155" s="92"/>
      <c r="CR2155" s="92"/>
      <c r="CS2155" s="92"/>
      <c r="CT2155" s="92"/>
      <c r="CU2155" s="92"/>
      <c r="CV2155" s="92"/>
      <c r="CW2155" s="92"/>
      <c r="CX2155" s="92"/>
      <c r="CY2155" s="92"/>
      <c r="CZ2155" s="92"/>
      <c r="DA2155" s="92"/>
      <c r="DB2155" s="92"/>
      <c r="DC2155" s="92"/>
      <c r="DD2155" s="92"/>
      <c r="DE2155" s="154">
        <f t="shared" ref="DE2155" si="1622">SUM(DH2155:EY2155)</f>
        <v>75145186.879999995</v>
      </c>
      <c r="DF2155" s="92"/>
      <c r="DG2155" s="92"/>
      <c r="DH2155" s="92"/>
      <c r="DI2155" s="156"/>
      <c r="DJ2155" s="156"/>
      <c r="DK2155" s="156"/>
      <c r="DL2155" s="156">
        <v>13792332.9</v>
      </c>
      <c r="DM2155" s="156">
        <f t="shared" ref="DM2155:DP2155" si="1623">W2155*BR2155</f>
        <v>14429538.68</v>
      </c>
      <c r="DN2155" s="156">
        <f t="shared" si="1623"/>
        <v>15136509.9</v>
      </c>
      <c r="DO2155" s="156">
        <f t="shared" si="1623"/>
        <v>15893402.699999999</v>
      </c>
      <c r="DP2155" s="156">
        <f t="shared" si="1623"/>
        <v>15893402.699999999</v>
      </c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156"/>
      <c r="EH2155" s="156"/>
      <c r="EI2155" s="156"/>
      <c r="EJ2155" s="156"/>
      <c r="EK2155" s="156"/>
      <c r="EL2155" s="156"/>
      <c r="EM2155" s="156"/>
      <c r="EN2155" s="156"/>
      <c r="EO2155" s="156"/>
      <c r="EP2155" s="156"/>
      <c r="EQ2155" s="156"/>
      <c r="ER2155" s="156"/>
      <c r="ES2155" s="156"/>
      <c r="ET2155" s="156"/>
      <c r="EU2155" s="156"/>
      <c r="EV2155" s="156"/>
      <c r="EW2155" s="156"/>
      <c r="EX2155" s="156"/>
      <c r="EY2155" s="156"/>
      <c r="EZ2155" s="154">
        <f t="shared" ref="EZ2155" si="1624">DE2155*1.12</f>
        <v>84162609.305600002</v>
      </c>
      <c r="FA2155" s="92" t="s">
        <v>1726</v>
      </c>
      <c r="FB2155" s="92" t="s">
        <v>3565</v>
      </c>
      <c r="FC2155" s="92" t="s">
        <v>1753</v>
      </c>
    </row>
    <row r="2156" spans="1:159" s="49" customFormat="1" ht="25.5" customHeight="1" x14ac:dyDescent="0.25">
      <c r="A2156" s="59" t="s">
        <v>2176</v>
      </c>
      <c r="B2156" s="59" t="s">
        <v>55</v>
      </c>
      <c r="C2156" s="59" t="s">
        <v>2081</v>
      </c>
      <c r="D2156" s="59" t="s">
        <v>2082</v>
      </c>
      <c r="E2156" s="59" t="s">
        <v>2082</v>
      </c>
      <c r="F2156" s="59"/>
      <c r="G2156" s="59" t="s">
        <v>2274</v>
      </c>
      <c r="H2156" s="59" t="s">
        <v>1405</v>
      </c>
      <c r="I2156" s="59">
        <v>80</v>
      </c>
      <c r="J2156" s="59" t="s">
        <v>2275</v>
      </c>
      <c r="K2156" s="59" t="s">
        <v>2323</v>
      </c>
      <c r="L2156" s="59"/>
      <c r="M2156" s="59">
        <v>0</v>
      </c>
      <c r="N2156" s="59" t="s">
        <v>2277</v>
      </c>
      <c r="O2156" s="46">
        <f t="shared" si="1612"/>
        <v>0</v>
      </c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87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>
        <v>0</v>
      </c>
      <c r="DF2156" s="46"/>
      <c r="DG2156" s="46"/>
      <c r="DH2156" s="46"/>
      <c r="DI2156" s="46"/>
      <c r="DJ2156" s="46"/>
      <c r="DK2156" s="46"/>
      <c r="DL2156" s="46">
        <v>3612738.2399999993</v>
      </c>
      <c r="DM2156" s="46">
        <v>3612738.2399999993</v>
      </c>
      <c r="DN2156" s="46">
        <v>3612738.2399999993</v>
      </c>
      <c r="DO2156" s="46">
        <v>3612738.2399999993</v>
      </c>
      <c r="DP2156" s="46">
        <v>3612738.2399999993</v>
      </c>
      <c r="DQ2156" s="46"/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  <c r="EZ2156" s="46">
        <v>0</v>
      </c>
      <c r="FA2156" s="59" t="s">
        <v>1726</v>
      </c>
      <c r="FB2156" s="59" t="s">
        <v>1727</v>
      </c>
      <c r="FC2156" s="59"/>
    </row>
    <row r="2157" spans="1:159" s="49" customFormat="1" ht="25.5" customHeight="1" x14ac:dyDescent="0.25">
      <c r="A2157" s="59" t="s">
        <v>2177</v>
      </c>
      <c r="B2157" s="59" t="s">
        <v>55</v>
      </c>
      <c r="C2157" s="59" t="s">
        <v>2081</v>
      </c>
      <c r="D2157" s="59" t="s">
        <v>2082</v>
      </c>
      <c r="E2157" s="59" t="s">
        <v>2082</v>
      </c>
      <c r="F2157" s="59"/>
      <c r="G2157" s="59" t="s">
        <v>2274</v>
      </c>
      <c r="H2157" s="59" t="s">
        <v>1405</v>
      </c>
      <c r="I2157" s="59">
        <v>80</v>
      </c>
      <c r="J2157" s="59" t="s">
        <v>1357</v>
      </c>
      <c r="K2157" s="59" t="s">
        <v>2323</v>
      </c>
      <c r="L2157" s="59"/>
      <c r="M2157" s="59">
        <v>0</v>
      </c>
      <c r="N2157" s="59" t="s">
        <v>2277</v>
      </c>
      <c r="O2157" s="46">
        <f t="shared" si="1612"/>
        <v>0</v>
      </c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87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  <c r="CN2157" s="46"/>
      <c r="CO2157" s="46"/>
      <c r="CP2157" s="46"/>
      <c r="CQ2157" s="46"/>
      <c r="CR2157" s="46"/>
      <c r="CS2157" s="46"/>
      <c r="CT2157" s="46"/>
      <c r="CU2157" s="46"/>
      <c r="CV2157" s="46"/>
      <c r="CW2157" s="46"/>
      <c r="CX2157" s="46"/>
      <c r="CY2157" s="46"/>
      <c r="CZ2157" s="46"/>
      <c r="DA2157" s="46"/>
      <c r="DB2157" s="46"/>
      <c r="DC2157" s="46"/>
      <c r="DD2157" s="46"/>
      <c r="DE2157" s="46">
        <v>0</v>
      </c>
      <c r="DF2157" s="46"/>
      <c r="DG2157" s="46"/>
      <c r="DH2157" s="46"/>
      <c r="DI2157" s="46"/>
      <c r="DJ2157" s="46"/>
      <c r="DK2157" s="46"/>
      <c r="DL2157" s="46">
        <v>3612738.24</v>
      </c>
      <c r="DM2157" s="46">
        <v>3779646.75</v>
      </c>
      <c r="DN2157" s="46">
        <v>3779646.75</v>
      </c>
      <c r="DO2157" s="46">
        <v>3779646.75</v>
      </c>
      <c r="DP2157" s="46">
        <v>3779646.75</v>
      </c>
      <c r="DQ2157" s="46"/>
      <c r="DR2157" s="46"/>
      <c r="DS2157" s="46"/>
      <c r="DT2157" s="46"/>
      <c r="DU2157" s="46"/>
      <c r="DV2157" s="46"/>
      <c r="DW2157" s="46"/>
      <c r="DX2157" s="46"/>
      <c r="DY2157" s="46"/>
      <c r="DZ2157" s="46"/>
      <c r="EA2157" s="46"/>
      <c r="EB2157" s="46"/>
      <c r="EC2157" s="46"/>
      <c r="ED2157" s="46"/>
      <c r="EE2157" s="46"/>
      <c r="EF2157" s="46"/>
      <c r="EG2157" s="46"/>
      <c r="EH2157" s="46"/>
      <c r="EI2157" s="46"/>
      <c r="EJ2157" s="46"/>
      <c r="EK2157" s="46"/>
      <c r="EL2157" s="46"/>
      <c r="EM2157" s="46"/>
      <c r="EN2157" s="46"/>
      <c r="EO2157" s="46"/>
      <c r="EP2157" s="46"/>
      <c r="EQ2157" s="46"/>
      <c r="ER2157" s="46"/>
      <c r="ES2157" s="46"/>
      <c r="ET2157" s="46"/>
      <c r="EU2157" s="46"/>
      <c r="EV2157" s="46"/>
      <c r="EW2157" s="46"/>
      <c r="EX2157" s="46"/>
      <c r="EY2157" s="46"/>
      <c r="EZ2157" s="46">
        <v>0</v>
      </c>
      <c r="FA2157" s="59" t="s">
        <v>1726</v>
      </c>
      <c r="FB2157" s="59" t="s">
        <v>1730</v>
      </c>
      <c r="FC2157" s="59" t="s">
        <v>1714</v>
      </c>
    </row>
    <row r="2158" spans="1:159" s="49" customFormat="1" ht="25.5" customHeight="1" x14ac:dyDescent="0.25">
      <c r="A2158" s="59" t="s">
        <v>3513</v>
      </c>
      <c r="B2158" s="59" t="s">
        <v>55</v>
      </c>
      <c r="C2158" s="59" t="s">
        <v>2081</v>
      </c>
      <c r="D2158" s="59" t="s">
        <v>2082</v>
      </c>
      <c r="E2158" s="59" t="s">
        <v>2082</v>
      </c>
      <c r="F2158" s="59"/>
      <c r="G2158" s="59" t="s">
        <v>2274</v>
      </c>
      <c r="H2158" s="59" t="s">
        <v>1405</v>
      </c>
      <c r="I2158" s="59">
        <v>80</v>
      </c>
      <c r="J2158" s="59" t="s">
        <v>3468</v>
      </c>
      <c r="K2158" s="59" t="s">
        <v>2323</v>
      </c>
      <c r="L2158" s="59"/>
      <c r="M2158" s="59">
        <v>0</v>
      </c>
      <c r="N2158" s="59" t="s">
        <v>2277</v>
      </c>
      <c r="O2158" s="46">
        <f t="shared" si="1612"/>
        <v>29003.999999999996</v>
      </c>
      <c r="P2158" s="46"/>
      <c r="Q2158" s="46"/>
      <c r="R2158" s="46"/>
      <c r="S2158" s="46"/>
      <c r="T2158" s="46"/>
      <c r="U2158" s="46"/>
      <c r="V2158" s="46">
        <v>5800.7999999999993</v>
      </c>
      <c r="W2158" s="46">
        <v>5800.7999999999993</v>
      </c>
      <c r="X2158" s="46">
        <v>5800.7999999999993</v>
      </c>
      <c r="Y2158" s="46">
        <v>5800.7999999999993</v>
      </c>
      <c r="Z2158" s="46">
        <v>5800.7999999999993</v>
      </c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87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>
        <f>DE2158/O2158</f>
        <v>0</v>
      </c>
      <c r="BK2158" s="46"/>
      <c r="BL2158" s="46"/>
      <c r="BM2158" s="46"/>
      <c r="BN2158" s="46"/>
      <c r="BO2158" s="46"/>
      <c r="BP2158" s="46"/>
      <c r="BQ2158" s="46">
        <v>622.80000000000007</v>
      </c>
      <c r="BR2158" s="46">
        <v>651.57336057095574</v>
      </c>
      <c r="BS2158" s="46">
        <v>683.5</v>
      </c>
      <c r="BT2158" s="46">
        <v>683.5</v>
      </c>
      <c r="BU2158" s="46">
        <v>683.5</v>
      </c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>
        <v>0</v>
      </c>
      <c r="DF2158" s="46"/>
      <c r="DG2158" s="46"/>
      <c r="DH2158" s="46"/>
      <c r="DI2158" s="46"/>
      <c r="DJ2158" s="46"/>
      <c r="DK2158" s="46"/>
      <c r="DL2158" s="46">
        <f>V2158*BQ2158</f>
        <v>3612738.2399999998</v>
      </c>
      <c r="DM2158" s="46">
        <f>W2158*BR2158</f>
        <v>3779646.7499999995</v>
      </c>
      <c r="DN2158" s="46">
        <f>X2158*BS2158</f>
        <v>3964846.7999999993</v>
      </c>
      <c r="DO2158" s="46">
        <f>Y2158*BT2158</f>
        <v>3964846.7999999993</v>
      </c>
      <c r="DP2158" s="46">
        <f>Z2158*BU2158</f>
        <v>3964846.7999999993</v>
      </c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>
        <f>DE2158*1.12</f>
        <v>0</v>
      </c>
      <c r="FA2158" s="59" t="s">
        <v>1726</v>
      </c>
      <c r="FB2158" s="59" t="s">
        <v>3253</v>
      </c>
      <c r="FC2158" s="59" t="s">
        <v>3469</v>
      </c>
    </row>
    <row r="2159" spans="1:159" s="157" customFormat="1" ht="25.5" customHeight="1" x14ac:dyDescent="0.25">
      <c r="A2159" s="92" t="s">
        <v>3937</v>
      </c>
      <c r="B2159" s="92" t="s">
        <v>55</v>
      </c>
      <c r="C2159" s="92" t="s">
        <v>2081</v>
      </c>
      <c r="D2159" s="92" t="s">
        <v>2082</v>
      </c>
      <c r="E2159" s="92" t="s">
        <v>2082</v>
      </c>
      <c r="F2159" s="92"/>
      <c r="G2159" s="92" t="s">
        <v>2274</v>
      </c>
      <c r="H2159" s="92" t="s">
        <v>1405</v>
      </c>
      <c r="I2159" s="152">
        <v>80</v>
      </c>
      <c r="J2159" s="152" t="s">
        <v>3891</v>
      </c>
      <c r="K2159" s="152" t="s">
        <v>2323</v>
      </c>
      <c r="L2159" s="100"/>
      <c r="M2159" s="92">
        <v>0</v>
      </c>
      <c r="N2159" s="152" t="s">
        <v>2277</v>
      </c>
      <c r="O2159" s="48">
        <f t="shared" ref="O2159" si="1625">V2159+W2159+X2159+Y2159+Z2159+AA2159+AB2159+AC2159+AD2159+AE2159+AF2159+AG2159+AH2159+AI2159+AJ2159+AK2159+AL2159+AM2159+AN2159+AO2159+AP2159+AQ2159+AR2159+AS2159+AT2159+AU2159+AV2159+AW2159+AX2159+AY2159+AZ2159+BA2159+BB2159+BC2159+BD2159+BE2159+BF2159+BG2159+BH2159+BI2159</f>
        <v>29003.999999999996</v>
      </c>
      <c r="P2159" s="92"/>
      <c r="Q2159" s="92"/>
      <c r="R2159" s="92"/>
      <c r="S2159" s="96"/>
      <c r="T2159" s="96"/>
      <c r="U2159" s="96"/>
      <c r="V2159" s="96">
        <v>5800.7999999999993</v>
      </c>
      <c r="W2159" s="96">
        <v>5800.7999999999993</v>
      </c>
      <c r="X2159" s="153">
        <v>5800.7999999999993</v>
      </c>
      <c r="Y2159" s="153">
        <v>5800.7999999999993</v>
      </c>
      <c r="Z2159" s="153">
        <v>5800.7999999999993</v>
      </c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154">
        <f t="shared" ref="BJ2159" si="1626">DE2159/O2159</f>
        <v>678.64667211419112</v>
      </c>
      <c r="BK2159" s="92"/>
      <c r="BL2159" s="92"/>
      <c r="BM2159" s="92"/>
      <c r="BN2159" s="155"/>
      <c r="BO2159" s="155"/>
      <c r="BP2159" s="155"/>
      <c r="BQ2159" s="155">
        <f t="shared" ref="BQ2159" si="1627">DL2159/V2159</f>
        <v>622.80000000000007</v>
      </c>
      <c r="BR2159" s="155">
        <v>651.57336057095574</v>
      </c>
      <c r="BS2159" s="96">
        <v>683.5</v>
      </c>
      <c r="BT2159" s="101">
        <v>717.68</v>
      </c>
      <c r="BU2159" s="101">
        <v>717.68</v>
      </c>
      <c r="BV2159" s="92"/>
      <c r="BW2159" s="92"/>
      <c r="BX2159" s="92"/>
      <c r="BY2159" s="92"/>
      <c r="BZ2159" s="92"/>
      <c r="CA2159" s="92"/>
      <c r="CB2159" s="92"/>
      <c r="CC2159" s="92"/>
      <c r="CD2159" s="92"/>
      <c r="CE2159" s="92"/>
      <c r="CF2159" s="92"/>
      <c r="CG2159" s="92"/>
      <c r="CH2159" s="92"/>
      <c r="CI2159" s="92"/>
      <c r="CJ2159" s="92"/>
      <c r="CK2159" s="92"/>
      <c r="CL2159" s="92"/>
      <c r="CM2159" s="92"/>
      <c r="CN2159" s="92"/>
      <c r="CO2159" s="92"/>
      <c r="CP2159" s="92"/>
      <c r="CQ2159" s="92"/>
      <c r="CR2159" s="92"/>
      <c r="CS2159" s="92"/>
      <c r="CT2159" s="92"/>
      <c r="CU2159" s="92"/>
      <c r="CV2159" s="92"/>
      <c r="CW2159" s="92"/>
      <c r="CX2159" s="92"/>
      <c r="CY2159" s="92"/>
      <c r="CZ2159" s="92"/>
      <c r="DA2159" s="92"/>
      <c r="DB2159" s="92"/>
      <c r="DC2159" s="92"/>
      <c r="DD2159" s="92"/>
      <c r="DE2159" s="154">
        <f t="shared" ref="DE2159" si="1628">SUM(DH2159:EY2159)</f>
        <v>19683468.077999998</v>
      </c>
      <c r="DF2159" s="92"/>
      <c r="DG2159" s="92"/>
      <c r="DH2159" s="92"/>
      <c r="DI2159" s="156"/>
      <c r="DJ2159" s="156"/>
      <c r="DK2159" s="156"/>
      <c r="DL2159" s="156">
        <v>3612738.24</v>
      </c>
      <c r="DM2159" s="156">
        <f t="shared" ref="DM2159:DP2159" si="1629">W2159*BR2159</f>
        <v>3779646.7499999995</v>
      </c>
      <c r="DN2159" s="156">
        <f t="shared" si="1629"/>
        <v>3964846.7999999993</v>
      </c>
      <c r="DO2159" s="156">
        <f t="shared" si="1629"/>
        <v>4163118.1439999994</v>
      </c>
      <c r="DP2159" s="156">
        <f t="shared" si="1629"/>
        <v>4163118.1439999994</v>
      </c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156"/>
      <c r="EH2159" s="156"/>
      <c r="EI2159" s="156"/>
      <c r="EJ2159" s="156"/>
      <c r="EK2159" s="156"/>
      <c r="EL2159" s="156"/>
      <c r="EM2159" s="156"/>
      <c r="EN2159" s="156"/>
      <c r="EO2159" s="156"/>
      <c r="EP2159" s="156"/>
      <c r="EQ2159" s="156"/>
      <c r="ER2159" s="156"/>
      <c r="ES2159" s="156"/>
      <c r="ET2159" s="156"/>
      <c r="EU2159" s="156"/>
      <c r="EV2159" s="156"/>
      <c r="EW2159" s="156"/>
      <c r="EX2159" s="156"/>
      <c r="EY2159" s="156"/>
      <c r="EZ2159" s="154">
        <f t="shared" ref="EZ2159" si="1630">DE2159*1.12</f>
        <v>22045484.247359999</v>
      </c>
      <c r="FA2159" s="92" t="s">
        <v>1726</v>
      </c>
      <c r="FB2159" s="92" t="s">
        <v>3565</v>
      </c>
      <c r="FC2159" s="92" t="s">
        <v>1753</v>
      </c>
    </row>
    <row r="2160" spans="1:159" s="49" customFormat="1" ht="25.5" customHeight="1" x14ac:dyDescent="0.25">
      <c r="A2160" s="59" t="s">
        <v>2178</v>
      </c>
      <c r="B2160" s="59" t="s">
        <v>55</v>
      </c>
      <c r="C2160" s="59" t="s">
        <v>2081</v>
      </c>
      <c r="D2160" s="59" t="s">
        <v>2082</v>
      </c>
      <c r="E2160" s="59" t="s">
        <v>2082</v>
      </c>
      <c r="F2160" s="59"/>
      <c r="G2160" s="59" t="s">
        <v>2274</v>
      </c>
      <c r="H2160" s="59" t="s">
        <v>1405</v>
      </c>
      <c r="I2160" s="59">
        <v>80</v>
      </c>
      <c r="J2160" s="59" t="s">
        <v>2275</v>
      </c>
      <c r="K2160" s="59" t="s">
        <v>2324</v>
      </c>
      <c r="L2160" s="59"/>
      <c r="M2160" s="59">
        <v>0</v>
      </c>
      <c r="N2160" s="59" t="s">
        <v>2277</v>
      </c>
      <c r="O2160" s="46">
        <f t="shared" si="1612"/>
        <v>0</v>
      </c>
      <c r="P2160" s="46"/>
      <c r="Q2160" s="46"/>
      <c r="R2160" s="46"/>
      <c r="S2160" s="46"/>
      <c r="T2160" s="46"/>
      <c r="U2160" s="46"/>
      <c r="V2160" s="46"/>
      <c r="W2160" s="46"/>
      <c r="X2160" s="46"/>
      <c r="Y2160" s="46"/>
      <c r="Z2160" s="46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87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>
        <v>0</v>
      </c>
      <c r="DF2160" s="46"/>
      <c r="DG2160" s="46"/>
      <c r="DH2160" s="46"/>
      <c r="DI2160" s="46"/>
      <c r="DJ2160" s="46"/>
      <c r="DK2160" s="46"/>
      <c r="DL2160" s="46">
        <v>1005229.8288</v>
      </c>
      <c r="DM2160" s="46">
        <v>1005229.8288</v>
      </c>
      <c r="DN2160" s="46">
        <v>1005229.8288</v>
      </c>
      <c r="DO2160" s="46">
        <v>1005229.8288</v>
      </c>
      <c r="DP2160" s="46">
        <v>1005229.8288</v>
      </c>
      <c r="DQ2160" s="46"/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  <c r="EZ2160" s="46">
        <v>0</v>
      </c>
      <c r="FA2160" s="59" t="s">
        <v>1726</v>
      </c>
      <c r="FB2160" s="59" t="s">
        <v>1727</v>
      </c>
      <c r="FC2160" s="59"/>
    </row>
    <row r="2161" spans="1:159" s="49" customFormat="1" ht="25.5" customHeight="1" x14ac:dyDescent="0.25">
      <c r="A2161" s="59" t="s">
        <v>2179</v>
      </c>
      <c r="B2161" s="59" t="s">
        <v>55</v>
      </c>
      <c r="C2161" s="59" t="s">
        <v>2081</v>
      </c>
      <c r="D2161" s="59" t="s">
        <v>2082</v>
      </c>
      <c r="E2161" s="59" t="s">
        <v>2082</v>
      </c>
      <c r="F2161" s="59"/>
      <c r="G2161" s="59" t="s">
        <v>2274</v>
      </c>
      <c r="H2161" s="59" t="s">
        <v>1405</v>
      </c>
      <c r="I2161" s="59">
        <v>80</v>
      </c>
      <c r="J2161" s="59" t="s">
        <v>1357</v>
      </c>
      <c r="K2161" s="59" t="s">
        <v>2324</v>
      </c>
      <c r="L2161" s="59"/>
      <c r="M2161" s="59">
        <v>0</v>
      </c>
      <c r="N2161" s="59" t="s">
        <v>2277</v>
      </c>
      <c r="O2161" s="46">
        <f t="shared" si="1612"/>
        <v>0</v>
      </c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87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  <c r="CN2161" s="46"/>
      <c r="CO2161" s="46"/>
      <c r="CP2161" s="46"/>
      <c r="CQ2161" s="46"/>
      <c r="CR2161" s="46"/>
      <c r="CS2161" s="46"/>
      <c r="CT2161" s="46"/>
      <c r="CU2161" s="46"/>
      <c r="CV2161" s="46"/>
      <c r="CW2161" s="46"/>
      <c r="CX2161" s="46"/>
      <c r="CY2161" s="46"/>
      <c r="CZ2161" s="46"/>
      <c r="DA2161" s="46"/>
      <c r="DB2161" s="46"/>
      <c r="DC2161" s="46"/>
      <c r="DD2161" s="46"/>
      <c r="DE2161" s="46">
        <v>0</v>
      </c>
      <c r="DF2161" s="46"/>
      <c r="DG2161" s="46"/>
      <c r="DH2161" s="46"/>
      <c r="DI2161" s="46"/>
      <c r="DJ2161" s="46"/>
      <c r="DK2161" s="46"/>
      <c r="DL2161" s="46">
        <v>1005229.8200000001</v>
      </c>
      <c r="DM2161" s="46">
        <v>1051671.44</v>
      </c>
      <c r="DN2161" s="46">
        <v>1051671.44</v>
      </c>
      <c r="DO2161" s="46">
        <v>1051671.44</v>
      </c>
      <c r="DP2161" s="46">
        <v>1051671.44</v>
      </c>
      <c r="DQ2161" s="46"/>
      <c r="DR2161" s="46"/>
      <c r="DS2161" s="46"/>
      <c r="DT2161" s="46"/>
      <c r="DU2161" s="46"/>
      <c r="DV2161" s="46"/>
      <c r="DW2161" s="46"/>
      <c r="DX2161" s="46"/>
      <c r="DY2161" s="46"/>
      <c r="DZ2161" s="46"/>
      <c r="EA2161" s="46"/>
      <c r="EB2161" s="46"/>
      <c r="EC2161" s="46"/>
      <c r="ED2161" s="46"/>
      <c r="EE2161" s="46"/>
      <c r="EF2161" s="46"/>
      <c r="EG2161" s="46"/>
      <c r="EH2161" s="46"/>
      <c r="EI2161" s="46"/>
      <c r="EJ2161" s="46"/>
      <c r="EK2161" s="46"/>
      <c r="EL2161" s="46"/>
      <c r="EM2161" s="46"/>
      <c r="EN2161" s="46"/>
      <c r="EO2161" s="46"/>
      <c r="EP2161" s="46"/>
      <c r="EQ2161" s="46"/>
      <c r="ER2161" s="46"/>
      <c r="ES2161" s="46"/>
      <c r="ET2161" s="46"/>
      <c r="EU2161" s="46"/>
      <c r="EV2161" s="46"/>
      <c r="EW2161" s="46"/>
      <c r="EX2161" s="46"/>
      <c r="EY2161" s="46"/>
      <c r="EZ2161" s="46">
        <v>0</v>
      </c>
      <c r="FA2161" s="59" t="s">
        <v>1726</v>
      </c>
      <c r="FB2161" s="59" t="s">
        <v>1730</v>
      </c>
      <c r="FC2161" s="59" t="s">
        <v>1714</v>
      </c>
    </row>
    <row r="2162" spans="1:159" s="49" customFormat="1" ht="25.5" customHeight="1" x14ac:dyDescent="0.25">
      <c r="A2162" s="59" t="s">
        <v>3514</v>
      </c>
      <c r="B2162" s="59" t="s">
        <v>55</v>
      </c>
      <c r="C2162" s="59" t="s">
        <v>2081</v>
      </c>
      <c r="D2162" s="59" t="s">
        <v>2082</v>
      </c>
      <c r="E2162" s="59" t="s">
        <v>2082</v>
      </c>
      <c r="F2162" s="59"/>
      <c r="G2162" s="59" t="s">
        <v>2274</v>
      </c>
      <c r="H2162" s="59" t="s">
        <v>1405</v>
      </c>
      <c r="I2162" s="59">
        <v>80</v>
      </c>
      <c r="J2162" s="59" t="s">
        <v>3468</v>
      </c>
      <c r="K2162" s="59" t="s">
        <v>2324</v>
      </c>
      <c r="L2162" s="59"/>
      <c r="M2162" s="59">
        <v>0</v>
      </c>
      <c r="N2162" s="59" t="s">
        <v>2277</v>
      </c>
      <c r="O2162" s="46">
        <f t="shared" si="1612"/>
        <v>4763.4000000000005</v>
      </c>
      <c r="P2162" s="46"/>
      <c r="Q2162" s="46"/>
      <c r="R2162" s="46"/>
      <c r="S2162" s="46"/>
      <c r="T2162" s="46"/>
      <c r="U2162" s="46"/>
      <c r="V2162" s="46">
        <v>952.68000000000006</v>
      </c>
      <c r="W2162" s="46">
        <v>952.68000000000006</v>
      </c>
      <c r="X2162" s="46">
        <v>952.68000000000006</v>
      </c>
      <c r="Y2162" s="46">
        <v>952.68000000000006</v>
      </c>
      <c r="Z2162" s="46">
        <v>952.68000000000006</v>
      </c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87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>
        <f>DE2162/O2162</f>
        <v>0</v>
      </c>
      <c r="BK2162" s="46"/>
      <c r="BL2162" s="46"/>
      <c r="BM2162" s="46"/>
      <c r="BN2162" s="46"/>
      <c r="BO2162" s="46"/>
      <c r="BP2162" s="46"/>
      <c r="BQ2162" s="46">
        <v>1055.1599932821093</v>
      </c>
      <c r="BR2162" s="46">
        <v>1103.908384767183</v>
      </c>
      <c r="BS2162" s="46">
        <v>1158</v>
      </c>
      <c r="BT2162" s="46">
        <v>1158</v>
      </c>
      <c r="BU2162" s="46">
        <v>1158</v>
      </c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>
        <v>0</v>
      </c>
      <c r="DF2162" s="46"/>
      <c r="DG2162" s="46"/>
      <c r="DH2162" s="46"/>
      <c r="DI2162" s="46"/>
      <c r="DJ2162" s="46"/>
      <c r="DK2162" s="46"/>
      <c r="DL2162" s="46">
        <f>V2162*BQ2162</f>
        <v>1005229.8223999999</v>
      </c>
      <c r="DM2162" s="46">
        <f>W2162*BR2162</f>
        <v>1051671.44</v>
      </c>
      <c r="DN2162" s="46">
        <f>X2162*BS2162</f>
        <v>1103203.4400000002</v>
      </c>
      <c r="DO2162" s="46">
        <f>Y2162*BT2162</f>
        <v>1103203.4400000002</v>
      </c>
      <c r="DP2162" s="46">
        <f>Z2162*BU2162</f>
        <v>1103203.4400000002</v>
      </c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>
        <f>DE2162*1.12</f>
        <v>0</v>
      </c>
      <c r="FA2162" s="59" t="s">
        <v>1726</v>
      </c>
      <c r="FB2162" s="59" t="s">
        <v>3253</v>
      </c>
      <c r="FC2162" s="59" t="s">
        <v>3469</v>
      </c>
    </row>
    <row r="2163" spans="1:159" s="157" customFormat="1" ht="25.5" customHeight="1" x14ac:dyDescent="0.25">
      <c r="A2163" s="92" t="s">
        <v>3938</v>
      </c>
      <c r="B2163" s="92" t="s">
        <v>55</v>
      </c>
      <c r="C2163" s="92" t="s">
        <v>2081</v>
      </c>
      <c r="D2163" s="92" t="s">
        <v>2082</v>
      </c>
      <c r="E2163" s="92" t="s">
        <v>2082</v>
      </c>
      <c r="F2163" s="92"/>
      <c r="G2163" s="92" t="s">
        <v>2274</v>
      </c>
      <c r="H2163" s="92" t="s">
        <v>1405</v>
      </c>
      <c r="I2163" s="152">
        <v>80</v>
      </c>
      <c r="J2163" s="152" t="s">
        <v>3891</v>
      </c>
      <c r="K2163" s="152" t="s">
        <v>2324</v>
      </c>
      <c r="L2163" s="100"/>
      <c r="M2163" s="92">
        <v>0</v>
      </c>
      <c r="N2163" s="152" t="s">
        <v>2277</v>
      </c>
      <c r="O2163" s="48">
        <f t="shared" ref="O2163" si="1631">V2163+W2163+X2163+Y2163+Z2163+AA2163+AB2163+AC2163+AD2163+AE2163+AF2163+AG2163+AH2163+AI2163+AJ2163+AK2163+AL2163+AM2163+AN2163+AO2163+AP2163+AQ2163+AR2163+AS2163+AT2163+AU2163+AV2163+AW2163+AX2163+AY2163+AZ2163+BA2163+BB2163+BC2163+BD2163+BE2163+BF2163+BG2163+BH2163+BI2163</f>
        <v>4763.4000000000005</v>
      </c>
      <c r="P2163" s="92"/>
      <c r="Q2163" s="92"/>
      <c r="R2163" s="92"/>
      <c r="S2163" s="96"/>
      <c r="T2163" s="96"/>
      <c r="U2163" s="96"/>
      <c r="V2163" s="96">
        <v>952.68000000000006</v>
      </c>
      <c r="W2163" s="96">
        <v>952.68000000000006</v>
      </c>
      <c r="X2163" s="153">
        <v>952.68000000000006</v>
      </c>
      <c r="Y2163" s="153">
        <v>952.68000000000006</v>
      </c>
      <c r="Z2163" s="153">
        <v>952.68000000000006</v>
      </c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154">
        <f t="shared" ref="BJ2163" si="1632">DE2163/O2163</f>
        <v>1149.7736751060168</v>
      </c>
      <c r="BK2163" s="92"/>
      <c r="BL2163" s="92"/>
      <c r="BM2163" s="92"/>
      <c r="BN2163" s="155"/>
      <c r="BO2163" s="155"/>
      <c r="BP2163" s="155"/>
      <c r="BQ2163" s="155">
        <f t="shared" ref="BQ2163" si="1633">DL2163/V2163</f>
        <v>1055.1599907629004</v>
      </c>
      <c r="BR2163" s="155">
        <v>1103.908384767183</v>
      </c>
      <c r="BS2163" s="96">
        <v>1158</v>
      </c>
      <c r="BT2163" s="101">
        <v>1215.9000000000001</v>
      </c>
      <c r="BU2163" s="101">
        <v>1215.9000000000001</v>
      </c>
      <c r="BV2163" s="92"/>
      <c r="BW2163" s="92"/>
      <c r="BX2163" s="92"/>
      <c r="BY2163" s="92"/>
      <c r="BZ2163" s="92"/>
      <c r="CA2163" s="92"/>
      <c r="CB2163" s="92"/>
      <c r="CC2163" s="92"/>
      <c r="CD2163" s="92"/>
      <c r="CE2163" s="92"/>
      <c r="CF2163" s="92"/>
      <c r="CG2163" s="92"/>
      <c r="CH2163" s="92"/>
      <c r="CI2163" s="92"/>
      <c r="CJ2163" s="92"/>
      <c r="CK2163" s="92"/>
      <c r="CL2163" s="92"/>
      <c r="CM2163" s="92"/>
      <c r="CN2163" s="92"/>
      <c r="CO2163" s="92"/>
      <c r="CP2163" s="92"/>
      <c r="CQ2163" s="92"/>
      <c r="CR2163" s="92"/>
      <c r="CS2163" s="92"/>
      <c r="CT2163" s="92"/>
      <c r="CU2163" s="92"/>
      <c r="CV2163" s="92"/>
      <c r="CW2163" s="92"/>
      <c r="CX2163" s="92"/>
      <c r="CY2163" s="92"/>
      <c r="CZ2163" s="92"/>
      <c r="DA2163" s="92"/>
      <c r="DB2163" s="92"/>
      <c r="DC2163" s="92"/>
      <c r="DD2163" s="92"/>
      <c r="DE2163" s="154">
        <f t="shared" ref="DE2163" si="1634">SUM(DH2163:EY2163)</f>
        <v>5476831.9240000006</v>
      </c>
      <c r="DF2163" s="92"/>
      <c r="DG2163" s="92"/>
      <c r="DH2163" s="92"/>
      <c r="DI2163" s="156"/>
      <c r="DJ2163" s="156"/>
      <c r="DK2163" s="156"/>
      <c r="DL2163" s="156">
        <v>1005229.8200000001</v>
      </c>
      <c r="DM2163" s="156">
        <f t="shared" ref="DM2163:DP2163" si="1635">W2163*BR2163</f>
        <v>1051671.44</v>
      </c>
      <c r="DN2163" s="156">
        <f t="shared" si="1635"/>
        <v>1103203.4400000002</v>
      </c>
      <c r="DO2163" s="156">
        <f t="shared" si="1635"/>
        <v>1158363.6120000002</v>
      </c>
      <c r="DP2163" s="156">
        <f t="shared" si="1635"/>
        <v>1158363.6120000002</v>
      </c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156"/>
      <c r="EH2163" s="156"/>
      <c r="EI2163" s="156"/>
      <c r="EJ2163" s="156"/>
      <c r="EK2163" s="156"/>
      <c r="EL2163" s="156"/>
      <c r="EM2163" s="156"/>
      <c r="EN2163" s="156"/>
      <c r="EO2163" s="156"/>
      <c r="EP2163" s="156"/>
      <c r="EQ2163" s="156"/>
      <c r="ER2163" s="156"/>
      <c r="ES2163" s="156"/>
      <c r="ET2163" s="156"/>
      <c r="EU2163" s="156"/>
      <c r="EV2163" s="156"/>
      <c r="EW2163" s="156"/>
      <c r="EX2163" s="156"/>
      <c r="EY2163" s="156"/>
      <c r="EZ2163" s="154">
        <f t="shared" ref="EZ2163" si="1636">DE2163*1.12</f>
        <v>6134051.7548800008</v>
      </c>
      <c r="FA2163" s="92" t="s">
        <v>1726</v>
      </c>
      <c r="FB2163" s="92" t="s">
        <v>3565</v>
      </c>
      <c r="FC2163" s="92" t="s">
        <v>1753</v>
      </c>
    </row>
    <row r="2164" spans="1:159" s="49" customFormat="1" ht="25.5" customHeight="1" x14ac:dyDescent="0.25">
      <c r="A2164" s="59" t="s">
        <v>2180</v>
      </c>
      <c r="B2164" s="59" t="s">
        <v>55</v>
      </c>
      <c r="C2164" s="59" t="s">
        <v>2081</v>
      </c>
      <c r="D2164" s="59" t="s">
        <v>2082</v>
      </c>
      <c r="E2164" s="59" t="s">
        <v>2082</v>
      </c>
      <c r="F2164" s="59"/>
      <c r="G2164" s="59" t="s">
        <v>2274</v>
      </c>
      <c r="H2164" s="59" t="s">
        <v>1405</v>
      </c>
      <c r="I2164" s="59">
        <v>80</v>
      </c>
      <c r="J2164" s="59" t="s">
        <v>2275</v>
      </c>
      <c r="K2164" s="59" t="s">
        <v>2325</v>
      </c>
      <c r="L2164" s="59"/>
      <c r="M2164" s="59">
        <v>0</v>
      </c>
      <c r="N2164" s="59" t="s">
        <v>2277</v>
      </c>
      <c r="O2164" s="46">
        <f t="shared" si="1612"/>
        <v>0</v>
      </c>
      <c r="P2164" s="46"/>
      <c r="Q2164" s="46"/>
      <c r="R2164" s="46"/>
      <c r="S2164" s="46"/>
      <c r="T2164" s="46"/>
      <c r="U2164" s="46"/>
      <c r="V2164" s="46"/>
      <c r="W2164" s="46"/>
      <c r="X2164" s="46"/>
      <c r="Y2164" s="46"/>
      <c r="Z2164" s="46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87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>
        <v>0</v>
      </c>
      <c r="DF2164" s="46"/>
      <c r="DG2164" s="46"/>
      <c r="DH2164" s="46"/>
      <c r="DI2164" s="46"/>
      <c r="DJ2164" s="46"/>
      <c r="DK2164" s="46"/>
      <c r="DL2164" s="46">
        <v>14128104</v>
      </c>
      <c r="DM2164" s="46">
        <v>14128104</v>
      </c>
      <c r="DN2164" s="46">
        <v>14128104</v>
      </c>
      <c r="DO2164" s="46">
        <v>14128104</v>
      </c>
      <c r="DP2164" s="46">
        <v>14128104</v>
      </c>
      <c r="DQ2164" s="46"/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  <c r="EZ2164" s="46">
        <v>0</v>
      </c>
      <c r="FA2164" s="59" t="s">
        <v>1726</v>
      </c>
      <c r="FB2164" s="59" t="s">
        <v>1727</v>
      </c>
      <c r="FC2164" s="59"/>
    </row>
    <row r="2165" spans="1:159" s="49" customFormat="1" ht="25.5" customHeight="1" x14ac:dyDescent="0.25">
      <c r="A2165" s="59" t="s">
        <v>2181</v>
      </c>
      <c r="B2165" s="59" t="s">
        <v>55</v>
      </c>
      <c r="C2165" s="59" t="s">
        <v>2081</v>
      </c>
      <c r="D2165" s="59" t="s">
        <v>2082</v>
      </c>
      <c r="E2165" s="59" t="s">
        <v>2082</v>
      </c>
      <c r="F2165" s="59"/>
      <c r="G2165" s="59" t="s">
        <v>2274</v>
      </c>
      <c r="H2165" s="59" t="s">
        <v>1405</v>
      </c>
      <c r="I2165" s="59">
        <v>80</v>
      </c>
      <c r="J2165" s="59" t="s">
        <v>1357</v>
      </c>
      <c r="K2165" s="59" t="s">
        <v>2325</v>
      </c>
      <c r="L2165" s="59"/>
      <c r="M2165" s="59">
        <v>0</v>
      </c>
      <c r="N2165" s="59" t="s">
        <v>2277</v>
      </c>
      <c r="O2165" s="46">
        <f t="shared" si="1612"/>
        <v>0</v>
      </c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87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  <c r="CN2165" s="46"/>
      <c r="CO2165" s="46"/>
      <c r="CP2165" s="46"/>
      <c r="CQ2165" s="46"/>
      <c r="CR2165" s="46"/>
      <c r="CS2165" s="46"/>
      <c r="CT2165" s="46"/>
      <c r="CU2165" s="46"/>
      <c r="CV2165" s="46"/>
      <c r="CW2165" s="46"/>
      <c r="CX2165" s="46"/>
      <c r="CY2165" s="46"/>
      <c r="CZ2165" s="46"/>
      <c r="DA2165" s="46"/>
      <c r="DB2165" s="46"/>
      <c r="DC2165" s="46"/>
      <c r="DD2165" s="46"/>
      <c r="DE2165" s="46">
        <v>0</v>
      </c>
      <c r="DF2165" s="46"/>
      <c r="DG2165" s="46"/>
      <c r="DH2165" s="46"/>
      <c r="DI2165" s="46"/>
      <c r="DJ2165" s="46"/>
      <c r="DK2165" s="46"/>
      <c r="DL2165" s="46">
        <v>14128104</v>
      </c>
      <c r="DM2165" s="46">
        <v>14780822.4</v>
      </c>
      <c r="DN2165" s="46">
        <v>14780822.4</v>
      </c>
      <c r="DO2165" s="46">
        <v>14780822.4</v>
      </c>
      <c r="DP2165" s="46">
        <v>14780822.4</v>
      </c>
      <c r="DQ2165" s="46"/>
      <c r="DR2165" s="46"/>
      <c r="DS2165" s="46"/>
      <c r="DT2165" s="46"/>
      <c r="DU2165" s="46"/>
      <c r="DV2165" s="46"/>
      <c r="DW2165" s="46"/>
      <c r="DX2165" s="46"/>
      <c r="DY2165" s="46"/>
      <c r="DZ2165" s="46"/>
      <c r="EA2165" s="46"/>
      <c r="EB2165" s="46"/>
      <c r="EC2165" s="46"/>
      <c r="ED2165" s="46"/>
      <c r="EE2165" s="46"/>
      <c r="EF2165" s="46"/>
      <c r="EG2165" s="46"/>
      <c r="EH2165" s="46"/>
      <c r="EI2165" s="46"/>
      <c r="EJ2165" s="46"/>
      <c r="EK2165" s="46"/>
      <c r="EL2165" s="46"/>
      <c r="EM2165" s="46"/>
      <c r="EN2165" s="46"/>
      <c r="EO2165" s="46"/>
      <c r="EP2165" s="46"/>
      <c r="EQ2165" s="46"/>
      <c r="ER2165" s="46"/>
      <c r="ES2165" s="46"/>
      <c r="ET2165" s="46"/>
      <c r="EU2165" s="46"/>
      <c r="EV2165" s="46"/>
      <c r="EW2165" s="46"/>
      <c r="EX2165" s="46"/>
      <c r="EY2165" s="46"/>
      <c r="EZ2165" s="46">
        <v>0</v>
      </c>
      <c r="FA2165" s="59" t="s">
        <v>1726</v>
      </c>
      <c r="FB2165" s="59" t="s">
        <v>1730</v>
      </c>
      <c r="FC2165" s="59" t="s">
        <v>1714</v>
      </c>
    </row>
    <row r="2166" spans="1:159" s="49" customFormat="1" ht="25.5" customHeight="1" x14ac:dyDescent="0.25">
      <c r="A2166" s="59" t="s">
        <v>3515</v>
      </c>
      <c r="B2166" s="59" t="s">
        <v>55</v>
      </c>
      <c r="C2166" s="59" t="s">
        <v>2081</v>
      </c>
      <c r="D2166" s="59" t="s">
        <v>2082</v>
      </c>
      <c r="E2166" s="59" t="s">
        <v>2082</v>
      </c>
      <c r="F2166" s="59"/>
      <c r="G2166" s="59" t="s">
        <v>2274</v>
      </c>
      <c r="H2166" s="59" t="s">
        <v>1405</v>
      </c>
      <c r="I2166" s="59">
        <v>80</v>
      </c>
      <c r="J2166" s="59" t="s">
        <v>3468</v>
      </c>
      <c r="K2166" s="59" t="s">
        <v>2325</v>
      </c>
      <c r="L2166" s="59"/>
      <c r="M2166" s="59">
        <v>0</v>
      </c>
      <c r="N2166" s="59" t="s">
        <v>2277</v>
      </c>
      <c r="O2166" s="46">
        <f t="shared" si="1612"/>
        <v>87000</v>
      </c>
      <c r="P2166" s="46"/>
      <c r="Q2166" s="46"/>
      <c r="R2166" s="46"/>
      <c r="S2166" s="46"/>
      <c r="T2166" s="46"/>
      <c r="U2166" s="46"/>
      <c r="V2166" s="46">
        <v>17400</v>
      </c>
      <c r="W2166" s="46">
        <v>17400</v>
      </c>
      <c r="X2166" s="46">
        <v>17400</v>
      </c>
      <c r="Y2166" s="46">
        <v>17400</v>
      </c>
      <c r="Z2166" s="46">
        <v>17400</v>
      </c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87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>
        <f>DE2166/O2166</f>
        <v>0</v>
      </c>
      <c r="BK2166" s="46"/>
      <c r="BL2166" s="46"/>
      <c r="BM2166" s="46"/>
      <c r="BN2166" s="46"/>
      <c r="BO2166" s="46"/>
      <c r="BP2166" s="46"/>
      <c r="BQ2166" s="46">
        <v>811.95999999999992</v>
      </c>
      <c r="BR2166" s="46">
        <v>849.47255172413804</v>
      </c>
      <c r="BS2166" s="46">
        <v>891.1</v>
      </c>
      <c r="BT2166" s="46">
        <v>891.1</v>
      </c>
      <c r="BU2166" s="46">
        <v>891.1</v>
      </c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>
        <v>0</v>
      </c>
      <c r="DF2166" s="46"/>
      <c r="DG2166" s="46"/>
      <c r="DH2166" s="46"/>
      <c r="DI2166" s="46"/>
      <c r="DJ2166" s="46"/>
      <c r="DK2166" s="46"/>
      <c r="DL2166" s="46">
        <f>V2166*BQ2166</f>
        <v>14128103.999999998</v>
      </c>
      <c r="DM2166" s="46">
        <f>W2166*BR2166</f>
        <v>14780822.400000002</v>
      </c>
      <c r="DN2166" s="46">
        <f>X2166*BS2166</f>
        <v>15505140</v>
      </c>
      <c r="DO2166" s="46">
        <f>Y2166*BT2166</f>
        <v>15505140</v>
      </c>
      <c r="DP2166" s="46">
        <f>Z2166*BU2166</f>
        <v>15505140</v>
      </c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>
        <f>DE2166*1.12</f>
        <v>0</v>
      </c>
      <c r="FA2166" s="59" t="s">
        <v>1726</v>
      </c>
      <c r="FB2166" s="59" t="s">
        <v>3253</v>
      </c>
      <c r="FC2166" s="59" t="s">
        <v>3469</v>
      </c>
    </row>
    <row r="2167" spans="1:159" s="157" customFormat="1" ht="25.5" customHeight="1" x14ac:dyDescent="0.25">
      <c r="A2167" s="92" t="s">
        <v>3939</v>
      </c>
      <c r="B2167" s="92" t="s">
        <v>55</v>
      </c>
      <c r="C2167" s="92" t="s">
        <v>2081</v>
      </c>
      <c r="D2167" s="92" t="s">
        <v>2082</v>
      </c>
      <c r="E2167" s="92" t="s">
        <v>2082</v>
      </c>
      <c r="F2167" s="92"/>
      <c r="G2167" s="92" t="s">
        <v>2274</v>
      </c>
      <c r="H2167" s="92" t="s">
        <v>1405</v>
      </c>
      <c r="I2167" s="152">
        <v>80</v>
      </c>
      <c r="J2167" s="152" t="s">
        <v>3891</v>
      </c>
      <c r="K2167" s="152" t="s">
        <v>2325</v>
      </c>
      <c r="L2167" s="100"/>
      <c r="M2167" s="92">
        <v>0</v>
      </c>
      <c r="N2167" s="152" t="s">
        <v>2277</v>
      </c>
      <c r="O2167" s="48">
        <f t="shared" ref="O2167" si="1637">V2167+W2167+X2167+Y2167+Z2167+AA2167+AB2167+AC2167+AD2167+AE2167+AF2167+AG2167+AH2167+AI2167+AJ2167+AK2167+AL2167+AM2167+AN2167+AO2167+AP2167+AQ2167+AR2167+AS2167+AT2167+AU2167+AV2167+AW2167+AX2167+AY2167+AZ2167+BA2167+BB2167+BC2167+BD2167+BE2167+BF2167+BG2167+BH2167+BI2167</f>
        <v>87000</v>
      </c>
      <c r="P2167" s="92"/>
      <c r="Q2167" s="92"/>
      <c r="R2167" s="92"/>
      <c r="S2167" s="96"/>
      <c r="T2167" s="96"/>
      <c r="U2167" s="96"/>
      <c r="V2167" s="96">
        <v>17400</v>
      </c>
      <c r="W2167" s="96">
        <v>17400</v>
      </c>
      <c r="X2167" s="153">
        <v>17400</v>
      </c>
      <c r="Y2167" s="153">
        <v>17400</v>
      </c>
      <c r="Z2167" s="153">
        <v>17400</v>
      </c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154">
        <f t="shared" ref="BJ2167" si="1638">DE2167/O2167</f>
        <v>884.7705103448277</v>
      </c>
      <c r="BK2167" s="92"/>
      <c r="BL2167" s="92"/>
      <c r="BM2167" s="92"/>
      <c r="BN2167" s="155"/>
      <c r="BO2167" s="155"/>
      <c r="BP2167" s="155"/>
      <c r="BQ2167" s="155">
        <f t="shared" ref="BQ2167" si="1639">DL2167/V2167</f>
        <v>811.96</v>
      </c>
      <c r="BR2167" s="155">
        <v>849.47255172413804</v>
      </c>
      <c r="BS2167" s="96">
        <v>891.1</v>
      </c>
      <c r="BT2167" s="101">
        <v>935.66</v>
      </c>
      <c r="BU2167" s="101">
        <v>935.66</v>
      </c>
      <c r="BV2167" s="92"/>
      <c r="BW2167" s="92"/>
      <c r="BX2167" s="92"/>
      <c r="BY2167" s="92"/>
      <c r="BZ2167" s="92"/>
      <c r="CA2167" s="92"/>
      <c r="CB2167" s="92"/>
      <c r="CC2167" s="92"/>
      <c r="CD2167" s="92"/>
      <c r="CE2167" s="92"/>
      <c r="CF2167" s="92"/>
      <c r="CG2167" s="92"/>
      <c r="CH2167" s="92"/>
      <c r="CI2167" s="92"/>
      <c r="CJ2167" s="92"/>
      <c r="CK2167" s="92"/>
      <c r="CL2167" s="92"/>
      <c r="CM2167" s="92"/>
      <c r="CN2167" s="92"/>
      <c r="CO2167" s="92"/>
      <c r="CP2167" s="92"/>
      <c r="CQ2167" s="92"/>
      <c r="CR2167" s="92"/>
      <c r="CS2167" s="92"/>
      <c r="CT2167" s="92"/>
      <c r="CU2167" s="92"/>
      <c r="CV2167" s="92"/>
      <c r="CW2167" s="92"/>
      <c r="CX2167" s="92"/>
      <c r="CY2167" s="92"/>
      <c r="CZ2167" s="92"/>
      <c r="DA2167" s="92"/>
      <c r="DB2167" s="92"/>
      <c r="DC2167" s="92"/>
      <c r="DD2167" s="92"/>
      <c r="DE2167" s="154">
        <f t="shared" ref="DE2167" si="1640">SUM(DH2167:EY2167)</f>
        <v>76975034.400000006</v>
      </c>
      <c r="DF2167" s="92"/>
      <c r="DG2167" s="92"/>
      <c r="DH2167" s="92"/>
      <c r="DI2167" s="156"/>
      <c r="DJ2167" s="156"/>
      <c r="DK2167" s="156"/>
      <c r="DL2167" s="156">
        <v>14128104</v>
      </c>
      <c r="DM2167" s="156">
        <f t="shared" ref="DM2167:DP2167" si="1641">W2167*BR2167</f>
        <v>14780822.400000002</v>
      </c>
      <c r="DN2167" s="156">
        <f t="shared" si="1641"/>
        <v>15505140</v>
      </c>
      <c r="DO2167" s="156">
        <f t="shared" si="1641"/>
        <v>16280484</v>
      </c>
      <c r="DP2167" s="156">
        <f t="shared" si="1641"/>
        <v>16280484</v>
      </c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156"/>
      <c r="EH2167" s="156"/>
      <c r="EI2167" s="156"/>
      <c r="EJ2167" s="156"/>
      <c r="EK2167" s="156"/>
      <c r="EL2167" s="156"/>
      <c r="EM2167" s="156"/>
      <c r="EN2167" s="156"/>
      <c r="EO2167" s="156"/>
      <c r="EP2167" s="156"/>
      <c r="EQ2167" s="156"/>
      <c r="ER2167" s="156"/>
      <c r="ES2167" s="156"/>
      <c r="ET2167" s="156"/>
      <c r="EU2167" s="156"/>
      <c r="EV2167" s="156"/>
      <c r="EW2167" s="156"/>
      <c r="EX2167" s="156"/>
      <c r="EY2167" s="156"/>
      <c r="EZ2167" s="154">
        <f t="shared" ref="EZ2167" si="1642">DE2167*1.12</f>
        <v>86212038.528000012</v>
      </c>
      <c r="FA2167" s="92" t="s">
        <v>1726</v>
      </c>
      <c r="FB2167" s="92" t="s">
        <v>3565</v>
      </c>
      <c r="FC2167" s="92" t="s">
        <v>1753</v>
      </c>
    </row>
    <row r="2168" spans="1:159" s="49" customFormat="1" ht="25.5" customHeight="1" x14ac:dyDescent="0.25">
      <c r="A2168" s="59" t="s">
        <v>2182</v>
      </c>
      <c r="B2168" s="59" t="s">
        <v>55</v>
      </c>
      <c r="C2168" s="59" t="s">
        <v>2183</v>
      </c>
      <c r="D2168" s="59" t="s">
        <v>2184</v>
      </c>
      <c r="E2168" s="59" t="s">
        <v>2184</v>
      </c>
      <c r="F2168" s="59"/>
      <c r="G2168" s="59" t="s">
        <v>2326</v>
      </c>
      <c r="H2168" s="59" t="s">
        <v>1405</v>
      </c>
      <c r="I2168" s="59">
        <v>100</v>
      </c>
      <c r="J2168" s="59" t="s">
        <v>1410</v>
      </c>
      <c r="K2168" s="59" t="s">
        <v>2327</v>
      </c>
      <c r="L2168" s="59"/>
      <c r="M2168" s="59">
        <v>0</v>
      </c>
      <c r="N2168" s="59"/>
      <c r="O2168" s="46">
        <f t="shared" si="1612"/>
        <v>0</v>
      </c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  <c r="Z2168" s="46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87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>
        <v>0</v>
      </c>
      <c r="DF2168" s="46"/>
      <c r="DG2168" s="46"/>
      <c r="DH2168" s="46"/>
      <c r="DI2168" s="46"/>
      <c r="DJ2168" s="46"/>
      <c r="DK2168" s="46"/>
      <c r="DL2168" s="46">
        <v>16169568840.889999</v>
      </c>
      <c r="DM2168" s="46">
        <v>21534289105.329998</v>
      </c>
      <c r="DN2168" s="46">
        <v>21992813321.5</v>
      </c>
      <c r="DO2168" s="46">
        <v>22749059940.919998</v>
      </c>
      <c r="DP2168" s="46">
        <v>23002450397.18</v>
      </c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>
        <v>0</v>
      </c>
      <c r="FA2168" s="59" t="s">
        <v>1726</v>
      </c>
      <c r="FB2168" s="59">
        <v>2015</v>
      </c>
      <c r="FC2168" s="59"/>
    </row>
    <row r="2169" spans="1:159" s="49" customFormat="1" ht="25.5" customHeight="1" x14ac:dyDescent="0.25">
      <c r="A2169" s="59" t="s">
        <v>2185</v>
      </c>
      <c r="B2169" s="59" t="s">
        <v>55</v>
      </c>
      <c r="C2169" s="59" t="s">
        <v>2183</v>
      </c>
      <c r="D2169" s="59" t="s">
        <v>2184</v>
      </c>
      <c r="E2169" s="59" t="s">
        <v>2184</v>
      </c>
      <c r="F2169" s="59"/>
      <c r="G2169" s="59" t="s">
        <v>2326</v>
      </c>
      <c r="H2169" s="59" t="s">
        <v>1405</v>
      </c>
      <c r="I2169" s="59">
        <v>100</v>
      </c>
      <c r="J2169" s="59" t="s">
        <v>1981</v>
      </c>
      <c r="K2169" s="59" t="s">
        <v>2327</v>
      </c>
      <c r="L2169" s="59"/>
      <c r="M2169" s="59">
        <v>0</v>
      </c>
      <c r="N2169" s="59"/>
      <c r="O2169" s="46">
        <f t="shared" si="1612"/>
        <v>0</v>
      </c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87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  <c r="CN2169" s="46"/>
      <c r="CO2169" s="46"/>
      <c r="CP2169" s="46"/>
      <c r="CQ2169" s="46"/>
      <c r="CR2169" s="46"/>
      <c r="CS2169" s="46"/>
      <c r="CT2169" s="46"/>
      <c r="CU2169" s="46"/>
      <c r="CV2169" s="46"/>
      <c r="CW2169" s="46"/>
      <c r="CX2169" s="46"/>
      <c r="CY2169" s="46"/>
      <c r="CZ2169" s="46"/>
      <c r="DA2169" s="46"/>
      <c r="DB2169" s="46"/>
      <c r="DC2169" s="46"/>
      <c r="DD2169" s="46"/>
      <c r="DE2169" s="46">
        <v>0</v>
      </c>
      <c r="DF2169" s="46"/>
      <c r="DG2169" s="46"/>
      <c r="DH2169" s="46"/>
      <c r="DI2169" s="46"/>
      <c r="DJ2169" s="46"/>
      <c r="DK2169" s="46"/>
      <c r="DL2169" s="46">
        <v>12235436231.405001</v>
      </c>
      <c r="DM2169" s="46">
        <v>21534289105.329998</v>
      </c>
      <c r="DN2169" s="46">
        <v>21992813321.495003</v>
      </c>
      <c r="DO2169" s="46">
        <v>22749059940.915001</v>
      </c>
      <c r="DP2169" s="46">
        <v>23002450397.18</v>
      </c>
      <c r="DQ2169" s="46"/>
      <c r="DR2169" s="46"/>
      <c r="DS2169" s="46"/>
      <c r="DT2169" s="46"/>
      <c r="DU2169" s="46"/>
      <c r="DV2169" s="46"/>
      <c r="DW2169" s="46"/>
      <c r="DX2169" s="46"/>
      <c r="DY2169" s="46"/>
      <c r="DZ2169" s="46"/>
      <c r="EA2169" s="46"/>
      <c r="EB2169" s="46"/>
      <c r="EC2169" s="46"/>
      <c r="ED2169" s="46"/>
      <c r="EE2169" s="46"/>
      <c r="EF2169" s="46"/>
      <c r="EG2169" s="46"/>
      <c r="EH2169" s="46"/>
      <c r="EI2169" s="46"/>
      <c r="EJ2169" s="46"/>
      <c r="EK2169" s="46"/>
      <c r="EL2169" s="46"/>
      <c r="EM2169" s="46"/>
      <c r="EN2169" s="46"/>
      <c r="EO2169" s="46"/>
      <c r="EP2169" s="46"/>
      <c r="EQ2169" s="46"/>
      <c r="ER2169" s="46"/>
      <c r="ES2169" s="46"/>
      <c r="ET2169" s="46"/>
      <c r="EU2169" s="46"/>
      <c r="EV2169" s="46"/>
      <c r="EW2169" s="46"/>
      <c r="EX2169" s="46"/>
      <c r="EY2169" s="46"/>
      <c r="EZ2169" s="46">
        <v>0</v>
      </c>
      <c r="FA2169" s="59" t="s">
        <v>1726</v>
      </c>
      <c r="FB2169" s="59">
        <v>2015</v>
      </c>
      <c r="FC2169" s="59" t="s">
        <v>1745</v>
      </c>
    </row>
    <row r="2170" spans="1:159" s="49" customFormat="1" ht="25.5" customHeight="1" x14ac:dyDescent="0.25">
      <c r="A2170" s="59" t="s">
        <v>2186</v>
      </c>
      <c r="B2170" s="59" t="s">
        <v>55</v>
      </c>
      <c r="C2170" s="59" t="s">
        <v>2183</v>
      </c>
      <c r="D2170" s="59" t="s">
        <v>2184</v>
      </c>
      <c r="E2170" s="59" t="s">
        <v>2184</v>
      </c>
      <c r="F2170" s="59"/>
      <c r="G2170" s="59" t="s">
        <v>2326</v>
      </c>
      <c r="H2170" s="59" t="s">
        <v>1405</v>
      </c>
      <c r="I2170" s="59">
        <v>100</v>
      </c>
      <c r="J2170" s="59" t="s">
        <v>1981</v>
      </c>
      <c r="K2170" s="59" t="s">
        <v>2327</v>
      </c>
      <c r="L2170" s="59"/>
      <c r="M2170" s="59">
        <v>0</v>
      </c>
      <c r="N2170" s="59"/>
      <c r="O2170" s="46">
        <f t="shared" si="1612"/>
        <v>0</v>
      </c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87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>
        <v>99716631662.26001</v>
      </c>
      <c r="DF2170" s="46"/>
      <c r="DG2170" s="46"/>
      <c r="DH2170" s="46"/>
      <c r="DI2170" s="46"/>
      <c r="DJ2170" s="46"/>
      <c r="DK2170" s="46"/>
      <c r="DL2170" s="46">
        <v>10438018897.34</v>
      </c>
      <c r="DM2170" s="46">
        <v>21534289105.329998</v>
      </c>
      <c r="DN2170" s="46">
        <v>21992813321.495003</v>
      </c>
      <c r="DO2170" s="46">
        <v>22749059940.915001</v>
      </c>
      <c r="DP2170" s="46">
        <v>23002450397.18</v>
      </c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>
        <v>111682627461.73122</v>
      </c>
      <c r="FA2170" s="59" t="s">
        <v>1726</v>
      </c>
      <c r="FB2170" s="59">
        <v>2015</v>
      </c>
      <c r="FC2170" s="59" t="s">
        <v>2016</v>
      </c>
    </row>
    <row r="2171" spans="1:159" s="49" customFormat="1" ht="25.5" customHeight="1" x14ac:dyDescent="0.25">
      <c r="A2171" s="59" t="s">
        <v>2187</v>
      </c>
      <c r="B2171" s="59" t="s">
        <v>55</v>
      </c>
      <c r="C2171" s="59" t="s">
        <v>2072</v>
      </c>
      <c r="D2171" s="59" t="s">
        <v>2073</v>
      </c>
      <c r="E2171" s="59" t="s">
        <v>2074</v>
      </c>
      <c r="F2171" s="59"/>
      <c r="G2171" s="59" t="s">
        <v>2328</v>
      </c>
      <c r="H2171" s="59" t="s">
        <v>1499</v>
      </c>
      <c r="I2171" s="59">
        <v>80</v>
      </c>
      <c r="J2171" s="59" t="s">
        <v>1506</v>
      </c>
      <c r="K2171" s="59" t="s">
        <v>2329</v>
      </c>
      <c r="L2171" s="59"/>
      <c r="M2171" s="59" t="s">
        <v>2330</v>
      </c>
      <c r="N2171" s="59"/>
      <c r="O2171" s="46">
        <f t="shared" si="1612"/>
        <v>0</v>
      </c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87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>
        <v>0</v>
      </c>
      <c r="DF2171" s="46"/>
      <c r="DG2171" s="46"/>
      <c r="DH2171" s="46"/>
      <c r="DI2171" s="46"/>
      <c r="DJ2171" s="46"/>
      <c r="DK2171" s="46"/>
      <c r="DL2171" s="46"/>
      <c r="DM2171" s="46">
        <v>2772000</v>
      </c>
      <c r="DN2171" s="46">
        <v>2772000</v>
      </c>
      <c r="DO2171" s="46">
        <v>2772000</v>
      </c>
      <c r="DP2171" s="46">
        <v>2772000</v>
      </c>
      <c r="DQ2171" s="46">
        <v>2772000</v>
      </c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>
        <v>0</v>
      </c>
      <c r="FA2171" s="59" t="s">
        <v>1726</v>
      </c>
      <c r="FB2171" s="59">
        <v>2015</v>
      </c>
      <c r="FC2171" s="59"/>
    </row>
    <row r="2172" spans="1:159" s="49" customFormat="1" ht="25.5" customHeight="1" x14ac:dyDescent="0.25">
      <c r="A2172" s="59" t="s">
        <v>2188</v>
      </c>
      <c r="B2172" s="59" t="s">
        <v>55</v>
      </c>
      <c r="C2172" s="59" t="s">
        <v>2072</v>
      </c>
      <c r="D2172" s="59" t="s">
        <v>2073</v>
      </c>
      <c r="E2172" s="59" t="s">
        <v>2074</v>
      </c>
      <c r="F2172" s="59"/>
      <c r="G2172" s="59" t="s">
        <v>2328</v>
      </c>
      <c r="H2172" s="59" t="s">
        <v>1499</v>
      </c>
      <c r="I2172" s="59">
        <v>80</v>
      </c>
      <c r="J2172" s="59" t="s">
        <v>1357</v>
      </c>
      <c r="K2172" s="59" t="s">
        <v>2331</v>
      </c>
      <c r="L2172" s="59"/>
      <c r="M2172" s="59" t="s">
        <v>2330</v>
      </c>
      <c r="N2172" s="59"/>
      <c r="O2172" s="46">
        <f t="shared" si="1612"/>
        <v>0</v>
      </c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87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>
        <v>0</v>
      </c>
      <c r="DF2172" s="46"/>
      <c r="DG2172" s="46"/>
      <c r="DH2172" s="46"/>
      <c r="DI2172" s="46"/>
      <c r="DJ2172" s="46"/>
      <c r="DK2172" s="46"/>
      <c r="DL2172" s="46"/>
      <c r="DM2172" s="46">
        <v>4158000</v>
      </c>
      <c r="DN2172" s="46">
        <v>5544000</v>
      </c>
      <c r="DO2172" s="46">
        <v>5544000</v>
      </c>
      <c r="DP2172" s="46">
        <v>5544000</v>
      </c>
      <c r="DQ2172" s="46">
        <v>5526000</v>
      </c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>
        <v>0</v>
      </c>
      <c r="FA2172" s="59" t="s">
        <v>1726</v>
      </c>
      <c r="FB2172" s="59" t="s">
        <v>1736</v>
      </c>
      <c r="FC2172" s="59" t="s">
        <v>2403</v>
      </c>
    </row>
    <row r="2173" spans="1:159" s="49" customFormat="1" ht="25.5" customHeight="1" x14ac:dyDescent="0.25">
      <c r="A2173" s="59" t="s">
        <v>3078</v>
      </c>
      <c r="B2173" s="59" t="s">
        <v>55</v>
      </c>
      <c r="C2173" s="59" t="s">
        <v>2072</v>
      </c>
      <c r="D2173" s="59" t="s">
        <v>2073</v>
      </c>
      <c r="E2173" s="59" t="s">
        <v>2074</v>
      </c>
      <c r="F2173" s="59" t="s">
        <v>2073</v>
      </c>
      <c r="G2173" s="59" t="s">
        <v>2328</v>
      </c>
      <c r="H2173" s="59" t="s">
        <v>1499</v>
      </c>
      <c r="I2173" s="59">
        <v>80</v>
      </c>
      <c r="J2173" s="59" t="s">
        <v>3108</v>
      </c>
      <c r="K2173" s="59" t="s">
        <v>2331</v>
      </c>
      <c r="L2173" s="59"/>
      <c r="M2173" s="59" t="s">
        <v>2330</v>
      </c>
      <c r="N2173" s="59"/>
      <c r="O2173" s="46">
        <f>W2173+X2173+Y2173+Z2173+AA2173</f>
        <v>60</v>
      </c>
      <c r="P2173" s="46"/>
      <c r="Q2173" s="46"/>
      <c r="R2173" s="46"/>
      <c r="S2173" s="46"/>
      <c r="T2173" s="46"/>
      <c r="U2173" s="46"/>
      <c r="V2173" s="46"/>
      <c r="W2173" s="46">
        <v>12</v>
      </c>
      <c r="X2173" s="46">
        <v>12</v>
      </c>
      <c r="Y2173" s="46">
        <v>12</v>
      </c>
      <c r="Z2173" s="46">
        <v>12</v>
      </c>
      <c r="AA2173" s="46">
        <v>12</v>
      </c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87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>
        <f>DE2173/O2173</f>
        <v>0</v>
      </c>
      <c r="BK2173" s="46"/>
      <c r="BL2173" s="46"/>
      <c r="BM2173" s="46"/>
      <c r="BN2173" s="46"/>
      <c r="BO2173" s="46"/>
      <c r="BP2173" s="46"/>
      <c r="BQ2173" s="46"/>
      <c r="BR2173" s="46">
        <v>231000</v>
      </c>
      <c r="BS2173" s="46">
        <v>231000</v>
      </c>
      <c r="BT2173" s="46">
        <v>231000</v>
      </c>
      <c r="BU2173" s="46">
        <v>231000</v>
      </c>
      <c r="BV2173" s="46">
        <v>230250</v>
      </c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46">
        <v>0</v>
      </c>
      <c r="DF2173" s="46"/>
      <c r="DG2173" s="46"/>
      <c r="DH2173" s="46"/>
      <c r="DI2173" s="46"/>
      <c r="DJ2173" s="46"/>
      <c r="DK2173" s="46"/>
      <c r="DL2173" s="46"/>
      <c r="DM2173" s="46">
        <f t="shared" ref="DM2173:DQ2174" si="1643">BR2173*W2173</f>
        <v>2772000</v>
      </c>
      <c r="DN2173" s="46">
        <f t="shared" si="1643"/>
        <v>2772000</v>
      </c>
      <c r="DO2173" s="46">
        <f t="shared" si="1643"/>
        <v>2772000</v>
      </c>
      <c r="DP2173" s="46">
        <f t="shared" si="1643"/>
        <v>2772000</v>
      </c>
      <c r="DQ2173" s="46">
        <f t="shared" si="1643"/>
        <v>2763000</v>
      </c>
      <c r="DR2173" s="46"/>
      <c r="DS2173" s="46"/>
      <c r="DT2173" s="46"/>
      <c r="DU2173" s="46"/>
      <c r="DV2173" s="46"/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>
        <f>DE2173*1.12</f>
        <v>0</v>
      </c>
      <c r="FA2173" s="59" t="s">
        <v>1726</v>
      </c>
      <c r="FB2173" s="59" t="s">
        <v>3107</v>
      </c>
      <c r="FC2173" s="59" t="s">
        <v>3109</v>
      </c>
    </row>
    <row r="2174" spans="1:159" s="49" customFormat="1" ht="25.5" customHeight="1" x14ac:dyDescent="0.25">
      <c r="A2174" s="59" t="s">
        <v>3516</v>
      </c>
      <c r="B2174" s="59" t="s">
        <v>55</v>
      </c>
      <c r="C2174" s="59" t="s">
        <v>2072</v>
      </c>
      <c r="D2174" s="59" t="s">
        <v>2073</v>
      </c>
      <c r="E2174" s="59" t="s">
        <v>2074</v>
      </c>
      <c r="F2174" s="59" t="s">
        <v>2073</v>
      </c>
      <c r="G2174" s="59" t="s">
        <v>2328</v>
      </c>
      <c r="H2174" s="59" t="s">
        <v>1499</v>
      </c>
      <c r="I2174" s="59">
        <v>80</v>
      </c>
      <c r="J2174" s="59" t="s">
        <v>3517</v>
      </c>
      <c r="K2174" s="59" t="s">
        <v>2331</v>
      </c>
      <c r="L2174" s="59"/>
      <c r="M2174" s="59" t="s">
        <v>2330</v>
      </c>
      <c r="N2174" s="59"/>
      <c r="O2174" s="46">
        <f>W2174+X2174+Y2174+Z2174+AA2174</f>
        <v>60</v>
      </c>
      <c r="P2174" s="46"/>
      <c r="Q2174" s="46"/>
      <c r="R2174" s="46"/>
      <c r="S2174" s="46"/>
      <c r="T2174" s="46"/>
      <c r="U2174" s="46"/>
      <c r="V2174" s="46"/>
      <c r="W2174" s="46">
        <v>12</v>
      </c>
      <c r="X2174" s="46">
        <v>12</v>
      </c>
      <c r="Y2174" s="46">
        <v>12</v>
      </c>
      <c r="Z2174" s="46">
        <v>12</v>
      </c>
      <c r="AA2174" s="46">
        <v>12</v>
      </c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87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>
        <f>DE2174/O2174</f>
        <v>0</v>
      </c>
      <c r="BK2174" s="46"/>
      <c r="BL2174" s="46"/>
      <c r="BM2174" s="46"/>
      <c r="BN2174" s="46"/>
      <c r="BO2174" s="46"/>
      <c r="BP2174" s="46"/>
      <c r="BQ2174" s="46"/>
      <c r="BR2174" s="46">
        <v>231000</v>
      </c>
      <c r="BS2174" s="46">
        <v>242550</v>
      </c>
      <c r="BT2174" s="46">
        <v>242550</v>
      </c>
      <c r="BU2174" s="46">
        <v>242550</v>
      </c>
      <c r="BV2174" s="46">
        <v>241762.5</v>
      </c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>
        <v>0</v>
      </c>
      <c r="DF2174" s="46"/>
      <c r="DG2174" s="46"/>
      <c r="DH2174" s="46"/>
      <c r="DI2174" s="46"/>
      <c r="DJ2174" s="46"/>
      <c r="DK2174" s="46"/>
      <c r="DL2174" s="46"/>
      <c r="DM2174" s="46">
        <f t="shared" si="1643"/>
        <v>2772000</v>
      </c>
      <c r="DN2174" s="46">
        <f t="shared" si="1643"/>
        <v>2910600</v>
      </c>
      <c r="DO2174" s="46">
        <f t="shared" si="1643"/>
        <v>2910600</v>
      </c>
      <c r="DP2174" s="46">
        <f t="shared" si="1643"/>
        <v>2910600</v>
      </c>
      <c r="DQ2174" s="46">
        <f t="shared" si="1643"/>
        <v>2901150</v>
      </c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>
        <f>DE2174*1.12</f>
        <v>0</v>
      </c>
      <c r="FA2174" s="59" t="s">
        <v>1726</v>
      </c>
      <c r="FB2174" s="59" t="s">
        <v>3107</v>
      </c>
      <c r="FC2174" s="59" t="s">
        <v>3518</v>
      </c>
    </row>
    <row r="2175" spans="1:159" s="157" customFormat="1" ht="25.5" customHeight="1" x14ac:dyDescent="0.25">
      <c r="A2175" s="92" t="s">
        <v>3940</v>
      </c>
      <c r="B2175" s="92" t="s">
        <v>55</v>
      </c>
      <c r="C2175" s="92" t="s">
        <v>2072</v>
      </c>
      <c r="D2175" s="92" t="s">
        <v>2073</v>
      </c>
      <c r="E2175" s="92" t="s">
        <v>2074</v>
      </c>
      <c r="F2175" s="92" t="s">
        <v>2073</v>
      </c>
      <c r="G2175" s="92" t="s">
        <v>2328</v>
      </c>
      <c r="H2175" s="92" t="s">
        <v>1499</v>
      </c>
      <c r="I2175" s="152">
        <v>80</v>
      </c>
      <c r="J2175" s="152" t="s">
        <v>3941</v>
      </c>
      <c r="K2175" s="152" t="s">
        <v>2331</v>
      </c>
      <c r="L2175" s="100"/>
      <c r="M2175" s="92" t="s">
        <v>2330</v>
      </c>
      <c r="N2175" s="152"/>
      <c r="O2175" s="48">
        <f t="shared" ref="O2175" si="1644">V2175+W2175+X2175+Y2175+Z2175+AA2175+AB2175+AC2175+AD2175+AE2175+AF2175+AG2175+AH2175+AI2175+AJ2175+AK2175+AL2175+AM2175+AN2175+AO2175+AP2175+AQ2175+AR2175+AS2175+AT2175+AU2175+AV2175+AW2175+AX2175+AY2175+AZ2175+BA2175+BB2175+BC2175+BD2175+BE2175+BF2175+BG2175+BH2175+BI2175</f>
        <v>60</v>
      </c>
      <c r="P2175" s="92"/>
      <c r="Q2175" s="92"/>
      <c r="R2175" s="92"/>
      <c r="S2175" s="96"/>
      <c r="T2175" s="96"/>
      <c r="U2175" s="96"/>
      <c r="V2175" s="96"/>
      <c r="W2175" s="96">
        <v>12</v>
      </c>
      <c r="X2175" s="153">
        <v>12</v>
      </c>
      <c r="Y2175" s="153">
        <v>12</v>
      </c>
      <c r="Z2175" s="153">
        <v>12</v>
      </c>
      <c r="AA2175" s="96">
        <v>12</v>
      </c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154">
        <f t="shared" ref="BJ2175" si="1645">DE2175/O2175</f>
        <v>247641.87</v>
      </c>
      <c r="BK2175" s="92"/>
      <c r="BL2175" s="92"/>
      <c r="BM2175" s="92"/>
      <c r="BN2175" s="155"/>
      <c r="BO2175" s="155"/>
      <c r="BP2175" s="155"/>
      <c r="BQ2175" s="155"/>
      <c r="BR2175" s="155">
        <v>231000</v>
      </c>
      <c r="BS2175" s="96">
        <v>242550</v>
      </c>
      <c r="BT2175" s="101">
        <v>255162.6</v>
      </c>
      <c r="BU2175" s="101">
        <v>255162.6</v>
      </c>
      <c r="BV2175" s="92">
        <v>254334.15000000002</v>
      </c>
      <c r="BW2175" s="92"/>
      <c r="BX2175" s="92"/>
      <c r="BY2175" s="92"/>
      <c r="BZ2175" s="92"/>
      <c r="CA2175" s="92"/>
      <c r="CB2175" s="92"/>
      <c r="CC2175" s="92"/>
      <c r="CD2175" s="92"/>
      <c r="CE2175" s="92"/>
      <c r="CF2175" s="92"/>
      <c r="CG2175" s="92"/>
      <c r="CH2175" s="92"/>
      <c r="CI2175" s="92"/>
      <c r="CJ2175" s="92"/>
      <c r="CK2175" s="92"/>
      <c r="CL2175" s="92"/>
      <c r="CM2175" s="92"/>
      <c r="CN2175" s="92"/>
      <c r="CO2175" s="92"/>
      <c r="CP2175" s="92"/>
      <c r="CQ2175" s="92"/>
      <c r="CR2175" s="92"/>
      <c r="CS2175" s="92"/>
      <c r="CT2175" s="92"/>
      <c r="CU2175" s="92"/>
      <c r="CV2175" s="92"/>
      <c r="CW2175" s="92"/>
      <c r="CX2175" s="92"/>
      <c r="CY2175" s="92"/>
      <c r="CZ2175" s="92"/>
      <c r="DA2175" s="92"/>
      <c r="DB2175" s="92"/>
      <c r="DC2175" s="92"/>
      <c r="DD2175" s="92"/>
      <c r="DE2175" s="154">
        <f t="shared" ref="DE2175" si="1646">SUM(DH2175:EY2175)</f>
        <v>14858512.199999999</v>
      </c>
      <c r="DF2175" s="92"/>
      <c r="DG2175" s="92"/>
      <c r="DH2175" s="92"/>
      <c r="DI2175" s="156"/>
      <c r="DJ2175" s="156"/>
      <c r="DK2175" s="156"/>
      <c r="DL2175" s="156"/>
      <c r="DM2175" s="156">
        <f t="shared" ref="DM2175:DQ2175" si="1647">W2175*BR2175</f>
        <v>2772000</v>
      </c>
      <c r="DN2175" s="156">
        <f t="shared" si="1647"/>
        <v>2910600</v>
      </c>
      <c r="DO2175" s="156">
        <f t="shared" si="1647"/>
        <v>3061951.2</v>
      </c>
      <c r="DP2175" s="156">
        <f t="shared" si="1647"/>
        <v>3061951.2</v>
      </c>
      <c r="DQ2175" s="156">
        <f t="shared" si="1647"/>
        <v>3052009.8000000003</v>
      </c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156"/>
      <c r="EH2175" s="156"/>
      <c r="EI2175" s="156"/>
      <c r="EJ2175" s="156"/>
      <c r="EK2175" s="156"/>
      <c r="EL2175" s="156"/>
      <c r="EM2175" s="156"/>
      <c r="EN2175" s="156"/>
      <c r="EO2175" s="156"/>
      <c r="EP2175" s="156"/>
      <c r="EQ2175" s="156"/>
      <c r="ER2175" s="156"/>
      <c r="ES2175" s="156"/>
      <c r="ET2175" s="156"/>
      <c r="EU2175" s="156"/>
      <c r="EV2175" s="156"/>
      <c r="EW2175" s="156"/>
      <c r="EX2175" s="156"/>
      <c r="EY2175" s="156"/>
      <c r="EZ2175" s="154">
        <f t="shared" ref="EZ2175" si="1648">DE2175*1.12</f>
        <v>16641533.664000001</v>
      </c>
      <c r="FA2175" s="92" t="s">
        <v>1726</v>
      </c>
      <c r="FB2175" s="92" t="s">
        <v>3578</v>
      </c>
      <c r="FC2175" s="92" t="s">
        <v>1753</v>
      </c>
    </row>
    <row r="2176" spans="1:159" s="49" customFormat="1" ht="25.5" customHeight="1" x14ac:dyDescent="0.25">
      <c r="A2176" s="59" t="s">
        <v>2189</v>
      </c>
      <c r="B2176" s="59" t="s">
        <v>55</v>
      </c>
      <c r="C2176" s="59" t="s">
        <v>2072</v>
      </c>
      <c r="D2176" s="59" t="s">
        <v>2073</v>
      </c>
      <c r="E2176" s="59" t="s">
        <v>2074</v>
      </c>
      <c r="F2176" s="59"/>
      <c r="G2176" s="59" t="s">
        <v>2328</v>
      </c>
      <c r="H2176" s="59" t="s">
        <v>1499</v>
      </c>
      <c r="I2176" s="59">
        <v>80</v>
      </c>
      <c r="J2176" s="59" t="s">
        <v>1506</v>
      </c>
      <c r="K2176" s="59" t="s">
        <v>2332</v>
      </c>
      <c r="L2176" s="59"/>
      <c r="M2176" s="59" t="s">
        <v>2330</v>
      </c>
      <c r="N2176" s="59"/>
      <c r="O2176" s="46">
        <f>P2176+Q2176+R2176+S2176+T2176+U2176+V2176+W2176+X2176+Y2176+Z2176+AA2176+AB2176+AC2176+AD2176+AE2176+AF2176+AG2176+AH2176+AI2176+AJ2176+AK2176+AL2176+AM2176+AN2176+AO2176+AP2176+AQ2176+AR2176+AS2176+AT2176+AU2176+AV2176+AW2176+AX2176+AY2176+AZ2176</f>
        <v>0</v>
      </c>
      <c r="P2176" s="46"/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87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>
        <v>0</v>
      </c>
      <c r="DF2176" s="46"/>
      <c r="DG2176" s="46"/>
      <c r="DH2176" s="46"/>
      <c r="DI2176" s="46"/>
      <c r="DJ2176" s="46"/>
      <c r="DK2176" s="46"/>
      <c r="DL2176" s="46"/>
      <c r="DM2176" s="46">
        <v>5280000</v>
      </c>
      <c r="DN2176" s="46">
        <v>5280000</v>
      </c>
      <c r="DO2176" s="46">
        <v>5280000</v>
      </c>
      <c r="DP2176" s="46">
        <v>5280000</v>
      </c>
      <c r="DQ2176" s="46">
        <v>5280000</v>
      </c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>
        <v>0</v>
      </c>
      <c r="FA2176" s="59" t="s">
        <v>1726</v>
      </c>
      <c r="FB2176" s="59">
        <v>2015</v>
      </c>
      <c r="FC2176" s="59"/>
    </row>
    <row r="2177" spans="1:159" s="49" customFormat="1" ht="25.5" customHeight="1" x14ac:dyDescent="0.25">
      <c r="A2177" s="59" t="s">
        <v>2190</v>
      </c>
      <c r="B2177" s="59" t="s">
        <v>55</v>
      </c>
      <c r="C2177" s="59" t="s">
        <v>2072</v>
      </c>
      <c r="D2177" s="59" t="s">
        <v>2073</v>
      </c>
      <c r="E2177" s="59" t="s">
        <v>2074</v>
      </c>
      <c r="F2177" s="59"/>
      <c r="G2177" s="59" t="s">
        <v>2328</v>
      </c>
      <c r="H2177" s="59" t="s">
        <v>1499</v>
      </c>
      <c r="I2177" s="59">
        <v>80</v>
      </c>
      <c r="J2177" s="59" t="s">
        <v>1357</v>
      </c>
      <c r="K2177" s="59" t="s">
        <v>2333</v>
      </c>
      <c r="L2177" s="59"/>
      <c r="M2177" s="59" t="s">
        <v>2330</v>
      </c>
      <c r="N2177" s="59"/>
      <c r="O2177" s="46">
        <f>P2177+Q2177+R2177+S2177+T2177+U2177+V2177+W2177+X2177+Y2177+Z2177+AA2177+AB2177+AC2177+AD2177+AE2177+AF2177+AG2177+AH2177+AI2177+AJ2177+AK2177+AL2177+AM2177+AN2177+AO2177+AP2177+AQ2177+AR2177+AS2177+AT2177+AU2177+AV2177+AW2177+AX2177+AY2177+AZ2177</f>
        <v>0</v>
      </c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87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>
        <v>0</v>
      </c>
      <c r="DF2177" s="46"/>
      <c r="DG2177" s="46"/>
      <c r="DH2177" s="46"/>
      <c r="DI2177" s="46"/>
      <c r="DJ2177" s="46"/>
      <c r="DK2177" s="46"/>
      <c r="DL2177" s="46"/>
      <c r="DM2177" s="46">
        <v>7920000</v>
      </c>
      <c r="DN2177" s="46">
        <v>10560000</v>
      </c>
      <c r="DO2177" s="46">
        <v>10560000</v>
      </c>
      <c r="DP2177" s="46">
        <v>10560000</v>
      </c>
      <c r="DQ2177" s="46">
        <v>10520000</v>
      </c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>
        <v>0</v>
      </c>
      <c r="FA2177" s="59" t="s">
        <v>1726</v>
      </c>
      <c r="FB2177" s="59" t="s">
        <v>1736</v>
      </c>
      <c r="FC2177" s="59" t="s">
        <v>2403</v>
      </c>
    </row>
    <row r="2178" spans="1:159" s="49" customFormat="1" ht="25.5" customHeight="1" x14ac:dyDescent="0.25">
      <c r="A2178" s="59" t="s">
        <v>3079</v>
      </c>
      <c r="B2178" s="59" t="s">
        <v>55</v>
      </c>
      <c r="C2178" s="59" t="s">
        <v>2072</v>
      </c>
      <c r="D2178" s="59" t="s">
        <v>2073</v>
      </c>
      <c r="E2178" s="59" t="s">
        <v>2074</v>
      </c>
      <c r="F2178" s="59" t="s">
        <v>2073</v>
      </c>
      <c r="G2178" s="59" t="s">
        <v>2328</v>
      </c>
      <c r="H2178" s="59" t="s">
        <v>1499</v>
      </c>
      <c r="I2178" s="59">
        <v>80</v>
      </c>
      <c r="J2178" s="59" t="s">
        <v>3108</v>
      </c>
      <c r="K2178" s="59" t="s">
        <v>2333</v>
      </c>
      <c r="L2178" s="59"/>
      <c r="M2178" s="59" t="s">
        <v>2330</v>
      </c>
      <c r="N2178" s="59"/>
      <c r="O2178" s="46">
        <f>W2178+X2178+Y2178+Z2178+AA2178</f>
        <v>120</v>
      </c>
      <c r="P2178" s="46"/>
      <c r="Q2178" s="46"/>
      <c r="R2178" s="46"/>
      <c r="S2178" s="46"/>
      <c r="T2178" s="46"/>
      <c r="U2178" s="46"/>
      <c r="V2178" s="46"/>
      <c r="W2178" s="46">
        <v>24</v>
      </c>
      <c r="X2178" s="46">
        <v>24</v>
      </c>
      <c r="Y2178" s="46">
        <v>24</v>
      </c>
      <c r="Z2178" s="46">
        <v>24</v>
      </c>
      <c r="AA2178" s="46">
        <v>24</v>
      </c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87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>
        <f>DE2178/O2178</f>
        <v>0</v>
      </c>
      <c r="BK2178" s="46"/>
      <c r="BL2178" s="46"/>
      <c r="BM2178" s="46"/>
      <c r="BN2178" s="46"/>
      <c r="BO2178" s="46"/>
      <c r="BP2178" s="46"/>
      <c r="BQ2178" s="46"/>
      <c r="BR2178" s="46">
        <v>220000</v>
      </c>
      <c r="BS2178" s="46">
        <v>220000</v>
      </c>
      <c r="BT2178" s="46">
        <v>220000</v>
      </c>
      <c r="BU2178" s="46">
        <v>220000</v>
      </c>
      <c r="BV2178" s="46">
        <v>219166.66666666666</v>
      </c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  <c r="CN2178" s="46"/>
      <c r="CO2178" s="46"/>
      <c r="CP2178" s="46"/>
      <c r="CQ2178" s="46"/>
      <c r="CR2178" s="46"/>
      <c r="CS2178" s="46"/>
      <c r="CT2178" s="46"/>
      <c r="CU2178" s="46"/>
      <c r="CV2178" s="46"/>
      <c r="CW2178" s="46"/>
      <c r="CX2178" s="46"/>
      <c r="CY2178" s="46"/>
      <c r="CZ2178" s="46"/>
      <c r="DA2178" s="46"/>
      <c r="DB2178" s="46"/>
      <c r="DC2178" s="46"/>
      <c r="DD2178" s="46"/>
      <c r="DE2178" s="46">
        <v>0</v>
      </c>
      <c r="DF2178" s="46"/>
      <c r="DG2178" s="46"/>
      <c r="DH2178" s="46"/>
      <c r="DI2178" s="46"/>
      <c r="DJ2178" s="46"/>
      <c r="DK2178" s="46"/>
      <c r="DL2178" s="46"/>
      <c r="DM2178" s="46">
        <f t="shared" ref="DM2178:DQ2179" si="1649">BR2178*W2178</f>
        <v>5280000</v>
      </c>
      <c r="DN2178" s="46">
        <f t="shared" si="1649"/>
        <v>5280000</v>
      </c>
      <c r="DO2178" s="46">
        <f t="shared" si="1649"/>
        <v>5280000</v>
      </c>
      <c r="DP2178" s="46">
        <f t="shared" si="1649"/>
        <v>5280000</v>
      </c>
      <c r="DQ2178" s="46">
        <f t="shared" si="1649"/>
        <v>5260000</v>
      </c>
      <c r="DR2178" s="46"/>
      <c r="DS2178" s="46"/>
      <c r="DT2178" s="46"/>
      <c r="DU2178" s="46"/>
      <c r="DV2178" s="46"/>
      <c r="DW2178" s="46"/>
      <c r="DX2178" s="46"/>
      <c r="DY2178" s="46"/>
      <c r="DZ2178" s="46"/>
      <c r="EA2178" s="46"/>
      <c r="EB2178" s="46"/>
      <c r="EC2178" s="46"/>
      <c r="ED2178" s="46"/>
      <c r="EE2178" s="46"/>
      <c r="EF2178" s="46"/>
      <c r="EG2178" s="46"/>
      <c r="EH2178" s="46"/>
      <c r="EI2178" s="46"/>
      <c r="EJ2178" s="46"/>
      <c r="EK2178" s="46"/>
      <c r="EL2178" s="46"/>
      <c r="EM2178" s="46"/>
      <c r="EN2178" s="46"/>
      <c r="EO2178" s="46"/>
      <c r="EP2178" s="46"/>
      <c r="EQ2178" s="46"/>
      <c r="ER2178" s="46"/>
      <c r="ES2178" s="46"/>
      <c r="ET2178" s="46"/>
      <c r="EU2178" s="46"/>
      <c r="EV2178" s="46"/>
      <c r="EW2178" s="46"/>
      <c r="EX2178" s="46"/>
      <c r="EY2178" s="46"/>
      <c r="EZ2178" s="46">
        <f>DE2178*1.12</f>
        <v>0</v>
      </c>
      <c r="FA2178" s="59" t="s">
        <v>1726</v>
      </c>
      <c r="FB2178" s="59" t="s">
        <v>3107</v>
      </c>
      <c r="FC2178" s="59" t="s">
        <v>3109</v>
      </c>
    </row>
    <row r="2179" spans="1:159" s="49" customFormat="1" ht="25.5" customHeight="1" x14ac:dyDescent="0.25">
      <c r="A2179" s="59" t="s">
        <v>3519</v>
      </c>
      <c r="B2179" s="59" t="s">
        <v>55</v>
      </c>
      <c r="C2179" s="59" t="s">
        <v>2072</v>
      </c>
      <c r="D2179" s="59" t="s">
        <v>2073</v>
      </c>
      <c r="E2179" s="59" t="s">
        <v>2074</v>
      </c>
      <c r="F2179" s="59" t="s">
        <v>2073</v>
      </c>
      <c r="G2179" s="59" t="s">
        <v>2328</v>
      </c>
      <c r="H2179" s="59" t="s">
        <v>1499</v>
      </c>
      <c r="I2179" s="59">
        <v>80</v>
      </c>
      <c r="J2179" s="59" t="s">
        <v>3517</v>
      </c>
      <c r="K2179" s="59" t="s">
        <v>2333</v>
      </c>
      <c r="L2179" s="59"/>
      <c r="M2179" s="59" t="s">
        <v>2330</v>
      </c>
      <c r="N2179" s="59"/>
      <c r="O2179" s="46">
        <f>W2179+X2179+Y2179+Z2179+AA2179</f>
        <v>120</v>
      </c>
      <c r="P2179" s="46"/>
      <c r="Q2179" s="46"/>
      <c r="R2179" s="46"/>
      <c r="S2179" s="46"/>
      <c r="T2179" s="46"/>
      <c r="U2179" s="46"/>
      <c r="V2179" s="46"/>
      <c r="W2179" s="46">
        <v>24</v>
      </c>
      <c r="X2179" s="46">
        <v>24</v>
      </c>
      <c r="Y2179" s="46">
        <v>24</v>
      </c>
      <c r="Z2179" s="46">
        <v>24</v>
      </c>
      <c r="AA2179" s="46">
        <v>24</v>
      </c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87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>
        <f>DE2179/O2179</f>
        <v>0</v>
      </c>
      <c r="BK2179" s="46"/>
      <c r="BL2179" s="46"/>
      <c r="BM2179" s="46"/>
      <c r="BN2179" s="46"/>
      <c r="BO2179" s="46"/>
      <c r="BP2179" s="46"/>
      <c r="BQ2179" s="46"/>
      <c r="BR2179" s="46">
        <v>220000</v>
      </c>
      <c r="BS2179" s="46">
        <v>231000</v>
      </c>
      <c r="BT2179" s="46">
        <v>231000</v>
      </c>
      <c r="BU2179" s="46">
        <v>231000</v>
      </c>
      <c r="BV2179" s="46">
        <v>230125</v>
      </c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>
        <v>0</v>
      </c>
      <c r="DF2179" s="46"/>
      <c r="DG2179" s="46"/>
      <c r="DH2179" s="46"/>
      <c r="DI2179" s="46"/>
      <c r="DJ2179" s="46"/>
      <c r="DK2179" s="46"/>
      <c r="DL2179" s="46"/>
      <c r="DM2179" s="46">
        <f t="shared" si="1649"/>
        <v>5280000</v>
      </c>
      <c r="DN2179" s="46">
        <f t="shared" si="1649"/>
        <v>5544000</v>
      </c>
      <c r="DO2179" s="46">
        <f t="shared" si="1649"/>
        <v>5544000</v>
      </c>
      <c r="DP2179" s="46">
        <f t="shared" si="1649"/>
        <v>5544000</v>
      </c>
      <c r="DQ2179" s="46">
        <f t="shared" si="1649"/>
        <v>5523000</v>
      </c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>
        <f>DE2179*1.12</f>
        <v>0</v>
      </c>
      <c r="FA2179" s="59" t="s">
        <v>1726</v>
      </c>
      <c r="FB2179" s="59" t="s">
        <v>3107</v>
      </c>
      <c r="FC2179" s="59" t="s">
        <v>3518</v>
      </c>
    </row>
    <row r="2180" spans="1:159" s="157" customFormat="1" ht="25.5" customHeight="1" x14ac:dyDescent="0.25">
      <c r="A2180" s="92" t="s">
        <v>3942</v>
      </c>
      <c r="B2180" s="92" t="s">
        <v>55</v>
      </c>
      <c r="C2180" s="92" t="s">
        <v>2072</v>
      </c>
      <c r="D2180" s="92" t="s">
        <v>2073</v>
      </c>
      <c r="E2180" s="92" t="s">
        <v>2074</v>
      </c>
      <c r="F2180" s="92" t="s">
        <v>2073</v>
      </c>
      <c r="G2180" s="92" t="s">
        <v>2328</v>
      </c>
      <c r="H2180" s="92" t="s">
        <v>1499</v>
      </c>
      <c r="I2180" s="152">
        <v>80</v>
      </c>
      <c r="J2180" s="152" t="s">
        <v>3941</v>
      </c>
      <c r="K2180" s="152" t="s">
        <v>2333</v>
      </c>
      <c r="L2180" s="100"/>
      <c r="M2180" s="92" t="s">
        <v>2330</v>
      </c>
      <c r="N2180" s="152"/>
      <c r="O2180" s="48">
        <f t="shared" ref="O2180" si="1650">V2180+W2180+X2180+Y2180+Z2180+AA2180+AB2180+AC2180+AD2180+AE2180+AF2180+AG2180+AH2180+AI2180+AJ2180+AK2180+AL2180+AM2180+AN2180+AO2180+AP2180+AQ2180+AR2180+AS2180+AT2180+AU2180+AV2180+AW2180+AX2180+AY2180+AZ2180+BA2180+BB2180+BC2180+BD2180+BE2180+BF2180+BG2180+BH2180+BI2180</f>
        <v>96</v>
      </c>
      <c r="P2180" s="92"/>
      <c r="Q2180" s="92"/>
      <c r="R2180" s="92"/>
      <c r="S2180" s="96"/>
      <c r="T2180" s="96"/>
      <c r="U2180" s="96"/>
      <c r="V2180" s="96"/>
      <c r="W2180" s="96">
        <v>24</v>
      </c>
      <c r="X2180" s="153">
        <v>24</v>
      </c>
      <c r="Y2180" s="153">
        <v>24</v>
      </c>
      <c r="Z2180" s="153">
        <v>12</v>
      </c>
      <c r="AA2180" s="96">
        <v>12</v>
      </c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154">
        <f t="shared" ref="BJ2180" si="1651">DE2180/O2180</f>
        <v>234140.9375</v>
      </c>
      <c r="BK2180" s="92"/>
      <c r="BL2180" s="92"/>
      <c r="BM2180" s="92"/>
      <c r="BN2180" s="155"/>
      <c r="BO2180" s="155"/>
      <c r="BP2180" s="155"/>
      <c r="BQ2180" s="155"/>
      <c r="BR2180" s="155">
        <v>220000</v>
      </c>
      <c r="BS2180" s="96">
        <v>231000</v>
      </c>
      <c r="BT2180" s="101">
        <v>243012</v>
      </c>
      <c r="BU2180" s="101">
        <v>243012</v>
      </c>
      <c r="BV2180" s="92">
        <v>242091.5</v>
      </c>
      <c r="BW2180" s="92"/>
      <c r="BX2180" s="92"/>
      <c r="BY2180" s="92"/>
      <c r="BZ2180" s="92"/>
      <c r="CA2180" s="92"/>
      <c r="CB2180" s="92"/>
      <c r="CC2180" s="92"/>
      <c r="CD2180" s="92"/>
      <c r="CE2180" s="92"/>
      <c r="CF2180" s="92"/>
      <c r="CG2180" s="92"/>
      <c r="CH2180" s="92"/>
      <c r="CI2180" s="92"/>
      <c r="CJ2180" s="92"/>
      <c r="CK2180" s="92"/>
      <c r="CL2180" s="92"/>
      <c r="CM2180" s="92"/>
      <c r="CN2180" s="92"/>
      <c r="CO2180" s="92"/>
      <c r="CP2180" s="92"/>
      <c r="CQ2180" s="92"/>
      <c r="CR2180" s="92"/>
      <c r="CS2180" s="92"/>
      <c r="CT2180" s="92"/>
      <c r="CU2180" s="92"/>
      <c r="CV2180" s="92"/>
      <c r="CW2180" s="92"/>
      <c r="CX2180" s="92"/>
      <c r="CY2180" s="92"/>
      <c r="CZ2180" s="92"/>
      <c r="DA2180" s="92"/>
      <c r="DB2180" s="92"/>
      <c r="DC2180" s="92"/>
      <c r="DD2180" s="92"/>
      <c r="DE2180" s="154">
        <f t="shared" ref="DE2180" si="1652">SUM(DH2180:EY2180)</f>
        <v>22477530</v>
      </c>
      <c r="DF2180" s="92"/>
      <c r="DG2180" s="92"/>
      <c r="DH2180" s="92"/>
      <c r="DI2180" s="156"/>
      <c r="DJ2180" s="156"/>
      <c r="DK2180" s="156"/>
      <c r="DL2180" s="156"/>
      <c r="DM2180" s="156">
        <f t="shared" ref="DM2180:DQ2180" si="1653">W2180*BR2180</f>
        <v>5280000</v>
      </c>
      <c r="DN2180" s="156">
        <f t="shared" si="1653"/>
        <v>5544000</v>
      </c>
      <c r="DO2180" s="156">
        <f t="shared" si="1653"/>
        <v>5832288</v>
      </c>
      <c r="DP2180" s="156">
        <f t="shared" si="1653"/>
        <v>2916144</v>
      </c>
      <c r="DQ2180" s="156">
        <f t="shared" si="1653"/>
        <v>2905098</v>
      </c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156"/>
      <c r="EH2180" s="156"/>
      <c r="EI2180" s="156"/>
      <c r="EJ2180" s="156"/>
      <c r="EK2180" s="156"/>
      <c r="EL2180" s="156"/>
      <c r="EM2180" s="156"/>
      <c r="EN2180" s="156"/>
      <c r="EO2180" s="156"/>
      <c r="EP2180" s="156"/>
      <c r="EQ2180" s="156"/>
      <c r="ER2180" s="156"/>
      <c r="ES2180" s="156"/>
      <c r="ET2180" s="156"/>
      <c r="EU2180" s="156"/>
      <c r="EV2180" s="156"/>
      <c r="EW2180" s="156"/>
      <c r="EX2180" s="156"/>
      <c r="EY2180" s="156"/>
      <c r="EZ2180" s="154">
        <f t="shared" ref="EZ2180" si="1654">DE2180*1.12</f>
        <v>25174833.600000001</v>
      </c>
      <c r="FA2180" s="92" t="s">
        <v>1726</v>
      </c>
      <c r="FB2180" s="92" t="s">
        <v>3578</v>
      </c>
      <c r="FC2180" s="92" t="s">
        <v>3114</v>
      </c>
    </row>
    <row r="2181" spans="1:159" s="49" customFormat="1" ht="25.5" customHeight="1" x14ac:dyDescent="0.25">
      <c r="A2181" s="59" t="s">
        <v>2191</v>
      </c>
      <c r="B2181" s="59" t="s">
        <v>55</v>
      </c>
      <c r="C2181" s="59" t="s">
        <v>2072</v>
      </c>
      <c r="D2181" s="59" t="s">
        <v>2073</v>
      </c>
      <c r="E2181" s="59" t="s">
        <v>2074</v>
      </c>
      <c r="F2181" s="59"/>
      <c r="G2181" s="59" t="s">
        <v>2328</v>
      </c>
      <c r="H2181" s="59" t="s">
        <v>1499</v>
      </c>
      <c r="I2181" s="59">
        <v>80</v>
      </c>
      <c r="J2181" s="59" t="s">
        <v>1506</v>
      </c>
      <c r="K2181" s="59" t="s">
        <v>2334</v>
      </c>
      <c r="L2181" s="59"/>
      <c r="M2181" s="59" t="s">
        <v>2330</v>
      </c>
      <c r="N2181" s="59"/>
      <c r="O2181" s="46">
        <f>P2181+Q2181+R2181+S2181+T2181+U2181+V2181+W2181+X2181+Y2181+Z2181+AA2181+AB2181+AC2181+AD2181+AE2181+AF2181+AG2181+AH2181+AI2181+AJ2181+AK2181+AL2181+AM2181+AN2181+AO2181+AP2181+AQ2181+AR2181+AS2181+AT2181+AU2181+AV2181+AW2181+AX2181+AY2181+AZ2181</f>
        <v>0</v>
      </c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87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>
        <v>0</v>
      </c>
      <c r="DF2181" s="46"/>
      <c r="DG2181" s="46"/>
      <c r="DH2181" s="46"/>
      <c r="DI2181" s="46"/>
      <c r="DJ2181" s="46"/>
      <c r="DK2181" s="46"/>
      <c r="DL2181" s="46"/>
      <c r="DM2181" s="46">
        <v>2592000</v>
      </c>
      <c r="DN2181" s="46">
        <v>2592000</v>
      </c>
      <c r="DO2181" s="46">
        <v>2592000</v>
      </c>
      <c r="DP2181" s="46">
        <v>2592000</v>
      </c>
      <c r="DQ2181" s="46">
        <v>2592000</v>
      </c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  <c r="EZ2181" s="46">
        <v>0</v>
      </c>
      <c r="FA2181" s="59" t="s">
        <v>1726</v>
      </c>
      <c r="FB2181" s="59">
        <v>2015</v>
      </c>
      <c r="FC2181" s="59"/>
    </row>
    <row r="2182" spans="1:159" s="49" customFormat="1" ht="25.5" customHeight="1" x14ac:dyDescent="0.25">
      <c r="A2182" s="59" t="s">
        <v>2192</v>
      </c>
      <c r="B2182" s="59" t="s">
        <v>55</v>
      </c>
      <c r="C2182" s="59" t="s">
        <v>2072</v>
      </c>
      <c r="D2182" s="59" t="s">
        <v>2073</v>
      </c>
      <c r="E2182" s="59" t="s">
        <v>2074</v>
      </c>
      <c r="F2182" s="59"/>
      <c r="G2182" s="59" t="s">
        <v>2328</v>
      </c>
      <c r="H2182" s="59" t="s">
        <v>1499</v>
      </c>
      <c r="I2182" s="59">
        <v>80</v>
      </c>
      <c r="J2182" s="59" t="s">
        <v>1357</v>
      </c>
      <c r="K2182" s="59" t="s">
        <v>2335</v>
      </c>
      <c r="L2182" s="59"/>
      <c r="M2182" s="59" t="s">
        <v>2330</v>
      </c>
      <c r="N2182" s="59"/>
      <c r="O2182" s="46">
        <f>P2182+Q2182+R2182+S2182+T2182+U2182+V2182+W2182+X2182+Y2182+Z2182+AA2182+AB2182+AC2182+AD2182+AE2182+AF2182+AG2182+AH2182+AI2182+AJ2182+AK2182+AL2182+AM2182+AN2182+AO2182+AP2182+AQ2182+AR2182+AS2182+AT2182+AU2182+AV2182+AW2182+AX2182+AY2182+AZ2182</f>
        <v>0</v>
      </c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87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>
        <v>0</v>
      </c>
      <c r="DF2182" s="46"/>
      <c r="DG2182" s="46"/>
      <c r="DH2182" s="46"/>
      <c r="DI2182" s="46"/>
      <c r="DJ2182" s="46"/>
      <c r="DK2182" s="46"/>
      <c r="DL2182" s="46"/>
      <c r="DM2182" s="46">
        <v>3888000</v>
      </c>
      <c r="DN2182" s="46">
        <v>5184000</v>
      </c>
      <c r="DO2182" s="46">
        <v>5184000</v>
      </c>
      <c r="DP2182" s="46">
        <v>5184000</v>
      </c>
      <c r="DQ2182" s="46">
        <v>5136000</v>
      </c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>
        <v>0</v>
      </c>
      <c r="FA2182" s="59" t="s">
        <v>1726</v>
      </c>
      <c r="FB2182" s="59" t="s">
        <v>1736</v>
      </c>
      <c r="FC2182" s="59" t="s">
        <v>2403</v>
      </c>
    </row>
    <row r="2183" spans="1:159" s="49" customFormat="1" ht="25.5" customHeight="1" x14ac:dyDescent="0.25">
      <c r="A2183" s="59" t="s">
        <v>3080</v>
      </c>
      <c r="B2183" s="59" t="s">
        <v>55</v>
      </c>
      <c r="C2183" s="59" t="s">
        <v>2072</v>
      </c>
      <c r="D2183" s="59" t="s">
        <v>2073</v>
      </c>
      <c r="E2183" s="59" t="s">
        <v>2074</v>
      </c>
      <c r="F2183" s="59" t="s">
        <v>2073</v>
      </c>
      <c r="G2183" s="59" t="s">
        <v>2328</v>
      </c>
      <c r="H2183" s="59" t="s">
        <v>1499</v>
      </c>
      <c r="I2183" s="59">
        <v>80</v>
      </c>
      <c r="J2183" s="59" t="s">
        <v>3108</v>
      </c>
      <c r="K2183" s="59" t="s">
        <v>2335</v>
      </c>
      <c r="L2183" s="59"/>
      <c r="M2183" s="59" t="s">
        <v>2330</v>
      </c>
      <c r="N2183" s="59"/>
      <c r="O2183" s="46">
        <f>W2183+X2183+Y2183+Z2183+AA2183</f>
        <v>60</v>
      </c>
      <c r="P2183" s="46"/>
      <c r="Q2183" s="46"/>
      <c r="R2183" s="46"/>
      <c r="S2183" s="46"/>
      <c r="T2183" s="46"/>
      <c r="U2183" s="46"/>
      <c r="V2183" s="46"/>
      <c r="W2183" s="46">
        <v>12</v>
      </c>
      <c r="X2183" s="79">
        <v>12</v>
      </c>
      <c r="Y2183" s="79">
        <v>12</v>
      </c>
      <c r="Z2183" s="79">
        <v>12</v>
      </c>
      <c r="AA2183" s="79">
        <v>12</v>
      </c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87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>
        <f>DE2183/O2183</f>
        <v>0</v>
      </c>
      <c r="BK2183" s="46"/>
      <c r="BL2183" s="46"/>
      <c r="BM2183" s="46"/>
      <c r="BN2183" s="46"/>
      <c r="BO2183" s="46"/>
      <c r="BP2183" s="46"/>
      <c r="BQ2183" s="46"/>
      <c r="BR2183" s="46">
        <v>216000</v>
      </c>
      <c r="BS2183" s="46">
        <v>216000</v>
      </c>
      <c r="BT2183" s="46">
        <v>216000</v>
      </c>
      <c r="BU2183" s="46">
        <v>216000</v>
      </c>
      <c r="BV2183" s="46">
        <v>214000</v>
      </c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  <c r="CN2183" s="46"/>
      <c r="CO2183" s="46"/>
      <c r="CP2183" s="46"/>
      <c r="CQ2183" s="46"/>
      <c r="CR2183" s="46"/>
      <c r="CS2183" s="46"/>
      <c r="CT2183" s="46"/>
      <c r="CU2183" s="46"/>
      <c r="CV2183" s="46"/>
      <c r="CW2183" s="46"/>
      <c r="CX2183" s="46"/>
      <c r="CY2183" s="46"/>
      <c r="CZ2183" s="46"/>
      <c r="DA2183" s="46"/>
      <c r="DB2183" s="46"/>
      <c r="DC2183" s="46"/>
      <c r="DD2183" s="46"/>
      <c r="DE2183" s="46">
        <v>0</v>
      </c>
      <c r="DF2183" s="46"/>
      <c r="DG2183" s="46"/>
      <c r="DH2183" s="46"/>
      <c r="DI2183" s="46"/>
      <c r="DJ2183" s="46"/>
      <c r="DK2183" s="46"/>
      <c r="DL2183" s="46"/>
      <c r="DM2183" s="46">
        <f t="shared" ref="DM2183:DQ2184" si="1655">BR2183*W2183</f>
        <v>2592000</v>
      </c>
      <c r="DN2183" s="46">
        <f t="shared" si="1655"/>
        <v>2592000</v>
      </c>
      <c r="DO2183" s="46">
        <f t="shared" si="1655"/>
        <v>2592000</v>
      </c>
      <c r="DP2183" s="46">
        <f t="shared" si="1655"/>
        <v>2592000</v>
      </c>
      <c r="DQ2183" s="46">
        <f t="shared" si="1655"/>
        <v>2568000</v>
      </c>
      <c r="DR2183" s="46"/>
      <c r="DS2183" s="46"/>
      <c r="DT2183" s="46"/>
      <c r="DU2183" s="46"/>
      <c r="DV2183" s="46"/>
      <c r="DW2183" s="46"/>
      <c r="DX2183" s="46"/>
      <c r="DY2183" s="46"/>
      <c r="DZ2183" s="46"/>
      <c r="EA2183" s="46"/>
      <c r="EB2183" s="46"/>
      <c r="EC2183" s="46"/>
      <c r="ED2183" s="46"/>
      <c r="EE2183" s="46"/>
      <c r="EF2183" s="46"/>
      <c r="EG2183" s="46"/>
      <c r="EH2183" s="46"/>
      <c r="EI2183" s="46"/>
      <c r="EJ2183" s="46"/>
      <c r="EK2183" s="46"/>
      <c r="EL2183" s="46"/>
      <c r="EM2183" s="46"/>
      <c r="EN2183" s="46"/>
      <c r="EO2183" s="46"/>
      <c r="EP2183" s="46"/>
      <c r="EQ2183" s="46"/>
      <c r="ER2183" s="46"/>
      <c r="ES2183" s="46"/>
      <c r="ET2183" s="46"/>
      <c r="EU2183" s="46"/>
      <c r="EV2183" s="46"/>
      <c r="EW2183" s="46"/>
      <c r="EX2183" s="46"/>
      <c r="EY2183" s="46"/>
      <c r="EZ2183" s="46">
        <f>DE2183*1.12</f>
        <v>0</v>
      </c>
      <c r="FA2183" s="59" t="s">
        <v>1726</v>
      </c>
      <c r="FB2183" s="59" t="s">
        <v>3107</v>
      </c>
      <c r="FC2183" s="59" t="s">
        <v>3109</v>
      </c>
    </row>
    <row r="2184" spans="1:159" s="49" customFormat="1" ht="25.5" customHeight="1" x14ac:dyDescent="0.25">
      <c r="A2184" s="59" t="s">
        <v>3520</v>
      </c>
      <c r="B2184" s="59" t="s">
        <v>55</v>
      </c>
      <c r="C2184" s="59" t="s">
        <v>2072</v>
      </c>
      <c r="D2184" s="59" t="s">
        <v>2073</v>
      </c>
      <c r="E2184" s="59" t="s">
        <v>2074</v>
      </c>
      <c r="F2184" s="59" t="s">
        <v>2073</v>
      </c>
      <c r="G2184" s="59" t="s">
        <v>2328</v>
      </c>
      <c r="H2184" s="59" t="s">
        <v>1499</v>
      </c>
      <c r="I2184" s="59">
        <v>80</v>
      </c>
      <c r="J2184" s="59" t="s">
        <v>3517</v>
      </c>
      <c r="K2184" s="59" t="s">
        <v>2335</v>
      </c>
      <c r="L2184" s="59"/>
      <c r="M2184" s="59" t="s">
        <v>2330</v>
      </c>
      <c r="N2184" s="59"/>
      <c r="O2184" s="46">
        <f>W2184+X2184+Y2184+Z2184+AA2184</f>
        <v>60</v>
      </c>
      <c r="P2184" s="46"/>
      <c r="Q2184" s="46"/>
      <c r="R2184" s="46"/>
      <c r="S2184" s="46"/>
      <c r="T2184" s="46"/>
      <c r="U2184" s="46"/>
      <c r="V2184" s="46"/>
      <c r="W2184" s="46">
        <v>12</v>
      </c>
      <c r="X2184" s="79">
        <v>12</v>
      </c>
      <c r="Y2184" s="79">
        <v>12</v>
      </c>
      <c r="Z2184" s="79">
        <v>12</v>
      </c>
      <c r="AA2184" s="79">
        <v>12</v>
      </c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87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>
        <f>DE2184/O2184</f>
        <v>0</v>
      </c>
      <c r="BK2184" s="46"/>
      <c r="BL2184" s="46"/>
      <c r="BM2184" s="46"/>
      <c r="BN2184" s="46"/>
      <c r="BO2184" s="46"/>
      <c r="BP2184" s="46"/>
      <c r="BQ2184" s="46"/>
      <c r="BR2184" s="46">
        <v>216000</v>
      </c>
      <c r="BS2184" s="46">
        <v>226800</v>
      </c>
      <c r="BT2184" s="46">
        <v>226800</v>
      </c>
      <c r="BU2184" s="46">
        <v>226800</v>
      </c>
      <c r="BV2184" s="46">
        <v>224700</v>
      </c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>
        <v>0</v>
      </c>
      <c r="DF2184" s="46"/>
      <c r="DG2184" s="46"/>
      <c r="DH2184" s="46"/>
      <c r="DI2184" s="46"/>
      <c r="DJ2184" s="46"/>
      <c r="DK2184" s="46"/>
      <c r="DL2184" s="46"/>
      <c r="DM2184" s="46">
        <f t="shared" si="1655"/>
        <v>2592000</v>
      </c>
      <c r="DN2184" s="46">
        <f t="shared" si="1655"/>
        <v>2721600</v>
      </c>
      <c r="DO2184" s="46">
        <f t="shared" si="1655"/>
        <v>2721600</v>
      </c>
      <c r="DP2184" s="46">
        <f t="shared" si="1655"/>
        <v>2721600</v>
      </c>
      <c r="DQ2184" s="46">
        <f t="shared" si="1655"/>
        <v>2696400</v>
      </c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>
        <f>DE2184*1.12</f>
        <v>0</v>
      </c>
      <c r="FA2184" s="59" t="s">
        <v>1726</v>
      </c>
      <c r="FB2184" s="59" t="s">
        <v>3107</v>
      </c>
      <c r="FC2184" s="59" t="s">
        <v>3518</v>
      </c>
    </row>
    <row r="2185" spans="1:159" s="157" customFormat="1" ht="25.5" customHeight="1" x14ac:dyDescent="0.25">
      <c r="A2185" s="92" t="s">
        <v>3943</v>
      </c>
      <c r="B2185" s="92" t="s">
        <v>55</v>
      </c>
      <c r="C2185" s="92" t="s">
        <v>2072</v>
      </c>
      <c r="D2185" s="92" t="s">
        <v>2073</v>
      </c>
      <c r="E2185" s="92" t="s">
        <v>2074</v>
      </c>
      <c r="F2185" s="92" t="s">
        <v>2073</v>
      </c>
      <c r="G2185" s="92" t="s">
        <v>2328</v>
      </c>
      <c r="H2185" s="92" t="s">
        <v>1499</v>
      </c>
      <c r="I2185" s="152">
        <v>80</v>
      </c>
      <c r="J2185" s="152" t="s">
        <v>3941</v>
      </c>
      <c r="K2185" s="152" t="s">
        <v>2335</v>
      </c>
      <c r="L2185" s="100"/>
      <c r="M2185" s="92" t="s">
        <v>2330</v>
      </c>
      <c r="N2185" s="152"/>
      <c r="O2185" s="48">
        <f t="shared" ref="O2185" si="1656">V2185+W2185+X2185+Y2185+Z2185+AA2185+AB2185+AC2185+AD2185+AE2185+AF2185+AG2185+AH2185+AI2185+AJ2185+AK2185+AL2185+AM2185+AN2185+AO2185+AP2185+AQ2185+AR2185+AS2185+AT2185+AU2185+AV2185+AW2185+AX2185+AY2185+AZ2185+BA2185+BB2185+BC2185+BD2185+BE2185+BF2185+BG2185+BH2185+BI2185</f>
        <v>60</v>
      </c>
      <c r="P2185" s="92"/>
      <c r="Q2185" s="92"/>
      <c r="R2185" s="92"/>
      <c r="S2185" s="96"/>
      <c r="T2185" s="96"/>
      <c r="U2185" s="96"/>
      <c r="V2185" s="96"/>
      <c r="W2185" s="96">
        <v>12</v>
      </c>
      <c r="X2185" s="153">
        <v>12</v>
      </c>
      <c r="Y2185" s="153">
        <v>12</v>
      </c>
      <c r="Z2185" s="153">
        <v>12</v>
      </c>
      <c r="AA2185" s="96">
        <v>12</v>
      </c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154">
        <f t="shared" ref="BJ2185" si="1657">DE2185/O2185</f>
        <v>231274.32</v>
      </c>
      <c r="BK2185" s="92"/>
      <c r="BL2185" s="92"/>
      <c r="BM2185" s="92"/>
      <c r="BN2185" s="155"/>
      <c r="BO2185" s="155"/>
      <c r="BP2185" s="155"/>
      <c r="BQ2185" s="155"/>
      <c r="BR2185" s="155">
        <v>216000</v>
      </c>
      <c r="BS2185" s="96">
        <v>226800</v>
      </c>
      <c r="BT2185" s="101">
        <v>238593.6</v>
      </c>
      <c r="BU2185" s="101">
        <v>238593.6</v>
      </c>
      <c r="BV2185" s="92">
        <v>236384.40000000002</v>
      </c>
      <c r="BW2185" s="92"/>
      <c r="BX2185" s="92"/>
      <c r="BY2185" s="92"/>
      <c r="BZ2185" s="92"/>
      <c r="CA2185" s="92"/>
      <c r="CB2185" s="92"/>
      <c r="CC2185" s="92"/>
      <c r="CD2185" s="92"/>
      <c r="CE2185" s="92"/>
      <c r="CF2185" s="92"/>
      <c r="CG2185" s="92"/>
      <c r="CH2185" s="92"/>
      <c r="CI2185" s="92"/>
      <c r="CJ2185" s="92"/>
      <c r="CK2185" s="92"/>
      <c r="CL2185" s="92"/>
      <c r="CM2185" s="92"/>
      <c r="CN2185" s="92"/>
      <c r="CO2185" s="92"/>
      <c r="CP2185" s="92"/>
      <c r="CQ2185" s="92"/>
      <c r="CR2185" s="92"/>
      <c r="CS2185" s="92"/>
      <c r="CT2185" s="92"/>
      <c r="CU2185" s="92"/>
      <c r="CV2185" s="92"/>
      <c r="CW2185" s="92"/>
      <c r="CX2185" s="92"/>
      <c r="CY2185" s="92"/>
      <c r="CZ2185" s="92"/>
      <c r="DA2185" s="92"/>
      <c r="DB2185" s="92"/>
      <c r="DC2185" s="92"/>
      <c r="DD2185" s="92"/>
      <c r="DE2185" s="154">
        <f t="shared" ref="DE2185" si="1658">SUM(DH2185:EY2185)</f>
        <v>13876459.200000001</v>
      </c>
      <c r="DF2185" s="92"/>
      <c r="DG2185" s="92"/>
      <c r="DH2185" s="92"/>
      <c r="DI2185" s="156"/>
      <c r="DJ2185" s="156"/>
      <c r="DK2185" s="156"/>
      <c r="DL2185" s="156"/>
      <c r="DM2185" s="156">
        <f t="shared" ref="DM2185:DQ2185" si="1659">W2185*BR2185</f>
        <v>2592000</v>
      </c>
      <c r="DN2185" s="156">
        <f t="shared" si="1659"/>
        <v>2721600</v>
      </c>
      <c r="DO2185" s="156">
        <f t="shared" si="1659"/>
        <v>2863123.2</v>
      </c>
      <c r="DP2185" s="156">
        <f t="shared" si="1659"/>
        <v>2863123.2</v>
      </c>
      <c r="DQ2185" s="156">
        <f t="shared" si="1659"/>
        <v>2836612.8000000003</v>
      </c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156"/>
      <c r="EH2185" s="156"/>
      <c r="EI2185" s="156"/>
      <c r="EJ2185" s="156"/>
      <c r="EK2185" s="156"/>
      <c r="EL2185" s="156"/>
      <c r="EM2185" s="156"/>
      <c r="EN2185" s="156"/>
      <c r="EO2185" s="156"/>
      <c r="EP2185" s="156"/>
      <c r="EQ2185" s="156"/>
      <c r="ER2185" s="156"/>
      <c r="ES2185" s="156"/>
      <c r="ET2185" s="156"/>
      <c r="EU2185" s="156"/>
      <c r="EV2185" s="156"/>
      <c r="EW2185" s="156"/>
      <c r="EX2185" s="156"/>
      <c r="EY2185" s="156"/>
      <c r="EZ2185" s="154">
        <f t="shared" ref="EZ2185" si="1660">DE2185*1.12</f>
        <v>15541634.304000003</v>
      </c>
      <c r="FA2185" s="92" t="s">
        <v>1726</v>
      </c>
      <c r="FB2185" s="92" t="s">
        <v>3578</v>
      </c>
      <c r="FC2185" s="92" t="s">
        <v>1753</v>
      </c>
    </row>
    <row r="2186" spans="1:159" s="49" customFormat="1" ht="25.5" customHeight="1" x14ac:dyDescent="0.25">
      <c r="A2186" s="59" t="s">
        <v>2193</v>
      </c>
      <c r="B2186" s="59" t="s">
        <v>55</v>
      </c>
      <c r="C2186" s="59" t="s">
        <v>2072</v>
      </c>
      <c r="D2186" s="59" t="s">
        <v>2073</v>
      </c>
      <c r="E2186" s="59" t="s">
        <v>2074</v>
      </c>
      <c r="F2186" s="59"/>
      <c r="G2186" s="59" t="s">
        <v>2328</v>
      </c>
      <c r="H2186" s="59" t="s">
        <v>1499</v>
      </c>
      <c r="I2186" s="59">
        <v>80</v>
      </c>
      <c r="J2186" s="59" t="s">
        <v>1506</v>
      </c>
      <c r="K2186" s="59" t="s">
        <v>2336</v>
      </c>
      <c r="L2186" s="59"/>
      <c r="M2186" s="59" t="s">
        <v>2330</v>
      </c>
      <c r="N2186" s="59"/>
      <c r="O2186" s="46">
        <f>P2186+Q2186+R2186+S2186+T2186+U2186+V2186+W2186+X2186+Y2186+Z2186+AA2186+AB2186+AC2186+AD2186+AE2186+AF2186+AG2186+AH2186+AI2186+AJ2186+AK2186+AL2186+AM2186+AN2186+AO2186+AP2186+AQ2186+AR2186+AS2186+AT2186+AU2186+AV2186+AW2186+AX2186+AY2186+AZ2186</f>
        <v>0</v>
      </c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87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>
        <v>0</v>
      </c>
      <c r="DF2186" s="46"/>
      <c r="DG2186" s="46"/>
      <c r="DH2186" s="46"/>
      <c r="DI2186" s="46"/>
      <c r="DJ2186" s="46"/>
      <c r="DK2186" s="46"/>
      <c r="DL2186" s="46"/>
      <c r="DM2186" s="46">
        <v>2832000</v>
      </c>
      <c r="DN2186" s="46">
        <v>2832000</v>
      </c>
      <c r="DO2186" s="46">
        <v>2832000</v>
      </c>
      <c r="DP2186" s="46">
        <v>2832000</v>
      </c>
      <c r="DQ2186" s="46">
        <v>2832000</v>
      </c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  <c r="EZ2186" s="46">
        <v>0</v>
      </c>
      <c r="FA2186" s="59" t="s">
        <v>1726</v>
      </c>
      <c r="FB2186" s="59">
        <v>2015</v>
      </c>
      <c r="FC2186" s="59"/>
    </row>
    <row r="2187" spans="1:159" s="49" customFormat="1" ht="25.5" customHeight="1" x14ac:dyDescent="0.25">
      <c r="A2187" s="59" t="s">
        <v>2194</v>
      </c>
      <c r="B2187" s="59" t="s">
        <v>55</v>
      </c>
      <c r="C2187" s="59" t="s">
        <v>2072</v>
      </c>
      <c r="D2187" s="59" t="s">
        <v>2073</v>
      </c>
      <c r="E2187" s="59" t="s">
        <v>2074</v>
      </c>
      <c r="F2187" s="59"/>
      <c r="G2187" s="59" t="s">
        <v>2328</v>
      </c>
      <c r="H2187" s="59" t="s">
        <v>1499</v>
      </c>
      <c r="I2187" s="59">
        <v>80</v>
      </c>
      <c r="J2187" s="59" t="s">
        <v>1357</v>
      </c>
      <c r="K2187" s="59" t="s">
        <v>2337</v>
      </c>
      <c r="L2187" s="59"/>
      <c r="M2187" s="59" t="s">
        <v>2330</v>
      </c>
      <c r="N2187" s="59"/>
      <c r="O2187" s="46">
        <f>P2187+Q2187+R2187+S2187+T2187+U2187+V2187+W2187+X2187+Y2187+Z2187+AA2187+AB2187+AC2187+AD2187+AE2187+AF2187+AG2187+AH2187+AI2187+AJ2187+AK2187+AL2187+AM2187+AN2187+AO2187+AP2187+AQ2187+AR2187+AS2187+AT2187+AU2187+AV2187+AW2187+AX2187+AY2187+AZ2187</f>
        <v>0</v>
      </c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87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>
        <v>0</v>
      </c>
      <c r="DF2187" s="46"/>
      <c r="DG2187" s="46"/>
      <c r="DH2187" s="46"/>
      <c r="DI2187" s="46"/>
      <c r="DJ2187" s="46"/>
      <c r="DK2187" s="46"/>
      <c r="DL2187" s="46"/>
      <c r="DM2187" s="46">
        <v>4248000</v>
      </c>
      <c r="DN2187" s="46">
        <v>5664000</v>
      </c>
      <c r="DO2187" s="46">
        <v>5664000</v>
      </c>
      <c r="DP2187" s="46">
        <v>5664000</v>
      </c>
      <c r="DQ2187" s="46">
        <v>5656000</v>
      </c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>
        <v>0</v>
      </c>
      <c r="FA2187" s="59" t="s">
        <v>1726</v>
      </c>
      <c r="FB2187" s="59" t="s">
        <v>1736</v>
      </c>
      <c r="FC2187" s="59" t="s">
        <v>2403</v>
      </c>
    </row>
    <row r="2188" spans="1:159" s="49" customFormat="1" ht="25.5" customHeight="1" x14ac:dyDescent="0.25">
      <c r="A2188" s="59" t="s">
        <v>3081</v>
      </c>
      <c r="B2188" s="59" t="s">
        <v>55</v>
      </c>
      <c r="C2188" s="59" t="s">
        <v>2072</v>
      </c>
      <c r="D2188" s="59" t="s">
        <v>2073</v>
      </c>
      <c r="E2188" s="59" t="s">
        <v>2074</v>
      </c>
      <c r="F2188" s="59" t="s">
        <v>2073</v>
      </c>
      <c r="G2188" s="59" t="s">
        <v>2328</v>
      </c>
      <c r="H2188" s="59" t="s">
        <v>1499</v>
      </c>
      <c r="I2188" s="59">
        <v>80</v>
      </c>
      <c r="J2188" s="59" t="s">
        <v>3108</v>
      </c>
      <c r="K2188" s="59" t="s">
        <v>2337</v>
      </c>
      <c r="L2188" s="59"/>
      <c r="M2188" s="59" t="s">
        <v>2330</v>
      </c>
      <c r="N2188" s="59"/>
      <c r="O2188" s="46">
        <f>W2188+X2188+Y2188+Z2188+AA2188</f>
        <v>60</v>
      </c>
      <c r="P2188" s="46"/>
      <c r="Q2188" s="46"/>
      <c r="R2188" s="46"/>
      <c r="S2188" s="46"/>
      <c r="T2188" s="46"/>
      <c r="U2188" s="46"/>
      <c r="V2188" s="46"/>
      <c r="W2188" s="46">
        <v>12</v>
      </c>
      <c r="X2188" s="79">
        <v>12</v>
      </c>
      <c r="Y2188" s="79">
        <v>12</v>
      </c>
      <c r="Z2188" s="79">
        <v>12</v>
      </c>
      <c r="AA2188" s="79">
        <v>12</v>
      </c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87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>
        <f>DE2188/O2188</f>
        <v>0</v>
      </c>
      <c r="BK2188" s="46"/>
      <c r="BL2188" s="46"/>
      <c r="BM2188" s="46"/>
      <c r="BN2188" s="46"/>
      <c r="BO2188" s="46"/>
      <c r="BP2188" s="46"/>
      <c r="BQ2188" s="46"/>
      <c r="BR2188" s="46">
        <v>236000</v>
      </c>
      <c r="BS2188" s="46">
        <v>236000</v>
      </c>
      <c r="BT2188" s="46">
        <v>236000</v>
      </c>
      <c r="BU2188" s="46">
        <v>236000</v>
      </c>
      <c r="BV2188" s="46">
        <v>235666.66666666666</v>
      </c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  <c r="CN2188" s="46"/>
      <c r="CO2188" s="46"/>
      <c r="CP2188" s="46"/>
      <c r="CQ2188" s="46"/>
      <c r="CR2188" s="46"/>
      <c r="CS2188" s="46"/>
      <c r="CT2188" s="46"/>
      <c r="CU2188" s="46"/>
      <c r="CV2188" s="46"/>
      <c r="CW2188" s="46"/>
      <c r="CX2188" s="46"/>
      <c r="CY2188" s="46"/>
      <c r="CZ2188" s="46"/>
      <c r="DA2188" s="46"/>
      <c r="DB2188" s="46"/>
      <c r="DC2188" s="46"/>
      <c r="DD2188" s="46"/>
      <c r="DE2188" s="46">
        <v>0</v>
      </c>
      <c r="DF2188" s="46"/>
      <c r="DG2188" s="46"/>
      <c r="DH2188" s="46"/>
      <c r="DI2188" s="46"/>
      <c r="DJ2188" s="46"/>
      <c r="DK2188" s="46"/>
      <c r="DL2188" s="46"/>
      <c r="DM2188" s="46">
        <f t="shared" ref="DM2188:DQ2189" si="1661">BR2188*W2188</f>
        <v>2832000</v>
      </c>
      <c r="DN2188" s="46">
        <f t="shared" si="1661"/>
        <v>2832000</v>
      </c>
      <c r="DO2188" s="46">
        <f t="shared" si="1661"/>
        <v>2832000</v>
      </c>
      <c r="DP2188" s="46">
        <f t="shared" si="1661"/>
        <v>2832000</v>
      </c>
      <c r="DQ2188" s="46">
        <f t="shared" si="1661"/>
        <v>2828000</v>
      </c>
      <c r="DR2188" s="46"/>
      <c r="DS2188" s="46"/>
      <c r="DT2188" s="46"/>
      <c r="DU2188" s="46"/>
      <c r="DV2188" s="46"/>
      <c r="DW2188" s="46"/>
      <c r="DX2188" s="46"/>
      <c r="DY2188" s="46"/>
      <c r="DZ2188" s="46"/>
      <c r="EA2188" s="46"/>
      <c r="EB2188" s="46"/>
      <c r="EC2188" s="46"/>
      <c r="ED2188" s="46"/>
      <c r="EE2188" s="46"/>
      <c r="EF2188" s="46"/>
      <c r="EG2188" s="46"/>
      <c r="EH2188" s="46"/>
      <c r="EI2188" s="46"/>
      <c r="EJ2188" s="46"/>
      <c r="EK2188" s="46"/>
      <c r="EL2188" s="46"/>
      <c r="EM2188" s="46"/>
      <c r="EN2188" s="46"/>
      <c r="EO2188" s="46"/>
      <c r="EP2188" s="46"/>
      <c r="EQ2188" s="46"/>
      <c r="ER2188" s="46"/>
      <c r="ES2188" s="46"/>
      <c r="ET2188" s="46"/>
      <c r="EU2188" s="46"/>
      <c r="EV2188" s="46"/>
      <c r="EW2188" s="46"/>
      <c r="EX2188" s="46"/>
      <c r="EY2188" s="46"/>
      <c r="EZ2188" s="46">
        <f>DE2188*1.12</f>
        <v>0</v>
      </c>
      <c r="FA2188" s="59" t="s">
        <v>1726</v>
      </c>
      <c r="FB2188" s="59" t="s">
        <v>3107</v>
      </c>
      <c r="FC2188" s="59" t="s">
        <v>3109</v>
      </c>
    </row>
    <row r="2189" spans="1:159" s="49" customFormat="1" ht="25.5" customHeight="1" x14ac:dyDescent="0.25">
      <c r="A2189" s="59" t="s">
        <v>3521</v>
      </c>
      <c r="B2189" s="59" t="s">
        <v>55</v>
      </c>
      <c r="C2189" s="59" t="s">
        <v>2072</v>
      </c>
      <c r="D2189" s="59" t="s">
        <v>2073</v>
      </c>
      <c r="E2189" s="59" t="s">
        <v>2074</v>
      </c>
      <c r="F2189" s="59" t="s">
        <v>2073</v>
      </c>
      <c r="G2189" s="59" t="s">
        <v>2328</v>
      </c>
      <c r="H2189" s="59" t="s">
        <v>1499</v>
      </c>
      <c r="I2189" s="59">
        <v>80</v>
      </c>
      <c r="J2189" s="59" t="s">
        <v>3517</v>
      </c>
      <c r="K2189" s="59" t="s">
        <v>2337</v>
      </c>
      <c r="L2189" s="59"/>
      <c r="M2189" s="59" t="s">
        <v>2330</v>
      </c>
      <c r="N2189" s="59"/>
      <c r="O2189" s="46">
        <f>W2189+X2189+Y2189+Z2189+AA2189</f>
        <v>60</v>
      </c>
      <c r="P2189" s="46"/>
      <c r="Q2189" s="46"/>
      <c r="R2189" s="46"/>
      <c r="S2189" s="46"/>
      <c r="T2189" s="46"/>
      <c r="U2189" s="46"/>
      <c r="V2189" s="46"/>
      <c r="W2189" s="46">
        <v>12</v>
      </c>
      <c r="X2189" s="79">
        <v>12</v>
      </c>
      <c r="Y2189" s="79">
        <v>12</v>
      </c>
      <c r="Z2189" s="79">
        <v>12</v>
      </c>
      <c r="AA2189" s="79">
        <v>12</v>
      </c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87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>
        <f>DE2189/O2189</f>
        <v>0</v>
      </c>
      <c r="BK2189" s="46"/>
      <c r="BL2189" s="46"/>
      <c r="BM2189" s="46"/>
      <c r="BN2189" s="46"/>
      <c r="BO2189" s="46"/>
      <c r="BP2189" s="46"/>
      <c r="BQ2189" s="46"/>
      <c r="BR2189" s="46">
        <v>236000</v>
      </c>
      <c r="BS2189" s="46">
        <v>247800</v>
      </c>
      <c r="BT2189" s="46">
        <v>247800</v>
      </c>
      <c r="BU2189" s="46">
        <v>247800</v>
      </c>
      <c r="BV2189" s="46">
        <v>247450</v>
      </c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>
        <v>0</v>
      </c>
      <c r="DF2189" s="46"/>
      <c r="DG2189" s="46"/>
      <c r="DH2189" s="46"/>
      <c r="DI2189" s="46"/>
      <c r="DJ2189" s="46"/>
      <c r="DK2189" s="46"/>
      <c r="DL2189" s="46"/>
      <c r="DM2189" s="46">
        <f t="shared" si="1661"/>
        <v>2832000</v>
      </c>
      <c r="DN2189" s="46">
        <f t="shared" si="1661"/>
        <v>2973600</v>
      </c>
      <c r="DO2189" s="46">
        <f t="shared" si="1661"/>
        <v>2973600</v>
      </c>
      <c r="DP2189" s="46">
        <f t="shared" si="1661"/>
        <v>2973600</v>
      </c>
      <c r="DQ2189" s="46">
        <f t="shared" si="1661"/>
        <v>2969400</v>
      </c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>
        <f>DE2189*1.12</f>
        <v>0</v>
      </c>
      <c r="FA2189" s="59" t="s">
        <v>1726</v>
      </c>
      <c r="FB2189" s="59" t="s">
        <v>3107</v>
      </c>
      <c r="FC2189" s="59" t="s">
        <v>3518</v>
      </c>
    </row>
    <row r="2190" spans="1:159" s="157" customFormat="1" ht="25.5" customHeight="1" x14ac:dyDescent="0.25">
      <c r="A2190" s="92" t="s">
        <v>3944</v>
      </c>
      <c r="B2190" s="92" t="s">
        <v>55</v>
      </c>
      <c r="C2190" s="92" t="s">
        <v>2072</v>
      </c>
      <c r="D2190" s="92" t="s">
        <v>2073</v>
      </c>
      <c r="E2190" s="92" t="s">
        <v>2074</v>
      </c>
      <c r="F2190" s="92" t="s">
        <v>2073</v>
      </c>
      <c r="G2190" s="92" t="s">
        <v>2328</v>
      </c>
      <c r="H2190" s="92" t="s">
        <v>1499</v>
      </c>
      <c r="I2190" s="152">
        <v>80</v>
      </c>
      <c r="J2190" s="152" t="s">
        <v>3941</v>
      </c>
      <c r="K2190" s="152" t="s">
        <v>2337</v>
      </c>
      <c r="L2190" s="100"/>
      <c r="M2190" s="92" t="s">
        <v>2330</v>
      </c>
      <c r="N2190" s="152"/>
      <c r="O2190" s="48">
        <f t="shared" ref="O2190" si="1662">V2190+W2190+X2190+Y2190+Z2190+AA2190+AB2190+AC2190+AD2190+AE2190+AF2190+AG2190+AH2190+AI2190+AJ2190+AK2190+AL2190+AM2190+AN2190+AO2190+AP2190+AQ2190+AR2190+AS2190+AT2190+AU2190+AV2190+AW2190+AX2190+AY2190+AZ2190+BA2190+BB2190+BC2190+BD2190+BE2190+BF2190+BG2190+BH2190+BI2190</f>
        <v>60</v>
      </c>
      <c r="P2190" s="92"/>
      <c r="Q2190" s="92"/>
      <c r="R2190" s="92"/>
      <c r="S2190" s="96"/>
      <c r="T2190" s="96"/>
      <c r="U2190" s="96"/>
      <c r="V2190" s="96"/>
      <c r="W2190" s="96">
        <v>12</v>
      </c>
      <c r="X2190" s="153">
        <v>12</v>
      </c>
      <c r="Y2190" s="153">
        <v>12</v>
      </c>
      <c r="Z2190" s="153">
        <v>12</v>
      </c>
      <c r="AA2190" s="96">
        <v>12</v>
      </c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154">
        <f t="shared" ref="BJ2190" si="1663">DE2190/O2190</f>
        <v>253097.72</v>
      </c>
      <c r="BK2190" s="92"/>
      <c r="BL2190" s="92"/>
      <c r="BM2190" s="92"/>
      <c r="BN2190" s="155"/>
      <c r="BO2190" s="155"/>
      <c r="BP2190" s="155"/>
      <c r="BQ2190" s="155"/>
      <c r="BR2190" s="155">
        <v>236000</v>
      </c>
      <c r="BS2190" s="96">
        <v>247800</v>
      </c>
      <c r="BT2190" s="101">
        <v>260685.6</v>
      </c>
      <c r="BU2190" s="101">
        <v>260685.6</v>
      </c>
      <c r="BV2190" s="92">
        <v>260317.40000000002</v>
      </c>
      <c r="BW2190" s="92"/>
      <c r="BX2190" s="92"/>
      <c r="BY2190" s="92"/>
      <c r="BZ2190" s="92"/>
      <c r="CA2190" s="92"/>
      <c r="CB2190" s="92"/>
      <c r="CC2190" s="92"/>
      <c r="CD2190" s="92"/>
      <c r="CE2190" s="92"/>
      <c r="CF2190" s="92"/>
      <c r="CG2190" s="92"/>
      <c r="CH2190" s="92"/>
      <c r="CI2190" s="92"/>
      <c r="CJ2190" s="92"/>
      <c r="CK2190" s="92"/>
      <c r="CL2190" s="92"/>
      <c r="CM2190" s="92"/>
      <c r="CN2190" s="92"/>
      <c r="CO2190" s="92"/>
      <c r="CP2190" s="92"/>
      <c r="CQ2190" s="92"/>
      <c r="CR2190" s="92"/>
      <c r="CS2190" s="92"/>
      <c r="CT2190" s="92"/>
      <c r="CU2190" s="92"/>
      <c r="CV2190" s="92"/>
      <c r="CW2190" s="92"/>
      <c r="CX2190" s="92"/>
      <c r="CY2190" s="92"/>
      <c r="CZ2190" s="92"/>
      <c r="DA2190" s="92"/>
      <c r="DB2190" s="92"/>
      <c r="DC2190" s="92"/>
      <c r="DD2190" s="92"/>
      <c r="DE2190" s="154">
        <f t="shared" ref="DE2190" si="1664">SUM(DH2190:EY2190)</f>
        <v>15185863.199999999</v>
      </c>
      <c r="DF2190" s="92"/>
      <c r="DG2190" s="92"/>
      <c r="DH2190" s="92"/>
      <c r="DI2190" s="156"/>
      <c r="DJ2190" s="156"/>
      <c r="DK2190" s="156"/>
      <c r="DL2190" s="156"/>
      <c r="DM2190" s="156">
        <f t="shared" ref="DM2190:DQ2190" si="1665">W2190*BR2190</f>
        <v>2832000</v>
      </c>
      <c r="DN2190" s="156">
        <f t="shared" si="1665"/>
        <v>2973600</v>
      </c>
      <c r="DO2190" s="156">
        <f t="shared" si="1665"/>
        <v>3128227.2</v>
      </c>
      <c r="DP2190" s="156">
        <f t="shared" si="1665"/>
        <v>3128227.2</v>
      </c>
      <c r="DQ2190" s="156">
        <f t="shared" si="1665"/>
        <v>3123808.8000000003</v>
      </c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156"/>
      <c r="EH2190" s="156"/>
      <c r="EI2190" s="156"/>
      <c r="EJ2190" s="156"/>
      <c r="EK2190" s="156"/>
      <c r="EL2190" s="156"/>
      <c r="EM2190" s="156"/>
      <c r="EN2190" s="156"/>
      <c r="EO2190" s="156"/>
      <c r="EP2190" s="156"/>
      <c r="EQ2190" s="156"/>
      <c r="ER2190" s="156"/>
      <c r="ES2190" s="156"/>
      <c r="ET2190" s="156"/>
      <c r="EU2190" s="156"/>
      <c r="EV2190" s="156"/>
      <c r="EW2190" s="156"/>
      <c r="EX2190" s="156"/>
      <c r="EY2190" s="156"/>
      <c r="EZ2190" s="154">
        <f t="shared" ref="EZ2190" si="1666">DE2190*1.12</f>
        <v>17008166.784000002</v>
      </c>
      <c r="FA2190" s="92" t="s">
        <v>1726</v>
      </c>
      <c r="FB2190" s="92" t="s">
        <v>3578</v>
      </c>
      <c r="FC2190" s="92" t="s">
        <v>1753</v>
      </c>
    </row>
    <row r="2191" spans="1:159" s="49" customFormat="1" ht="25.5" customHeight="1" x14ac:dyDescent="0.25">
      <c r="A2191" s="59" t="s">
        <v>2195</v>
      </c>
      <c r="B2191" s="59" t="s">
        <v>55</v>
      </c>
      <c r="C2191" s="59" t="s">
        <v>2072</v>
      </c>
      <c r="D2191" s="59" t="s">
        <v>2073</v>
      </c>
      <c r="E2191" s="59" t="s">
        <v>2074</v>
      </c>
      <c r="F2191" s="59"/>
      <c r="G2191" s="59" t="s">
        <v>2328</v>
      </c>
      <c r="H2191" s="59" t="s">
        <v>1499</v>
      </c>
      <c r="I2191" s="59">
        <v>80</v>
      </c>
      <c r="J2191" s="59" t="s">
        <v>1506</v>
      </c>
      <c r="K2191" s="59" t="s">
        <v>2338</v>
      </c>
      <c r="L2191" s="59"/>
      <c r="M2191" s="59" t="s">
        <v>2330</v>
      </c>
      <c r="N2191" s="59"/>
      <c r="O2191" s="46">
        <f>P2191+Q2191+R2191+S2191+T2191+U2191+V2191+W2191+X2191+Y2191+Z2191+AA2191+AB2191+AC2191+AD2191+AE2191+AF2191+AG2191+AH2191+AI2191+AJ2191+AK2191+AL2191+AM2191+AN2191+AO2191+AP2191+AQ2191+AR2191+AS2191+AT2191+AU2191+AV2191+AW2191+AX2191+AY2191+AZ2191</f>
        <v>0</v>
      </c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87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>
        <v>0</v>
      </c>
      <c r="DF2191" s="46"/>
      <c r="DG2191" s="46"/>
      <c r="DH2191" s="46"/>
      <c r="DI2191" s="46"/>
      <c r="DJ2191" s="46"/>
      <c r="DK2191" s="46"/>
      <c r="DL2191" s="46"/>
      <c r="DM2191" s="46">
        <v>2808000</v>
      </c>
      <c r="DN2191" s="46">
        <v>2808000</v>
      </c>
      <c r="DO2191" s="46">
        <v>2808000</v>
      </c>
      <c r="DP2191" s="46">
        <v>2808000</v>
      </c>
      <c r="DQ2191" s="46">
        <v>2808000</v>
      </c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>
        <v>0</v>
      </c>
      <c r="FA2191" s="59" t="s">
        <v>1726</v>
      </c>
      <c r="FB2191" s="59">
        <v>2015</v>
      </c>
      <c r="FC2191" s="59"/>
    </row>
    <row r="2192" spans="1:159" s="49" customFormat="1" ht="25.5" customHeight="1" x14ac:dyDescent="0.25">
      <c r="A2192" s="59" t="s">
        <v>2196</v>
      </c>
      <c r="B2192" s="59" t="s">
        <v>55</v>
      </c>
      <c r="C2192" s="59" t="s">
        <v>2072</v>
      </c>
      <c r="D2192" s="59" t="s">
        <v>2073</v>
      </c>
      <c r="E2192" s="59" t="s">
        <v>2074</v>
      </c>
      <c r="F2192" s="59"/>
      <c r="G2192" s="59" t="s">
        <v>2328</v>
      </c>
      <c r="H2192" s="59" t="s">
        <v>1499</v>
      </c>
      <c r="I2192" s="59">
        <v>80</v>
      </c>
      <c r="J2192" s="59" t="s">
        <v>1357</v>
      </c>
      <c r="K2192" s="59" t="s">
        <v>2339</v>
      </c>
      <c r="L2192" s="59"/>
      <c r="M2192" s="59" t="s">
        <v>2330</v>
      </c>
      <c r="N2192" s="59"/>
      <c r="O2192" s="46">
        <f>P2192+Q2192+R2192+S2192+T2192+U2192+V2192+W2192+X2192+Y2192+Z2192+AA2192+AB2192+AC2192+AD2192+AE2192+AF2192+AG2192+AH2192+AI2192+AJ2192+AK2192+AL2192+AM2192+AN2192+AO2192+AP2192+AQ2192+AR2192+AS2192+AT2192+AU2192+AV2192+AW2192+AX2192+AY2192+AZ2192</f>
        <v>0</v>
      </c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87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>
        <v>0</v>
      </c>
      <c r="DF2192" s="46"/>
      <c r="DG2192" s="46"/>
      <c r="DH2192" s="46"/>
      <c r="DI2192" s="46"/>
      <c r="DJ2192" s="46"/>
      <c r="DK2192" s="46"/>
      <c r="DL2192" s="46"/>
      <c r="DM2192" s="46">
        <v>4212000</v>
      </c>
      <c r="DN2192" s="46">
        <v>5616000</v>
      </c>
      <c r="DO2192" s="46">
        <v>5616000</v>
      </c>
      <c r="DP2192" s="46">
        <v>5616000</v>
      </c>
      <c r="DQ2192" s="46">
        <v>5604000</v>
      </c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>
        <v>0</v>
      </c>
      <c r="FA2192" s="59" t="s">
        <v>1726</v>
      </c>
      <c r="FB2192" s="59" t="s">
        <v>1736</v>
      </c>
      <c r="FC2192" s="59" t="s">
        <v>2403</v>
      </c>
    </row>
    <row r="2193" spans="1:159" s="49" customFormat="1" ht="25.5" customHeight="1" x14ac:dyDescent="0.25">
      <c r="A2193" s="59" t="s">
        <v>3082</v>
      </c>
      <c r="B2193" s="59" t="s">
        <v>55</v>
      </c>
      <c r="C2193" s="59" t="s">
        <v>2072</v>
      </c>
      <c r="D2193" s="59" t="s">
        <v>2073</v>
      </c>
      <c r="E2193" s="59" t="s">
        <v>2074</v>
      </c>
      <c r="F2193" s="59" t="s">
        <v>2073</v>
      </c>
      <c r="G2193" s="59" t="s">
        <v>2328</v>
      </c>
      <c r="H2193" s="59" t="s">
        <v>1499</v>
      </c>
      <c r="I2193" s="59">
        <v>80</v>
      </c>
      <c r="J2193" s="59" t="s">
        <v>3108</v>
      </c>
      <c r="K2193" s="59" t="s">
        <v>2339</v>
      </c>
      <c r="L2193" s="59"/>
      <c r="M2193" s="59" t="s">
        <v>2330</v>
      </c>
      <c r="N2193" s="59"/>
      <c r="O2193" s="46">
        <f>W2193+X2193+Y2193+Z2193+AA2193</f>
        <v>60</v>
      </c>
      <c r="P2193" s="46"/>
      <c r="Q2193" s="46"/>
      <c r="R2193" s="46"/>
      <c r="S2193" s="46"/>
      <c r="T2193" s="46"/>
      <c r="U2193" s="46"/>
      <c r="V2193" s="46"/>
      <c r="W2193" s="46">
        <v>12</v>
      </c>
      <c r="X2193" s="79">
        <v>12</v>
      </c>
      <c r="Y2193" s="79">
        <v>12</v>
      </c>
      <c r="Z2193" s="79">
        <v>12</v>
      </c>
      <c r="AA2193" s="79">
        <v>12</v>
      </c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87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>
        <f>DE2193/O2193</f>
        <v>0</v>
      </c>
      <c r="BK2193" s="46"/>
      <c r="BL2193" s="46"/>
      <c r="BM2193" s="46"/>
      <c r="BN2193" s="46"/>
      <c r="BO2193" s="46"/>
      <c r="BP2193" s="46"/>
      <c r="BQ2193" s="46"/>
      <c r="BR2193" s="46">
        <v>234000</v>
      </c>
      <c r="BS2193" s="46">
        <v>234000</v>
      </c>
      <c r="BT2193" s="46">
        <v>234000</v>
      </c>
      <c r="BU2193" s="46">
        <v>234000</v>
      </c>
      <c r="BV2193" s="46">
        <v>233500</v>
      </c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  <c r="CN2193" s="46"/>
      <c r="CO2193" s="46"/>
      <c r="CP2193" s="46"/>
      <c r="CQ2193" s="46"/>
      <c r="CR2193" s="46"/>
      <c r="CS2193" s="46"/>
      <c r="CT2193" s="46"/>
      <c r="CU2193" s="46"/>
      <c r="CV2193" s="46"/>
      <c r="CW2193" s="46"/>
      <c r="CX2193" s="46"/>
      <c r="CY2193" s="46"/>
      <c r="CZ2193" s="46"/>
      <c r="DA2193" s="46"/>
      <c r="DB2193" s="46"/>
      <c r="DC2193" s="46"/>
      <c r="DD2193" s="46"/>
      <c r="DE2193" s="46">
        <v>0</v>
      </c>
      <c r="DF2193" s="46"/>
      <c r="DG2193" s="46"/>
      <c r="DH2193" s="46"/>
      <c r="DI2193" s="46"/>
      <c r="DJ2193" s="46"/>
      <c r="DK2193" s="46"/>
      <c r="DL2193" s="46"/>
      <c r="DM2193" s="46">
        <f t="shared" ref="DM2193:DQ2194" si="1667">BR2193*W2193</f>
        <v>2808000</v>
      </c>
      <c r="DN2193" s="46">
        <f t="shared" si="1667"/>
        <v>2808000</v>
      </c>
      <c r="DO2193" s="46">
        <f t="shared" si="1667"/>
        <v>2808000</v>
      </c>
      <c r="DP2193" s="46">
        <f t="shared" si="1667"/>
        <v>2808000</v>
      </c>
      <c r="DQ2193" s="46">
        <f t="shared" si="1667"/>
        <v>2802000</v>
      </c>
      <c r="DR2193" s="46"/>
      <c r="DS2193" s="46"/>
      <c r="DT2193" s="46"/>
      <c r="DU2193" s="46"/>
      <c r="DV2193" s="46"/>
      <c r="DW2193" s="46"/>
      <c r="DX2193" s="46"/>
      <c r="DY2193" s="46"/>
      <c r="DZ2193" s="46"/>
      <c r="EA2193" s="46"/>
      <c r="EB2193" s="46"/>
      <c r="EC2193" s="46"/>
      <c r="ED2193" s="46"/>
      <c r="EE2193" s="46"/>
      <c r="EF2193" s="46"/>
      <c r="EG2193" s="46"/>
      <c r="EH2193" s="46"/>
      <c r="EI2193" s="46"/>
      <c r="EJ2193" s="46"/>
      <c r="EK2193" s="46"/>
      <c r="EL2193" s="46"/>
      <c r="EM2193" s="46"/>
      <c r="EN2193" s="46"/>
      <c r="EO2193" s="46"/>
      <c r="EP2193" s="46"/>
      <c r="EQ2193" s="46"/>
      <c r="ER2193" s="46"/>
      <c r="ES2193" s="46"/>
      <c r="ET2193" s="46"/>
      <c r="EU2193" s="46"/>
      <c r="EV2193" s="46"/>
      <c r="EW2193" s="46"/>
      <c r="EX2193" s="46"/>
      <c r="EY2193" s="46"/>
      <c r="EZ2193" s="46">
        <f>DE2193*1.12</f>
        <v>0</v>
      </c>
      <c r="FA2193" s="59" t="s">
        <v>1726</v>
      </c>
      <c r="FB2193" s="59" t="s">
        <v>3107</v>
      </c>
      <c r="FC2193" s="59" t="s">
        <v>3109</v>
      </c>
    </row>
    <row r="2194" spans="1:159" s="49" customFormat="1" ht="25.5" customHeight="1" x14ac:dyDescent="0.25">
      <c r="A2194" s="59" t="s">
        <v>3522</v>
      </c>
      <c r="B2194" s="59" t="s">
        <v>55</v>
      </c>
      <c r="C2194" s="59" t="s">
        <v>2072</v>
      </c>
      <c r="D2194" s="59" t="s">
        <v>2073</v>
      </c>
      <c r="E2194" s="59" t="s">
        <v>2074</v>
      </c>
      <c r="F2194" s="59" t="s">
        <v>2073</v>
      </c>
      <c r="G2194" s="59" t="s">
        <v>2328</v>
      </c>
      <c r="H2194" s="59" t="s">
        <v>1499</v>
      </c>
      <c r="I2194" s="59">
        <v>80</v>
      </c>
      <c r="J2194" s="59" t="s">
        <v>3517</v>
      </c>
      <c r="K2194" s="59" t="s">
        <v>2339</v>
      </c>
      <c r="L2194" s="59"/>
      <c r="M2194" s="59" t="s">
        <v>2330</v>
      </c>
      <c r="N2194" s="59"/>
      <c r="O2194" s="46">
        <f>W2194+X2194+Y2194+Z2194+AA2194</f>
        <v>60</v>
      </c>
      <c r="P2194" s="46"/>
      <c r="Q2194" s="46"/>
      <c r="R2194" s="46"/>
      <c r="S2194" s="46"/>
      <c r="T2194" s="46"/>
      <c r="U2194" s="46"/>
      <c r="V2194" s="46"/>
      <c r="W2194" s="46">
        <v>12</v>
      </c>
      <c r="X2194" s="79">
        <v>12</v>
      </c>
      <c r="Y2194" s="79">
        <v>12</v>
      </c>
      <c r="Z2194" s="79">
        <v>12</v>
      </c>
      <c r="AA2194" s="79">
        <v>12</v>
      </c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87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>
        <f>DE2194/O2194</f>
        <v>0</v>
      </c>
      <c r="BK2194" s="46"/>
      <c r="BL2194" s="46"/>
      <c r="BM2194" s="46"/>
      <c r="BN2194" s="46"/>
      <c r="BO2194" s="46"/>
      <c r="BP2194" s="46"/>
      <c r="BQ2194" s="46"/>
      <c r="BR2194" s="46">
        <v>234000</v>
      </c>
      <c r="BS2194" s="46">
        <v>245700</v>
      </c>
      <c r="BT2194" s="46">
        <v>245700</v>
      </c>
      <c r="BU2194" s="46">
        <v>245700</v>
      </c>
      <c r="BV2194" s="46">
        <v>245175</v>
      </c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>
        <v>0</v>
      </c>
      <c r="DF2194" s="46"/>
      <c r="DG2194" s="46"/>
      <c r="DH2194" s="46"/>
      <c r="DI2194" s="46"/>
      <c r="DJ2194" s="46"/>
      <c r="DK2194" s="46"/>
      <c r="DL2194" s="46"/>
      <c r="DM2194" s="46">
        <f t="shared" si="1667"/>
        <v>2808000</v>
      </c>
      <c r="DN2194" s="46">
        <f t="shared" si="1667"/>
        <v>2948400</v>
      </c>
      <c r="DO2194" s="46">
        <f t="shared" si="1667"/>
        <v>2948400</v>
      </c>
      <c r="DP2194" s="46">
        <f t="shared" si="1667"/>
        <v>2948400</v>
      </c>
      <c r="DQ2194" s="46">
        <f t="shared" si="1667"/>
        <v>2942100</v>
      </c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>
        <f>DE2194*1.12</f>
        <v>0</v>
      </c>
      <c r="FA2194" s="59" t="s">
        <v>1726</v>
      </c>
      <c r="FB2194" s="59" t="s">
        <v>3107</v>
      </c>
      <c r="FC2194" s="59" t="s">
        <v>3518</v>
      </c>
    </row>
    <row r="2195" spans="1:159" s="157" customFormat="1" ht="25.5" customHeight="1" x14ac:dyDescent="0.25">
      <c r="A2195" s="92" t="s">
        <v>3945</v>
      </c>
      <c r="B2195" s="92" t="s">
        <v>55</v>
      </c>
      <c r="C2195" s="92" t="s">
        <v>2072</v>
      </c>
      <c r="D2195" s="92" t="s">
        <v>2073</v>
      </c>
      <c r="E2195" s="92" t="s">
        <v>2074</v>
      </c>
      <c r="F2195" s="92" t="s">
        <v>2073</v>
      </c>
      <c r="G2195" s="92" t="s">
        <v>2328</v>
      </c>
      <c r="H2195" s="92" t="s">
        <v>1499</v>
      </c>
      <c r="I2195" s="152">
        <v>80</v>
      </c>
      <c r="J2195" s="152" t="s">
        <v>3941</v>
      </c>
      <c r="K2195" s="152" t="s">
        <v>2339</v>
      </c>
      <c r="L2195" s="100"/>
      <c r="M2195" s="92" t="s">
        <v>2330</v>
      </c>
      <c r="N2195" s="152"/>
      <c r="O2195" s="48">
        <f t="shared" ref="O2195" si="1668">V2195+W2195+X2195+Y2195+Z2195+AA2195+AB2195+AC2195+AD2195+AE2195+AF2195+AG2195+AH2195+AI2195+AJ2195+AK2195+AL2195+AM2195+AN2195+AO2195+AP2195+AQ2195+AR2195+AS2195+AT2195+AU2195+AV2195+AW2195+AX2195+AY2195+AZ2195+BA2195+BB2195+BC2195+BD2195+BE2195+BF2195+BG2195+BH2195+BI2195</f>
        <v>60</v>
      </c>
      <c r="P2195" s="92"/>
      <c r="Q2195" s="92"/>
      <c r="R2195" s="92"/>
      <c r="S2195" s="96"/>
      <c r="T2195" s="96"/>
      <c r="U2195" s="96"/>
      <c r="V2195" s="96"/>
      <c r="W2195" s="96">
        <v>12</v>
      </c>
      <c r="X2195" s="153">
        <v>12</v>
      </c>
      <c r="Y2195" s="153">
        <v>12</v>
      </c>
      <c r="Z2195" s="153">
        <v>12</v>
      </c>
      <c r="AA2195" s="96">
        <v>12</v>
      </c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154">
        <f t="shared" ref="BJ2195" si="1669">DE2195/O2195</f>
        <v>250915.38</v>
      </c>
      <c r="BK2195" s="92"/>
      <c r="BL2195" s="92"/>
      <c r="BM2195" s="92"/>
      <c r="BN2195" s="155"/>
      <c r="BO2195" s="155"/>
      <c r="BP2195" s="155"/>
      <c r="BQ2195" s="155"/>
      <c r="BR2195" s="155">
        <v>234000</v>
      </c>
      <c r="BS2195" s="96">
        <v>245700</v>
      </c>
      <c r="BT2195" s="101">
        <v>258476.40000000002</v>
      </c>
      <c r="BU2195" s="101">
        <v>258476.40000000002</v>
      </c>
      <c r="BV2195" s="92">
        <v>257924.1</v>
      </c>
      <c r="BW2195" s="92"/>
      <c r="BX2195" s="92"/>
      <c r="BY2195" s="92"/>
      <c r="BZ2195" s="92"/>
      <c r="CA2195" s="92"/>
      <c r="CB2195" s="92"/>
      <c r="CC2195" s="92"/>
      <c r="CD2195" s="92"/>
      <c r="CE2195" s="92"/>
      <c r="CF2195" s="92"/>
      <c r="CG2195" s="92"/>
      <c r="CH2195" s="92"/>
      <c r="CI2195" s="92"/>
      <c r="CJ2195" s="92"/>
      <c r="CK2195" s="92"/>
      <c r="CL2195" s="92"/>
      <c r="CM2195" s="92"/>
      <c r="CN2195" s="92"/>
      <c r="CO2195" s="92"/>
      <c r="CP2195" s="92"/>
      <c r="CQ2195" s="92"/>
      <c r="CR2195" s="92"/>
      <c r="CS2195" s="92"/>
      <c r="CT2195" s="92"/>
      <c r="CU2195" s="92"/>
      <c r="CV2195" s="92"/>
      <c r="CW2195" s="92"/>
      <c r="CX2195" s="92"/>
      <c r="CY2195" s="92"/>
      <c r="CZ2195" s="92"/>
      <c r="DA2195" s="92"/>
      <c r="DB2195" s="92"/>
      <c r="DC2195" s="92"/>
      <c r="DD2195" s="92"/>
      <c r="DE2195" s="154">
        <f t="shared" ref="DE2195" si="1670">SUM(DH2195:EY2195)</f>
        <v>15054922.800000001</v>
      </c>
      <c r="DF2195" s="92"/>
      <c r="DG2195" s="92"/>
      <c r="DH2195" s="92"/>
      <c r="DI2195" s="156"/>
      <c r="DJ2195" s="156"/>
      <c r="DK2195" s="156"/>
      <c r="DL2195" s="156"/>
      <c r="DM2195" s="156">
        <f t="shared" ref="DM2195:DQ2195" si="1671">W2195*BR2195</f>
        <v>2808000</v>
      </c>
      <c r="DN2195" s="156">
        <f t="shared" si="1671"/>
        <v>2948400</v>
      </c>
      <c r="DO2195" s="156">
        <f t="shared" si="1671"/>
        <v>3101716.8000000003</v>
      </c>
      <c r="DP2195" s="156">
        <f t="shared" si="1671"/>
        <v>3101716.8000000003</v>
      </c>
      <c r="DQ2195" s="156">
        <f t="shared" si="1671"/>
        <v>3095089.2</v>
      </c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156"/>
      <c r="EH2195" s="156"/>
      <c r="EI2195" s="156"/>
      <c r="EJ2195" s="156"/>
      <c r="EK2195" s="156"/>
      <c r="EL2195" s="156"/>
      <c r="EM2195" s="156"/>
      <c r="EN2195" s="156"/>
      <c r="EO2195" s="156"/>
      <c r="EP2195" s="156"/>
      <c r="EQ2195" s="156"/>
      <c r="ER2195" s="156"/>
      <c r="ES2195" s="156"/>
      <c r="ET2195" s="156"/>
      <c r="EU2195" s="156"/>
      <c r="EV2195" s="156"/>
      <c r="EW2195" s="156"/>
      <c r="EX2195" s="156"/>
      <c r="EY2195" s="156"/>
      <c r="EZ2195" s="154">
        <f t="shared" ref="EZ2195" si="1672">DE2195*1.12</f>
        <v>16861513.536000002</v>
      </c>
      <c r="FA2195" s="92" t="s">
        <v>1726</v>
      </c>
      <c r="FB2195" s="92" t="s">
        <v>3578</v>
      </c>
      <c r="FC2195" s="92" t="s">
        <v>1753</v>
      </c>
    </row>
    <row r="2196" spans="1:159" s="49" customFormat="1" ht="25.5" customHeight="1" x14ac:dyDescent="0.25">
      <c r="A2196" s="59" t="s">
        <v>2197</v>
      </c>
      <c r="B2196" s="59" t="s">
        <v>55</v>
      </c>
      <c r="C2196" s="59" t="s">
        <v>2072</v>
      </c>
      <c r="D2196" s="59" t="s">
        <v>2073</v>
      </c>
      <c r="E2196" s="59" t="s">
        <v>2074</v>
      </c>
      <c r="F2196" s="59"/>
      <c r="G2196" s="59" t="s">
        <v>2328</v>
      </c>
      <c r="H2196" s="59" t="s">
        <v>1499</v>
      </c>
      <c r="I2196" s="59">
        <v>80</v>
      </c>
      <c r="J2196" s="59" t="s">
        <v>1506</v>
      </c>
      <c r="K2196" s="59" t="s">
        <v>2340</v>
      </c>
      <c r="L2196" s="59"/>
      <c r="M2196" s="59" t="s">
        <v>2330</v>
      </c>
      <c r="N2196" s="59"/>
      <c r="O2196" s="46">
        <f>P2196+Q2196+R2196+S2196+T2196+U2196+V2196+W2196+X2196+Y2196+Z2196+AA2196+AB2196+AC2196+AD2196+AE2196+AF2196+AG2196+AH2196+AI2196+AJ2196+AK2196+AL2196+AM2196+AN2196+AO2196+AP2196+AQ2196+AR2196+AS2196+AT2196+AU2196+AV2196+AW2196+AX2196+AY2196+AZ2196</f>
        <v>0</v>
      </c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87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>
        <v>0</v>
      </c>
      <c r="DF2196" s="46"/>
      <c r="DG2196" s="46"/>
      <c r="DH2196" s="46"/>
      <c r="DI2196" s="46"/>
      <c r="DJ2196" s="46"/>
      <c r="DK2196" s="46"/>
      <c r="DL2196" s="46"/>
      <c r="DM2196" s="46">
        <v>4008000</v>
      </c>
      <c r="DN2196" s="46">
        <v>4008000</v>
      </c>
      <c r="DO2196" s="46">
        <v>4008000</v>
      </c>
      <c r="DP2196" s="46">
        <v>4008000</v>
      </c>
      <c r="DQ2196" s="46">
        <v>4008000</v>
      </c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>
        <v>0</v>
      </c>
      <c r="FA2196" s="59" t="s">
        <v>1726</v>
      </c>
      <c r="FB2196" s="59">
        <v>2015</v>
      </c>
      <c r="FC2196" s="59"/>
    </row>
    <row r="2197" spans="1:159" s="49" customFormat="1" ht="25.5" customHeight="1" x14ac:dyDescent="0.25">
      <c r="A2197" s="59" t="s">
        <v>2198</v>
      </c>
      <c r="B2197" s="59" t="s">
        <v>55</v>
      </c>
      <c r="C2197" s="59" t="s">
        <v>2072</v>
      </c>
      <c r="D2197" s="59" t="s">
        <v>2073</v>
      </c>
      <c r="E2197" s="59" t="s">
        <v>2074</v>
      </c>
      <c r="F2197" s="59"/>
      <c r="G2197" s="59" t="s">
        <v>2328</v>
      </c>
      <c r="H2197" s="59" t="s">
        <v>1499</v>
      </c>
      <c r="I2197" s="59">
        <v>80</v>
      </c>
      <c r="J2197" s="59" t="s">
        <v>1357</v>
      </c>
      <c r="K2197" s="59" t="s">
        <v>2341</v>
      </c>
      <c r="L2197" s="59"/>
      <c r="M2197" s="59" t="s">
        <v>2330</v>
      </c>
      <c r="N2197" s="59"/>
      <c r="O2197" s="46">
        <f>P2197+Q2197+R2197+S2197+T2197+U2197+V2197+W2197+X2197+Y2197+Z2197+AA2197+AB2197+AC2197+AD2197+AE2197+AF2197+AG2197+AH2197+AI2197+AJ2197+AK2197+AL2197+AM2197+AN2197+AO2197+AP2197+AQ2197+AR2197+AS2197+AT2197+AU2197+AV2197+AW2197+AX2197+AY2197+AZ2197</f>
        <v>0</v>
      </c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87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>
        <v>0</v>
      </c>
      <c r="DF2197" s="46"/>
      <c r="DG2197" s="46"/>
      <c r="DH2197" s="46"/>
      <c r="DI2197" s="46"/>
      <c r="DJ2197" s="46"/>
      <c r="DK2197" s="46"/>
      <c r="DL2197" s="46"/>
      <c r="DM2197" s="46">
        <v>6012000</v>
      </c>
      <c r="DN2197" s="46">
        <v>8016000</v>
      </c>
      <c r="DO2197" s="46">
        <v>8016000</v>
      </c>
      <c r="DP2197" s="46">
        <v>8016000</v>
      </c>
      <c r="DQ2197" s="46">
        <v>7964000</v>
      </c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>
        <v>0</v>
      </c>
      <c r="FA2197" s="59" t="s">
        <v>1726</v>
      </c>
      <c r="FB2197" s="59" t="s">
        <v>1736</v>
      </c>
      <c r="FC2197" s="59" t="s">
        <v>2403</v>
      </c>
    </row>
    <row r="2198" spans="1:159" s="49" customFormat="1" ht="25.5" customHeight="1" x14ac:dyDescent="0.25">
      <c r="A2198" s="59" t="s">
        <v>3083</v>
      </c>
      <c r="B2198" s="59" t="s">
        <v>55</v>
      </c>
      <c r="C2198" s="59" t="s">
        <v>2072</v>
      </c>
      <c r="D2198" s="59" t="s">
        <v>2073</v>
      </c>
      <c r="E2198" s="59" t="s">
        <v>2074</v>
      </c>
      <c r="F2198" s="59" t="s">
        <v>2073</v>
      </c>
      <c r="G2198" s="59" t="s">
        <v>2328</v>
      </c>
      <c r="H2198" s="59" t="s">
        <v>1499</v>
      </c>
      <c r="I2198" s="59">
        <v>80</v>
      </c>
      <c r="J2198" s="59" t="s">
        <v>3108</v>
      </c>
      <c r="K2198" s="59" t="s">
        <v>2341</v>
      </c>
      <c r="L2198" s="59"/>
      <c r="M2198" s="59" t="s">
        <v>2330</v>
      </c>
      <c r="N2198" s="59"/>
      <c r="O2198" s="46">
        <f>W2198+X2198+Y2198+Z2198+AA2198</f>
        <v>60</v>
      </c>
      <c r="P2198" s="46"/>
      <c r="Q2198" s="46"/>
      <c r="R2198" s="46"/>
      <c r="S2198" s="46"/>
      <c r="T2198" s="46"/>
      <c r="U2198" s="46"/>
      <c r="V2198" s="46"/>
      <c r="W2198" s="46">
        <v>12</v>
      </c>
      <c r="X2198" s="79">
        <v>12</v>
      </c>
      <c r="Y2198" s="79">
        <v>12</v>
      </c>
      <c r="Z2198" s="79">
        <v>12</v>
      </c>
      <c r="AA2198" s="79">
        <v>12</v>
      </c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87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>
        <f>DE2198/O2198</f>
        <v>0</v>
      </c>
      <c r="BK2198" s="46"/>
      <c r="BL2198" s="46"/>
      <c r="BM2198" s="46"/>
      <c r="BN2198" s="46"/>
      <c r="BO2198" s="46"/>
      <c r="BP2198" s="46"/>
      <c r="BQ2198" s="46"/>
      <c r="BR2198" s="46">
        <v>334000</v>
      </c>
      <c r="BS2198" s="46">
        <v>334000</v>
      </c>
      <c r="BT2198" s="46">
        <v>334000</v>
      </c>
      <c r="BU2198" s="46">
        <v>334000</v>
      </c>
      <c r="BV2198" s="46">
        <v>331833.33333333331</v>
      </c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  <c r="CN2198" s="46"/>
      <c r="CO2198" s="46"/>
      <c r="CP2198" s="46"/>
      <c r="CQ2198" s="46"/>
      <c r="CR2198" s="46"/>
      <c r="CS2198" s="46"/>
      <c r="CT2198" s="46"/>
      <c r="CU2198" s="46"/>
      <c r="CV2198" s="46"/>
      <c r="CW2198" s="46"/>
      <c r="CX2198" s="46"/>
      <c r="CY2198" s="46"/>
      <c r="CZ2198" s="46"/>
      <c r="DA2198" s="46"/>
      <c r="DB2198" s="46"/>
      <c r="DC2198" s="46"/>
      <c r="DD2198" s="46"/>
      <c r="DE2198" s="46">
        <v>0</v>
      </c>
      <c r="DF2198" s="46"/>
      <c r="DG2198" s="46"/>
      <c r="DH2198" s="46"/>
      <c r="DI2198" s="46"/>
      <c r="DJ2198" s="46"/>
      <c r="DK2198" s="46"/>
      <c r="DL2198" s="46"/>
      <c r="DM2198" s="46">
        <f t="shared" ref="DM2198:DQ2199" si="1673">BR2198*W2198</f>
        <v>4008000</v>
      </c>
      <c r="DN2198" s="46">
        <f t="shared" si="1673"/>
        <v>4008000</v>
      </c>
      <c r="DO2198" s="46">
        <f t="shared" si="1673"/>
        <v>4008000</v>
      </c>
      <c r="DP2198" s="46">
        <f t="shared" si="1673"/>
        <v>4008000</v>
      </c>
      <c r="DQ2198" s="46">
        <f t="shared" si="1673"/>
        <v>3982000</v>
      </c>
      <c r="DR2198" s="46"/>
      <c r="DS2198" s="46"/>
      <c r="DT2198" s="46"/>
      <c r="DU2198" s="46"/>
      <c r="DV2198" s="46"/>
      <c r="DW2198" s="46"/>
      <c r="DX2198" s="46"/>
      <c r="DY2198" s="46"/>
      <c r="DZ2198" s="46"/>
      <c r="EA2198" s="46"/>
      <c r="EB2198" s="46"/>
      <c r="EC2198" s="46"/>
      <c r="ED2198" s="46"/>
      <c r="EE2198" s="46"/>
      <c r="EF2198" s="46"/>
      <c r="EG2198" s="46"/>
      <c r="EH2198" s="46"/>
      <c r="EI2198" s="46"/>
      <c r="EJ2198" s="46"/>
      <c r="EK2198" s="46"/>
      <c r="EL2198" s="46"/>
      <c r="EM2198" s="46"/>
      <c r="EN2198" s="46"/>
      <c r="EO2198" s="46"/>
      <c r="EP2198" s="46"/>
      <c r="EQ2198" s="46"/>
      <c r="ER2198" s="46"/>
      <c r="ES2198" s="46"/>
      <c r="ET2198" s="46"/>
      <c r="EU2198" s="46"/>
      <c r="EV2198" s="46"/>
      <c r="EW2198" s="46"/>
      <c r="EX2198" s="46"/>
      <c r="EY2198" s="46"/>
      <c r="EZ2198" s="46">
        <f>DE2198*1.12</f>
        <v>0</v>
      </c>
      <c r="FA2198" s="59" t="s">
        <v>1726</v>
      </c>
      <c r="FB2198" s="59" t="s">
        <v>3107</v>
      </c>
      <c r="FC2198" s="59" t="s">
        <v>3109</v>
      </c>
    </row>
    <row r="2199" spans="1:159" s="49" customFormat="1" ht="25.5" customHeight="1" x14ac:dyDescent="0.25">
      <c r="A2199" s="59" t="s">
        <v>3523</v>
      </c>
      <c r="B2199" s="59" t="s">
        <v>55</v>
      </c>
      <c r="C2199" s="59" t="s">
        <v>2072</v>
      </c>
      <c r="D2199" s="59" t="s">
        <v>2073</v>
      </c>
      <c r="E2199" s="59" t="s">
        <v>2074</v>
      </c>
      <c r="F2199" s="59" t="s">
        <v>2073</v>
      </c>
      <c r="G2199" s="59" t="s">
        <v>2328</v>
      </c>
      <c r="H2199" s="59" t="s">
        <v>1499</v>
      </c>
      <c r="I2199" s="59">
        <v>80</v>
      </c>
      <c r="J2199" s="59" t="s">
        <v>3517</v>
      </c>
      <c r="K2199" s="59" t="s">
        <v>2341</v>
      </c>
      <c r="L2199" s="59"/>
      <c r="M2199" s="59" t="s">
        <v>2330</v>
      </c>
      <c r="N2199" s="59"/>
      <c r="O2199" s="46">
        <f>W2199+X2199+Y2199+Z2199+AA2199</f>
        <v>60</v>
      </c>
      <c r="P2199" s="46"/>
      <c r="Q2199" s="46"/>
      <c r="R2199" s="46"/>
      <c r="S2199" s="46"/>
      <c r="T2199" s="46"/>
      <c r="U2199" s="46"/>
      <c r="V2199" s="46"/>
      <c r="W2199" s="46">
        <v>12</v>
      </c>
      <c r="X2199" s="79">
        <v>12</v>
      </c>
      <c r="Y2199" s="79">
        <v>12</v>
      </c>
      <c r="Z2199" s="79">
        <v>12</v>
      </c>
      <c r="AA2199" s="79">
        <v>12</v>
      </c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87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>
        <f>DE2199/O2199</f>
        <v>0</v>
      </c>
      <c r="BK2199" s="46"/>
      <c r="BL2199" s="46"/>
      <c r="BM2199" s="46"/>
      <c r="BN2199" s="46"/>
      <c r="BO2199" s="46"/>
      <c r="BP2199" s="46"/>
      <c r="BQ2199" s="46"/>
      <c r="BR2199" s="46">
        <v>334000</v>
      </c>
      <c r="BS2199" s="46">
        <v>350700</v>
      </c>
      <c r="BT2199" s="46">
        <v>350700</v>
      </c>
      <c r="BU2199" s="46">
        <v>350700</v>
      </c>
      <c r="BV2199" s="46">
        <v>348425</v>
      </c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>
        <v>0</v>
      </c>
      <c r="DF2199" s="46"/>
      <c r="DG2199" s="46"/>
      <c r="DH2199" s="46"/>
      <c r="DI2199" s="46"/>
      <c r="DJ2199" s="46"/>
      <c r="DK2199" s="46"/>
      <c r="DL2199" s="46"/>
      <c r="DM2199" s="46">
        <f t="shared" si="1673"/>
        <v>4008000</v>
      </c>
      <c r="DN2199" s="46">
        <f t="shared" si="1673"/>
        <v>4208400</v>
      </c>
      <c r="DO2199" s="46">
        <f t="shared" si="1673"/>
        <v>4208400</v>
      </c>
      <c r="DP2199" s="46">
        <f t="shared" si="1673"/>
        <v>4208400</v>
      </c>
      <c r="DQ2199" s="46">
        <f t="shared" si="1673"/>
        <v>4181100</v>
      </c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>
        <f>DE2199*1.12</f>
        <v>0</v>
      </c>
      <c r="FA2199" s="59" t="s">
        <v>1726</v>
      </c>
      <c r="FB2199" s="59" t="s">
        <v>3107</v>
      </c>
      <c r="FC2199" s="59" t="s">
        <v>3518</v>
      </c>
    </row>
    <row r="2200" spans="1:159" s="157" customFormat="1" ht="25.5" customHeight="1" x14ac:dyDescent="0.25">
      <c r="A2200" s="92" t="s">
        <v>3946</v>
      </c>
      <c r="B2200" s="92" t="s">
        <v>55</v>
      </c>
      <c r="C2200" s="92" t="s">
        <v>2072</v>
      </c>
      <c r="D2200" s="92" t="s">
        <v>2073</v>
      </c>
      <c r="E2200" s="92" t="s">
        <v>2074</v>
      </c>
      <c r="F2200" s="92" t="s">
        <v>2073</v>
      </c>
      <c r="G2200" s="92" t="s">
        <v>2328</v>
      </c>
      <c r="H2200" s="92" t="s">
        <v>1499</v>
      </c>
      <c r="I2200" s="152">
        <v>80</v>
      </c>
      <c r="J2200" s="152" t="s">
        <v>3941</v>
      </c>
      <c r="K2200" s="152" t="s">
        <v>2341</v>
      </c>
      <c r="L2200" s="100"/>
      <c r="M2200" s="92" t="s">
        <v>2330</v>
      </c>
      <c r="N2200" s="152"/>
      <c r="O2200" s="48">
        <f t="shared" ref="O2200" si="1674">V2200+W2200+X2200+Y2200+Z2200+AA2200+AB2200+AC2200+AD2200+AE2200+AF2200+AG2200+AH2200+AI2200+AJ2200+AK2200+AL2200+AM2200+AN2200+AO2200+AP2200+AQ2200+AR2200+AS2200+AT2200+AU2200+AV2200+AW2200+AX2200+AY2200+AZ2200+BA2200+BB2200+BC2200+BD2200+BE2200+BF2200+BG2200+BH2200+BI2200</f>
        <v>60</v>
      </c>
      <c r="P2200" s="92"/>
      <c r="Q2200" s="92"/>
      <c r="R2200" s="92"/>
      <c r="S2200" s="96"/>
      <c r="T2200" s="96"/>
      <c r="U2200" s="96"/>
      <c r="V2200" s="96"/>
      <c r="W2200" s="96">
        <v>12</v>
      </c>
      <c r="X2200" s="153">
        <v>12</v>
      </c>
      <c r="Y2200" s="153">
        <v>12</v>
      </c>
      <c r="Z2200" s="153">
        <v>12</v>
      </c>
      <c r="AA2200" s="96">
        <v>12</v>
      </c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154">
        <f t="shared" ref="BJ2200" si="1675">DE2200/O2200</f>
        <v>357823.18</v>
      </c>
      <c r="BK2200" s="92"/>
      <c r="BL2200" s="92"/>
      <c r="BM2200" s="92"/>
      <c r="BN2200" s="155"/>
      <c r="BO2200" s="155"/>
      <c r="BP2200" s="155"/>
      <c r="BQ2200" s="155"/>
      <c r="BR2200" s="155">
        <v>334000</v>
      </c>
      <c r="BS2200" s="96">
        <v>350700</v>
      </c>
      <c r="BT2200" s="101">
        <v>368936.4</v>
      </c>
      <c r="BU2200" s="101">
        <v>368936.4</v>
      </c>
      <c r="BV2200" s="92">
        <v>366543.10000000003</v>
      </c>
      <c r="BW2200" s="92"/>
      <c r="BX2200" s="92"/>
      <c r="BY2200" s="92"/>
      <c r="BZ2200" s="92"/>
      <c r="CA2200" s="92"/>
      <c r="CB2200" s="92"/>
      <c r="CC2200" s="92"/>
      <c r="CD2200" s="92"/>
      <c r="CE2200" s="92"/>
      <c r="CF2200" s="92"/>
      <c r="CG2200" s="92"/>
      <c r="CH2200" s="92"/>
      <c r="CI2200" s="92"/>
      <c r="CJ2200" s="92"/>
      <c r="CK2200" s="92"/>
      <c r="CL2200" s="92"/>
      <c r="CM2200" s="92"/>
      <c r="CN2200" s="92"/>
      <c r="CO2200" s="92"/>
      <c r="CP2200" s="92"/>
      <c r="CQ2200" s="92"/>
      <c r="CR2200" s="92"/>
      <c r="CS2200" s="92"/>
      <c r="CT2200" s="92"/>
      <c r="CU2200" s="92"/>
      <c r="CV2200" s="92"/>
      <c r="CW2200" s="92"/>
      <c r="CX2200" s="92"/>
      <c r="CY2200" s="92"/>
      <c r="CZ2200" s="92"/>
      <c r="DA2200" s="92"/>
      <c r="DB2200" s="92"/>
      <c r="DC2200" s="92"/>
      <c r="DD2200" s="92"/>
      <c r="DE2200" s="154">
        <f t="shared" ref="DE2200" si="1676">SUM(DH2200:EY2200)</f>
        <v>21469390.800000001</v>
      </c>
      <c r="DF2200" s="92"/>
      <c r="DG2200" s="92"/>
      <c r="DH2200" s="92"/>
      <c r="DI2200" s="156"/>
      <c r="DJ2200" s="156"/>
      <c r="DK2200" s="156"/>
      <c r="DL2200" s="156"/>
      <c r="DM2200" s="156">
        <f t="shared" ref="DM2200:DQ2200" si="1677">W2200*BR2200</f>
        <v>4008000</v>
      </c>
      <c r="DN2200" s="156">
        <f t="shared" si="1677"/>
        <v>4208400</v>
      </c>
      <c r="DO2200" s="156">
        <f t="shared" si="1677"/>
        <v>4427236.8000000007</v>
      </c>
      <c r="DP2200" s="156">
        <f t="shared" si="1677"/>
        <v>4427236.8000000007</v>
      </c>
      <c r="DQ2200" s="156">
        <f t="shared" si="1677"/>
        <v>4398517.2</v>
      </c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156"/>
      <c r="EH2200" s="156"/>
      <c r="EI2200" s="156"/>
      <c r="EJ2200" s="156"/>
      <c r="EK2200" s="156"/>
      <c r="EL2200" s="156"/>
      <c r="EM2200" s="156"/>
      <c r="EN2200" s="156"/>
      <c r="EO2200" s="156"/>
      <c r="EP2200" s="156"/>
      <c r="EQ2200" s="156"/>
      <c r="ER2200" s="156"/>
      <c r="ES2200" s="156"/>
      <c r="ET2200" s="156"/>
      <c r="EU2200" s="156"/>
      <c r="EV2200" s="156"/>
      <c r="EW2200" s="156"/>
      <c r="EX2200" s="156"/>
      <c r="EY2200" s="156"/>
      <c r="EZ2200" s="154">
        <f t="shared" ref="EZ2200" si="1678">DE2200*1.12</f>
        <v>24045717.696000002</v>
      </c>
      <c r="FA2200" s="92" t="s">
        <v>1726</v>
      </c>
      <c r="FB2200" s="92" t="s">
        <v>3578</v>
      </c>
      <c r="FC2200" s="92" t="s">
        <v>3114</v>
      </c>
    </row>
    <row r="2201" spans="1:159" s="49" customFormat="1" ht="25.5" customHeight="1" x14ac:dyDescent="0.25">
      <c r="A2201" s="59" t="s">
        <v>2199</v>
      </c>
      <c r="B2201" s="59" t="s">
        <v>55</v>
      </c>
      <c r="C2201" s="59" t="s">
        <v>2072</v>
      </c>
      <c r="D2201" s="59" t="s">
        <v>2073</v>
      </c>
      <c r="E2201" s="59" t="s">
        <v>2074</v>
      </c>
      <c r="F2201" s="59"/>
      <c r="G2201" s="59" t="s">
        <v>2328</v>
      </c>
      <c r="H2201" s="59" t="s">
        <v>1499</v>
      </c>
      <c r="I2201" s="59">
        <v>80</v>
      </c>
      <c r="J2201" s="59" t="s">
        <v>1506</v>
      </c>
      <c r="K2201" s="59" t="s">
        <v>2342</v>
      </c>
      <c r="L2201" s="59"/>
      <c r="M2201" s="59" t="s">
        <v>2330</v>
      </c>
      <c r="N2201" s="59"/>
      <c r="O2201" s="46">
        <f>P2201+Q2201+R2201+S2201+T2201+U2201+V2201+W2201+X2201+Y2201+Z2201+AA2201+AB2201+AC2201+AD2201+AE2201+AF2201+AG2201+AH2201+AI2201+AJ2201+AK2201+AL2201+AM2201+AN2201+AO2201+AP2201+AQ2201+AR2201+AS2201+AT2201+AU2201+AV2201+AW2201+AX2201+AY2201+AZ2201</f>
        <v>0</v>
      </c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87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>
        <v>0</v>
      </c>
      <c r="DF2201" s="46"/>
      <c r="DG2201" s="46"/>
      <c r="DH2201" s="46"/>
      <c r="DI2201" s="46"/>
      <c r="DJ2201" s="46"/>
      <c r="DK2201" s="46"/>
      <c r="DL2201" s="46"/>
      <c r="DM2201" s="46">
        <v>2688000</v>
      </c>
      <c r="DN2201" s="46">
        <v>2688000</v>
      </c>
      <c r="DO2201" s="46">
        <v>2688000</v>
      </c>
      <c r="DP2201" s="46">
        <v>2688000</v>
      </c>
      <c r="DQ2201" s="46">
        <v>2688000</v>
      </c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  <c r="EZ2201" s="46">
        <v>0</v>
      </c>
      <c r="FA2201" s="59" t="s">
        <v>1726</v>
      </c>
      <c r="FB2201" s="59">
        <v>2015</v>
      </c>
      <c r="FC2201" s="59"/>
    </row>
    <row r="2202" spans="1:159" s="49" customFormat="1" ht="25.5" customHeight="1" x14ac:dyDescent="0.25">
      <c r="A2202" s="59" t="s">
        <v>2200</v>
      </c>
      <c r="B2202" s="59" t="s">
        <v>55</v>
      </c>
      <c r="C2202" s="59" t="s">
        <v>2072</v>
      </c>
      <c r="D2202" s="59" t="s">
        <v>2073</v>
      </c>
      <c r="E2202" s="59" t="s">
        <v>2074</v>
      </c>
      <c r="F2202" s="59"/>
      <c r="G2202" s="59" t="s">
        <v>2328</v>
      </c>
      <c r="H2202" s="59" t="s">
        <v>1499</v>
      </c>
      <c r="I2202" s="59">
        <v>80</v>
      </c>
      <c r="J2202" s="59" t="s">
        <v>1357</v>
      </c>
      <c r="K2202" s="59" t="s">
        <v>2343</v>
      </c>
      <c r="L2202" s="59"/>
      <c r="M2202" s="59" t="s">
        <v>2330</v>
      </c>
      <c r="N2202" s="59"/>
      <c r="O2202" s="46">
        <f>P2202+Q2202+R2202+S2202+T2202+U2202+V2202+W2202+X2202+Y2202+Z2202+AA2202+AB2202+AC2202+AD2202+AE2202+AF2202+AG2202+AH2202+AI2202+AJ2202+AK2202+AL2202+AM2202+AN2202+AO2202+AP2202+AQ2202+AR2202+AS2202+AT2202+AU2202+AV2202+AW2202+AX2202+AY2202+AZ2202</f>
        <v>0</v>
      </c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87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>
        <v>0</v>
      </c>
      <c r="DF2202" s="46"/>
      <c r="DG2202" s="46"/>
      <c r="DH2202" s="46"/>
      <c r="DI2202" s="46"/>
      <c r="DJ2202" s="46"/>
      <c r="DK2202" s="46"/>
      <c r="DL2202" s="46"/>
      <c r="DM2202" s="46">
        <v>4032000</v>
      </c>
      <c r="DN2202" s="46">
        <v>5376000</v>
      </c>
      <c r="DO2202" s="46">
        <v>5376000</v>
      </c>
      <c r="DP2202" s="46">
        <v>5376000</v>
      </c>
      <c r="DQ2202" s="46">
        <v>5364000</v>
      </c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>
        <v>0</v>
      </c>
      <c r="FA2202" s="59" t="s">
        <v>1726</v>
      </c>
      <c r="FB2202" s="59" t="s">
        <v>1736</v>
      </c>
      <c r="FC2202" s="59" t="s">
        <v>2403</v>
      </c>
    </row>
    <row r="2203" spans="1:159" s="49" customFormat="1" ht="25.5" customHeight="1" x14ac:dyDescent="0.25">
      <c r="A2203" s="59" t="s">
        <v>3084</v>
      </c>
      <c r="B2203" s="59" t="s">
        <v>55</v>
      </c>
      <c r="C2203" s="59" t="s">
        <v>2072</v>
      </c>
      <c r="D2203" s="59" t="s">
        <v>2073</v>
      </c>
      <c r="E2203" s="59" t="s">
        <v>2074</v>
      </c>
      <c r="F2203" s="59" t="s">
        <v>2073</v>
      </c>
      <c r="G2203" s="59" t="s">
        <v>2328</v>
      </c>
      <c r="H2203" s="59" t="s">
        <v>1499</v>
      </c>
      <c r="I2203" s="59">
        <v>80</v>
      </c>
      <c r="J2203" s="59" t="s">
        <v>3108</v>
      </c>
      <c r="K2203" s="59" t="s">
        <v>2343</v>
      </c>
      <c r="L2203" s="59"/>
      <c r="M2203" s="59" t="s">
        <v>2330</v>
      </c>
      <c r="N2203" s="59"/>
      <c r="O2203" s="46">
        <f>W2203+X2203+Y2203+Z2203+AA2203</f>
        <v>60</v>
      </c>
      <c r="P2203" s="46"/>
      <c r="Q2203" s="46"/>
      <c r="R2203" s="46"/>
      <c r="S2203" s="46"/>
      <c r="T2203" s="46"/>
      <c r="U2203" s="46"/>
      <c r="V2203" s="46"/>
      <c r="W2203" s="46">
        <v>12</v>
      </c>
      <c r="X2203" s="79">
        <v>12</v>
      </c>
      <c r="Y2203" s="79">
        <v>12</v>
      </c>
      <c r="Z2203" s="79">
        <v>12</v>
      </c>
      <c r="AA2203" s="79">
        <v>12</v>
      </c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87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>
        <f>DE2203/O2203</f>
        <v>0</v>
      </c>
      <c r="BK2203" s="46"/>
      <c r="BL2203" s="46"/>
      <c r="BM2203" s="46"/>
      <c r="BN2203" s="46"/>
      <c r="BO2203" s="46"/>
      <c r="BP2203" s="46"/>
      <c r="BQ2203" s="46"/>
      <c r="BR2203" s="46">
        <v>224000</v>
      </c>
      <c r="BS2203" s="46">
        <v>224000</v>
      </c>
      <c r="BT2203" s="46">
        <v>224000</v>
      </c>
      <c r="BU2203" s="46">
        <v>224000</v>
      </c>
      <c r="BV2203" s="46">
        <v>223500</v>
      </c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  <c r="CN2203" s="46"/>
      <c r="CO2203" s="46"/>
      <c r="CP2203" s="46"/>
      <c r="CQ2203" s="46"/>
      <c r="CR2203" s="46"/>
      <c r="CS2203" s="46"/>
      <c r="CT2203" s="46"/>
      <c r="CU2203" s="46"/>
      <c r="CV2203" s="46"/>
      <c r="CW2203" s="46"/>
      <c r="CX2203" s="46"/>
      <c r="CY2203" s="46"/>
      <c r="CZ2203" s="46"/>
      <c r="DA2203" s="46"/>
      <c r="DB2203" s="46"/>
      <c r="DC2203" s="46"/>
      <c r="DD2203" s="46"/>
      <c r="DE2203" s="46">
        <v>0</v>
      </c>
      <c r="DF2203" s="46"/>
      <c r="DG2203" s="46"/>
      <c r="DH2203" s="46"/>
      <c r="DI2203" s="46"/>
      <c r="DJ2203" s="46"/>
      <c r="DK2203" s="46"/>
      <c r="DL2203" s="46"/>
      <c r="DM2203" s="46">
        <f t="shared" ref="DM2203:DQ2204" si="1679">BR2203*W2203</f>
        <v>2688000</v>
      </c>
      <c r="DN2203" s="46">
        <f t="shared" si="1679"/>
        <v>2688000</v>
      </c>
      <c r="DO2203" s="46">
        <f t="shared" si="1679"/>
        <v>2688000</v>
      </c>
      <c r="DP2203" s="46">
        <f t="shared" si="1679"/>
        <v>2688000</v>
      </c>
      <c r="DQ2203" s="46">
        <f t="shared" si="1679"/>
        <v>2682000</v>
      </c>
      <c r="DR2203" s="46"/>
      <c r="DS2203" s="46"/>
      <c r="DT2203" s="46"/>
      <c r="DU2203" s="46"/>
      <c r="DV2203" s="46"/>
      <c r="DW2203" s="46"/>
      <c r="DX2203" s="46"/>
      <c r="DY2203" s="46"/>
      <c r="DZ2203" s="46"/>
      <c r="EA2203" s="46"/>
      <c r="EB2203" s="46"/>
      <c r="EC2203" s="46"/>
      <c r="ED2203" s="46"/>
      <c r="EE2203" s="46"/>
      <c r="EF2203" s="46"/>
      <c r="EG2203" s="46"/>
      <c r="EH2203" s="46"/>
      <c r="EI2203" s="46"/>
      <c r="EJ2203" s="46"/>
      <c r="EK2203" s="46"/>
      <c r="EL2203" s="46"/>
      <c r="EM2203" s="46"/>
      <c r="EN2203" s="46"/>
      <c r="EO2203" s="46"/>
      <c r="EP2203" s="46"/>
      <c r="EQ2203" s="46"/>
      <c r="ER2203" s="46"/>
      <c r="ES2203" s="46"/>
      <c r="ET2203" s="46"/>
      <c r="EU2203" s="46"/>
      <c r="EV2203" s="46"/>
      <c r="EW2203" s="46"/>
      <c r="EX2203" s="46"/>
      <c r="EY2203" s="46"/>
      <c r="EZ2203" s="46">
        <f>DE2203*1.12</f>
        <v>0</v>
      </c>
      <c r="FA2203" s="59" t="s">
        <v>1726</v>
      </c>
      <c r="FB2203" s="59" t="s">
        <v>3107</v>
      </c>
      <c r="FC2203" s="59" t="s">
        <v>3109</v>
      </c>
    </row>
    <row r="2204" spans="1:159" s="49" customFormat="1" ht="25.5" customHeight="1" x14ac:dyDescent="0.25">
      <c r="A2204" s="59" t="s">
        <v>3524</v>
      </c>
      <c r="B2204" s="59" t="s">
        <v>55</v>
      </c>
      <c r="C2204" s="59" t="s">
        <v>2072</v>
      </c>
      <c r="D2204" s="59" t="s">
        <v>2073</v>
      </c>
      <c r="E2204" s="59" t="s">
        <v>2074</v>
      </c>
      <c r="F2204" s="59" t="s">
        <v>2073</v>
      </c>
      <c r="G2204" s="59" t="s">
        <v>2328</v>
      </c>
      <c r="H2204" s="59" t="s">
        <v>1499</v>
      </c>
      <c r="I2204" s="59">
        <v>80</v>
      </c>
      <c r="J2204" s="59" t="s">
        <v>3517</v>
      </c>
      <c r="K2204" s="59" t="s">
        <v>2343</v>
      </c>
      <c r="L2204" s="59"/>
      <c r="M2204" s="59" t="s">
        <v>2330</v>
      </c>
      <c r="N2204" s="59"/>
      <c r="O2204" s="46">
        <f>W2204+X2204+Y2204+Z2204+AA2204</f>
        <v>60</v>
      </c>
      <c r="P2204" s="46"/>
      <c r="Q2204" s="46"/>
      <c r="R2204" s="46"/>
      <c r="S2204" s="46"/>
      <c r="T2204" s="46"/>
      <c r="U2204" s="46"/>
      <c r="V2204" s="46"/>
      <c r="W2204" s="46">
        <v>12</v>
      </c>
      <c r="X2204" s="79">
        <v>12</v>
      </c>
      <c r="Y2204" s="79">
        <v>12</v>
      </c>
      <c r="Z2204" s="79">
        <v>12</v>
      </c>
      <c r="AA2204" s="79">
        <v>12</v>
      </c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87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>
        <f>DE2204/O2204</f>
        <v>0</v>
      </c>
      <c r="BK2204" s="46"/>
      <c r="BL2204" s="46"/>
      <c r="BM2204" s="46"/>
      <c r="BN2204" s="46"/>
      <c r="BO2204" s="46"/>
      <c r="BP2204" s="46"/>
      <c r="BQ2204" s="46"/>
      <c r="BR2204" s="46">
        <v>224000</v>
      </c>
      <c r="BS2204" s="46">
        <v>235200</v>
      </c>
      <c r="BT2204" s="46">
        <v>235200</v>
      </c>
      <c r="BU2204" s="46">
        <v>235200</v>
      </c>
      <c r="BV2204" s="46">
        <v>234675</v>
      </c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>
        <v>0</v>
      </c>
      <c r="DF2204" s="46"/>
      <c r="DG2204" s="46"/>
      <c r="DH2204" s="46"/>
      <c r="DI2204" s="46"/>
      <c r="DJ2204" s="46"/>
      <c r="DK2204" s="46"/>
      <c r="DL2204" s="46"/>
      <c r="DM2204" s="46">
        <f t="shared" si="1679"/>
        <v>2688000</v>
      </c>
      <c r="DN2204" s="46">
        <f t="shared" si="1679"/>
        <v>2822400</v>
      </c>
      <c r="DO2204" s="46">
        <f t="shared" si="1679"/>
        <v>2822400</v>
      </c>
      <c r="DP2204" s="46">
        <f t="shared" si="1679"/>
        <v>2822400</v>
      </c>
      <c r="DQ2204" s="46">
        <f t="shared" si="1679"/>
        <v>2816100</v>
      </c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>
        <f>DE2204*1.12</f>
        <v>0</v>
      </c>
      <c r="FA2204" s="59" t="s">
        <v>1726</v>
      </c>
      <c r="FB2204" s="59" t="s">
        <v>3107</v>
      </c>
      <c r="FC2204" s="59" t="s">
        <v>3518</v>
      </c>
    </row>
    <row r="2205" spans="1:159" s="157" customFormat="1" ht="25.5" customHeight="1" x14ac:dyDescent="0.25">
      <c r="A2205" s="92" t="s">
        <v>3947</v>
      </c>
      <c r="B2205" s="92" t="s">
        <v>55</v>
      </c>
      <c r="C2205" s="92" t="s">
        <v>2072</v>
      </c>
      <c r="D2205" s="92" t="s">
        <v>2073</v>
      </c>
      <c r="E2205" s="92" t="s">
        <v>2074</v>
      </c>
      <c r="F2205" s="92" t="s">
        <v>2073</v>
      </c>
      <c r="G2205" s="92" t="s">
        <v>2328</v>
      </c>
      <c r="H2205" s="92" t="s">
        <v>1499</v>
      </c>
      <c r="I2205" s="152">
        <v>80</v>
      </c>
      <c r="J2205" s="152" t="s">
        <v>3941</v>
      </c>
      <c r="K2205" s="152" t="s">
        <v>2343</v>
      </c>
      <c r="L2205" s="100"/>
      <c r="M2205" s="92" t="s">
        <v>2330</v>
      </c>
      <c r="N2205" s="152"/>
      <c r="O2205" s="48">
        <f t="shared" ref="O2205" si="1680">V2205+W2205+X2205+Y2205+Z2205+AA2205+AB2205+AC2205+AD2205+AE2205+AF2205+AG2205+AH2205+AI2205+AJ2205+AK2205+AL2205+AM2205+AN2205+AO2205+AP2205+AQ2205+AR2205+AS2205+AT2205+AU2205+AV2205+AW2205+AX2205+AY2205+AZ2205+BA2205+BB2205+BC2205+BD2205+BE2205+BF2205+BG2205+BH2205+BI2205</f>
        <v>60</v>
      </c>
      <c r="P2205" s="92"/>
      <c r="Q2205" s="92"/>
      <c r="R2205" s="92"/>
      <c r="S2205" s="96"/>
      <c r="T2205" s="96"/>
      <c r="U2205" s="96"/>
      <c r="V2205" s="96"/>
      <c r="W2205" s="96">
        <v>12</v>
      </c>
      <c r="X2205" s="153">
        <v>12</v>
      </c>
      <c r="Y2205" s="153">
        <v>12</v>
      </c>
      <c r="Z2205" s="153">
        <v>12</v>
      </c>
      <c r="AA2205" s="96">
        <v>12</v>
      </c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154">
        <f t="shared" ref="BJ2205" si="1681">DE2205/O2205</f>
        <v>240187.78</v>
      </c>
      <c r="BK2205" s="92"/>
      <c r="BL2205" s="92"/>
      <c r="BM2205" s="92"/>
      <c r="BN2205" s="155"/>
      <c r="BO2205" s="155"/>
      <c r="BP2205" s="155"/>
      <c r="BQ2205" s="155"/>
      <c r="BR2205" s="155">
        <v>224000</v>
      </c>
      <c r="BS2205" s="96">
        <v>235200</v>
      </c>
      <c r="BT2205" s="101">
        <v>247430.40000000002</v>
      </c>
      <c r="BU2205" s="101">
        <v>247430.40000000002</v>
      </c>
      <c r="BV2205" s="92">
        <v>246878.1</v>
      </c>
      <c r="BW2205" s="92"/>
      <c r="BX2205" s="92"/>
      <c r="BY2205" s="92"/>
      <c r="BZ2205" s="92"/>
      <c r="CA2205" s="92"/>
      <c r="CB2205" s="92"/>
      <c r="CC2205" s="92"/>
      <c r="CD2205" s="92"/>
      <c r="CE2205" s="92"/>
      <c r="CF2205" s="92"/>
      <c r="CG2205" s="92"/>
      <c r="CH2205" s="92"/>
      <c r="CI2205" s="92"/>
      <c r="CJ2205" s="92"/>
      <c r="CK2205" s="92"/>
      <c r="CL2205" s="92"/>
      <c r="CM2205" s="92"/>
      <c r="CN2205" s="92"/>
      <c r="CO2205" s="92"/>
      <c r="CP2205" s="92"/>
      <c r="CQ2205" s="92"/>
      <c r="CR2205" s="92"/>
      <c r="CS2205" s="92"/>
      <c r="CT2205" s="92"/>
      <c r="CU2205" s="92"/>
      <c r="CV2205" s="92"/>
      <c r="CW2205" s="92"/>
      <c r="CX2205" s="92"/>
      <c r="CY2205" s="92"/>
      <c r="CZ2205" s="92"/>
      <c r="DA2205" s="92"/>
      <c r="DB2205" s="92"/>
      <c r="DC2205" s="92"/>
      <c r="DD2205" s="92"/>
      <c r="DE2205" s="154">
        <f t="shared" ref="DE2205" si="1682">SUM(DH2205:EY2205)</f>
        <v>14411266.800000001</v>
      </c>
      <c r="DF2205" s="92"/>
      <c r="DG2205" s="92"/>
      <c r="DH2205" s="92"/>
      <c r="DI2205" s="156"/>
      <c r="DJ2205" s="156"/>
      <c r="DK2205" s="156"/>
      <c r="DL2205" s="156"/>
      <c r="DM2205" s="156">
        <f t="shared" ref="DM2205:DQ2205" si="1683">W2205*BR2205</f>
        <v>2688000</v>
      </c>
      <c r="DN2205" s="156">
        <f t="shared" si="1683"/>
        <v>2822400</v>
      </c>
      <c r="DO2205" s="156">
        <f t="shared" si="1683"/>
        <v>2969164.8000000003</v>
      </c>
      <c r="DP2205" s="156">
        <f t="shared" si="1683"/>
        <v>2969164.8000000003</v>
      </c>
      <c r="DQ2205" s="156">
        <f t="shared" si="1683"/>
        <v>2962537.2</v>
      </c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156"/>
      <c r="EH2205" s="156"/>
      <c r="EI2205" s="156"/>
      <c r="EJ2205" s="156"/>
      <c r="EK2205" s="156"/>
      <c r="EL2205" s="156"/>
      <c r="EM2205" s="156"/>
      <c r="EN2205" s="156"/>
      <c r="EO2205" s="156"/>
      <c r="EP2205" s="156"/>
      <c r="EQ2205" s="156"/>
      <c r="ER2205" s="156"/>
      <c r="ES2205" s="156"/>
      <c r="ET2205" s="156"/>
      <c r="EU2205" s="156"/>
      <c r="EV2205" s="156"/>
      <c r="EW2205" s="156"/>
      <c r="EX2205" s="156"/>
      <c r="EY2205" s="156"/>
      <c r="EZ2205" s="154">
        <f t="shared" ref="EZ2205" si="1684">DE2205*1.12</f>
        <v>16140618.816000002</v>
      </c>
      <c r="FA2205" s="92" t="s">
        <v>1726</v>
      </c>
      <c r="FB2205" s="92" t="s">
        <v>3578</v>
      </c>
      <c r="FC2205" s="92" t="s">
        <v>1753</v>
      </c>
    </row>
    <row r="2206" spans="1:159" s="49" customFormat="1" ht="25.5" customHeight="1" x14ac:dyDescent="0.25">
      <c r="A2206" s="59" t="s">
        <v>2201</v>
      </c>
      <c r="B2206" s="59" t="s">
        <v>55</v>
      </c>
      <c r="C2206" s="59" t="s">
        <v>2072</v>
      </c>
      <c r="D2206" s="59" t="s">
        <v>2073</v>
      </c>
      <c r="E2206" s="59" t="s">
        <v>2074</v>
      </c>
      <c r="F2206" s="59"/>
      <c r="G2206" s="59" t="s">
        <v>2328</v>
      </c>
      <c r="H2206" s="59" t="s">
        <v>1499</v>
      </c>
      <c r="I2206" s="59">
        <v>80</v>
      </c>
      <c r="J2206" s="59" t="s">
        <v>1506</v>
      </c>
      <c r="K2206" s="59" t="s">
        <v>2344</v>
      </c>
      <c r="L2206" s="59"/>
      <c r="M2206" s="59" t="s">
        <v>2330</v>
      </c>
      <c r="N2206" s="59"/>
      <c r="O2206" s="46">
        <f>P2206+Q2206+R2206+S2206+T2206+U2206+V2206+W2206+X2206+Y2206+Z2206+AA2206+AB2206+AC2206+AD2206+AE2206+AF2206+AG2206+AH2206+AI2206+AJ2206+AK2206+AL2206+AM2206+AN2206+AO2206+AP2206+AQ2206+AR2206+AS2206+AT2206+AU2206+AV2206+AW2206+AX2206+AY2206+AZ2206</f>
        <v>0</v>
      </c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87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>
        <v>0</v>
      </c>
      <c r="DF2206" s="46"/>
      <c r="DG2206" s="46"/>
      <c r="DH2206" s="46"/>
      <c r="DI2206" s="46"/>
      <c r="DJ2206" s="46"/>
      <c r="DK2206" s="46"/>
      <c r="DL2206" s="46"/>
      <c r="DM2206" s="46">
        <v>2112000</v>
      </c>
      <c r="DN2206" s="46">
        <v>2112000</v>
      </c>
      <c r="DO2206" s="46">
        <v>2112000</v>
      </c>
      <c r="DP2206" s="46">
        <v>2112000</v>
      </c>
      <c r="DQ2206" s="46">
        <v>2112000</v>
      </c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>
        <v>0</v>
      </c>
      <c r="FA2206" s="59" t="s">
        <v>1726</v>
      </c>
      <c r="FB2206" s="59">
        <v>2015</v>
      </c>
      <c r="FC2206" s="59"/>
    </row>
    <row r="2207" spans="1:159" s="49" customFormat="1" ht="25.5" customHeight="1" x14ac:dyDescent="0.25">
      <c r="A2207" s="59" t="s">
        <v>2202</v>
      </c>
      <c r="B2207" s="59" t="s">
        <v>55</v>
      </c>
      <c r="C2207" s="59" t="s">
        <v>2072</v>
      </c>
      <c r="D2207" s="59" t="s">
        <v>2073</v>
      </c>
      <c r="E2207" s="59" t="s">
        <v>2074</v>
      </c>
      <c r="F2207" s="59"/>
      <c r="G2207" s="59" t="s">
        <v>2328</v>
      </c>
      <c r="H2207" s="59" t="s">
        <v>1499</v>
      </c>
      <c r="I2207" s="59">
        <v>80</v>
      </c>
      <c r="J2207" s="59" t="s">
        <v>1357</v>
      </c>
      <c r="K2207" s="59" t="s">
        <v>2345</v>
      </c>
      <c r="L2207" s="59"/>
      <c r="M2207" s="59" t="s">
        <v>2330</v>
      </c>
      <c r="N2207" s="59"/>
      <c r="O2207" s="46">
        <f>P2207+Q2207+R2207+S2207+T2207+U2207+V2207+W2207+X2207+Y2207+Z2207+AA2207+AB2207+AC2207+AD2207+AE2207+AF2207+AG2207+AH2207+AI2207+AJ2207+AK2207+AL2207+AM2207+AN2207+AO2207+AP2207+AQ2207+AR2207+AS2207+AT2207+AU2207+AV2207+AW2207+AX2207+AY2207+AZ2207</f>
        <v>0</v>
      </c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87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>
        <v>0</v>
      </c>
      <c r="DF2207" s="46"/>
      <c r="DG2207" s="46"/>
      <c r="DH2207" s="46"/>
      <c r="DI2207" s="46"/>
      <c r="DJ2207" s="46"/>
      <c r="DK2207" s="46"/>
      <c r="DL2207" s="46"/>
      <c r="DM2207" s="46">
        <v>3168000</v>
      </c>
      <c r="DN2207" s="46">
        <v>4224000</v>
      </c>
      <c r="DO2207" s="46">
        <v>4224000</v>
      </c>
      <c r="DP2207" s="46">
        <v>4224000</v>
      </c>
      <c r="DQ2207" s="46">
        <v>4216000</v>
      </c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>
        <v>0</v>
      </c>
      <c r="FA2207" s="59" t="s">
        <v>1726</v>
      </c>
      <c r="FB2207" s="59" t="s">
        <v>1736</v>
      </c>
      <c r="FC2207" s="59" t="s">
        <v>2403</v>
      </c>
    </row>
    <row r="2208" spans="1:159" s="49" customFormat="1" ht="25.5" customHeight="1" x14ac:dyDescent="0.25">
      <c r="A2208" s="59" t="s">
        <v>3085</v>
      </c>
      <c r="B2208" s="59" t="s">
        <v>55</v>
      </c>
      <c r="C2208" s="59" t="s">
        <v>2072</v>
      </c>
      <c r="D2208" s="59" t="s">
        <v>2073</v>
      </c>
      <c r="E2208" s="59" t="s">
        <v>2074</v>
      </c>
      <c r="F2208" s="59" t="s">
        <v>2073</v>
      </c>
      <c r="G2208" s="59" t="s">
        <v>2328</v>
      </c>
      <c r="H2208" s="59" t="s">
        <v>1499</v>
      </c>
      <c r="I2208" s="59">
        <v>80</v>
      </c>
      <c r="J2208" s="59" t="s">
        <v>3108</v>
      </c>
      <c r="K2208" s="59" t="s">
        <v>2345</v>
      </c>
      <c r="L2208" s="59"/>
      <c r="M2208" s="59" t="s">
        <v>2330</v>
      </c>
      <c r="N2208" s="59"/>
      <c r="O2208" s="46">
        <f>W2208+X2208+Y2208+Z2208+AA2208</f>
        <v>60</v>
      </c>
      <c r="P2208" s="46"/>
      <c r="Q2208" s="46"/>
      <c r="R2208" s="46"/>
      <c r="S2208" s="46"/>
      <c r="T2208" s="46"/>
      <c r="U2208" s="46"/>
      <c r="V2208" s="46"/>
      <c r="W2208" s="46">
        <v>12</v>
      </c>
      <c r="X2208" s="79">
        <v>12</v>
      </c>
      <c r="Y2208" s="79">
        <v>12</v>
      </c>
      <c r="Z2208" s="79">
        <v>12</v>
      </c>
      <c r="AA2208" s="79">
        <v>12</v>
      </c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87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>
        <f>DE2208/O2208</f>
        <v>0</v>
      </c>
      <c r="BK2208" s="46"/>
      <c r="BL2208" s="46"/>
      <c r="BM2208" s="46"/>
      <c r="BN2208" s="46"/>
      <c r="BO2208" s="46"/>
      <c r="BP2208" s="46"/>
      <c r="BQ2208" s="46"/>
      <c r="BR2208" s="46">
        <v>176000</v>
      </c>
      <c r="BS2208" s="46">
        <v>176000</v>
      </c>
      <c r="BT2208" s="46">
        <v>176000</v>
      </c>
      <c r="BU2208" s="46">
        <v>176000</v>
      </c>
      <c r="BV2208" s="46">
        <v>175666.66666666666</v>
      </c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  <c r="CN2208" s="46"/>
      <c r="CO2208" s="46"/>
      <c r="CP2208" s="46"/>
      <c r="CQ2208" s="46"/>
      <c r="CR2208" s="46"/>
      <c r="CS2208" s="46"/>
      <c r="CT2208" s="46"/>
      <c r="CU2208" s="46"/>
      <c r="CV2208" s="46"/>
      <c r="CW2208" s="46"/>
      <c r="CX2208" s="46"/>
      <c r="CY2208" s="46"/>
      <c r="CZ2208" s="46"/>
      <c r="DA2208" s="46"/>
      <c r="DB2208" s="46"/>
      <c r="DC2208" s="46"/>
      <c r="DD2208" s="46"/>
      <c r="DE2208" s="46">
        <v>0</v>
      </c>
      <c r="DF2208" s="46"/>
      <c r="DG2208" s="46"/>
      <c r="DH2208" s="46"/>
      <c r="DI2208" s="46"/>
      <c r="DJ2208" s="46"/>
      <c r="DK2208" s="46"/>
      <c r="DL2208" s="46"/>
      <c r="DM2208" s="46">
        <f t="shared" ref="DM2208:DQ2209" si="1685">BR2208*W2208</f>
        <v>2112000</v>
      </c>
      <c r="DN2208" s="46">
        <f t="shared" si="1685"/>
        <v>2112000</v>
      </c>
      <c r="DO2208" s="46">
        <f t="shared" si="1685"/>
        <v>2112000</v>
      </c>
      <c r="DP2208" s="46">
        <f t="shared" si="1685"/>
        <v>2112000</v>
      </c>
      <c r="DQ2208" s="46">
        <f t="shared" si="1685"/>
        <v>2108000</v>
      </c>
      <c r="DR2208" s="46"/>
      <c r="DS2208" s="46"/>
      <c r="DT2208" s="46"/>
      <c r="DU2208" s="46"/>
      <c r="DV2208" s="46"/>
      <c r="DW2208" s="46"/>
      <c r="DX2208" s="46"/>
      <c r="DY2208" s="46"/>
      <c r="DZ2208" s="46"/>
      <c r="EA2208" s="46"/>
      <c r="EB2208" s="46"/>
      <c r="EC2208" s="46"/>
      <c r="ED2208" s="46"/>
      <c r="EE2208" s="46"/>
      <c r="EF2208" s="46"/>
      <c r="EG2208" s="46"/>
      <c r="EH2208" s="46"/>
      <c r="EI2208" s="46"/>
      <c r="EJ2208" s="46"/>
      <c r="EK2208" s="46"/>
      <c r="EL2208" s="46"/>
      <c r="EM2208" s="46"/>
      <c r="EN2208" s="46"/>
      <c r="EO2208" s="46"/>
      <c r="EP2208" s="46"/>
      <c r="EQ2208" s="46"/>
      <c r="ER2208" s="46"/>
      <c r="ES2208" s="46"/>
      <c r="ET2208" s="46"/>
      <c r="EU2208" s="46"/>
      <c r="EV2208" s="46"/>
      <c r="EW2208" s="46"/>
      <c r="EX2208" s="46"/>
      <c r="EY2208" s="46"/>
      <c r="EZ2208" s="46">
        <f>DE2208*1.12</f>
        <v>0</v>
      </c>
      <c r="FA2208" s="59" t="s">
        <v>1726</v>
      </c>
      <c r="FB2208" s="59" t="s">
        <v>3107</v>
      </c>
      <c r="FC2208" s="59" t="s">
        <v>3109</v>
      </c>
    </row>
    <row r="2209" spans="1:159" s="49" customFormat="1" ht="25.5" customHeight="1" x14ac:dyDescent="0.25">
      <c r="A2209" s="59" t="s">
        <v>3525</v>
      </c>
      <c r="B2209" s="59" t="s">
        <v>55</v>
      </c>
      <c r="C2209" s="59" t="s">
        <v>2072</v>
      </c>
      <c r="D2209" s="59" t="s">
        <v>2073</v>
      </c>
      <c r="E2209" s="59" t="s">
        <v>2074</v>
      </c>
      <c r="F2209" s="59" t="s">
        <v>2073</v>
      </c>
      <c r="G2209" s="59" t="s">
        <v>2328</v>
      </c>
      <c r="H2209" s="59" t="s">
        <v>1499</v>
      </c>
      <c r="I2209" s="59">
        <v>80</v>
      </c>
      <c r="J2209" s="59" t="s">
        <v>3517</v>
      </c>
      <c r="K2209" s="59" t="s">
        <v>2345</v>
      </c>
      <c r="L2209" s="59"/>
      <c r="M2209" s="59" t="s">
        <v>2330</v>
      </c>
      <c r="N2209" s="59"/>
      <c r="O2209" s="46">
        <f>W2209+X2209+Y2209+Z2209+AA2209</f>
        <v>60</v>
      </c>
      <c r="P2209" s="46"/>
      <c r="Q2209" s="46"/>
      <c r="R2209" s="46"/>
      <c r="S2209" s="46"/>
      <c r="T2209" s="46"/>
      <c r="U2209" s="46"/>
      <c r="V2209" s="46"/>
      <c r="W2209" s="46">
        <v>12</v>
      </c>
      <c r="X2209" s="79">
        <v>12</v>
      </c>
      <c r="Y2209" s="79">
        <v>12</v>
      </c>
      <c r="Z2209" s="79">
        <v>12</v>
      </c>
      <c r="AA2209" s="79">
        <v>12</v>
      </c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87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>
        <f>DE2209/O2209</f>
        <v>0</v>
      </c>
      <c r="BK2209" s="46"/>
      <c r="BL2209" s="46"/>
      <c r="BM2209" s="46"/>
      <c r="BN2209" s="46"/>
      <c r="BO2209" s="46"/>
      <c r="BP2209" s="46"/>
      <c r="BQ2209" s="46"/>
      <c r="BR2209" s="46">
        <v>176000</v>
      </c>
      <c r="BS2209" s="46">
        <v>184800</v>
      </c>
      <c r="BT2209" s="46">
        <v>184800</v>
      </c>
      <c r="BU2209" s="46">
        <v>184800</v>
      </c>
      <c r="BV2209" s="46">
        <v>184450</v>
      </c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>
        <v>0</v>
      </c>
      <c r="DF2209" s="46"/>
      <c r="DG2209" s="46"/>
      <c r="DH2209" s="46"/>
      <c r="DI2209" s="46"/>
      <c r="DJ2209" s="46"/>
      <c r="DK2209" s="46"/>
      <c r="DL2209" s="46"/>
      <c r="DM2209" s="46">
        <f t="shared" si="1685"/>
        <v>2112000</v>
      </c>
      <c r="DN2209" s="46">
        <f t="shared" si="1685"/>
        <v>2217600</v>
      </c>
      <c r="DO2209" s="46">
        <f t="shared" si="1685"/>
        <v>2217600</v>
      </c>
      <c r="DP2209" s="46">
        <f t="shared" si="1685"/>
        <v>2217600</v>
      </c>
      <c r="DQ2209" s="46">
        <f t="shared" si="1685"/>
        <v>2213400</v>
      </c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>
        <f>DE2209*1.12</f>
        <v>0</v>
      </c>
      <c r="FA2209" s="59" t="s">
        <v>1726</v>
      </c>
      <c r="FB2209" s="59" t="s">
        <v>3107</v>
      </c>
      <c r="FC2209" s="59" t="s">
        <v>3518</v>
      </c>
    </row>
    <row r="2210" spans="1:159" s="157" customFormat="1" ht="25.5" customHeight="1" x14ac:dyDescent="0.25">
      <c r="A2210" s="92" t="s">
        <v>3948</v>
      </c>
      <c r="B2210" s="92" t="s">
        <v>55</v>
      </c>
      <c r="C2210" s="92" t="s">
        <v>2072</v>
      </c>
      <c r="D2210" s="92" t="s">
        <v>2073</v>
      </c>
      <c r="E2210" s="92" t="s">
        <v>2074</v>
      </c>
      <c r="F2210" s="92" t="s">
        <v>2073</v>
      </c>
      <c r="G2210" s="92" t="s">
        <v>2328</v>
      </c>
      <c r="H2210" s="92" t="s">
        <v>1499</v>
      </c>
      <c r="I2210" s="152">
        <v>80</v>
      </c>
      <c r="J2210" s="152" t="s">
        <v>3941</v>
      </c>
      <c r="K2210" s="152" t="s">
        <v>2345</v>
      </c>
      <c r="L2210" s="100"/>
      <c r="M2210" s="92" t="s">
        <v>2330</v>
      </c>
      <c r="N2210" s="152"/>
      <c r="O2210" s="48">
        <f t="shared" ref="O2210" si="1686">V2210+W2210+X2210+Y2210+Z2210+AA2210+AB2210+AC2210+AD2210+AE2210+AF2210+AG2210+AH2210+AI2210+AJ2210+AK2210+AL2210+AM2210+AN2210+AO2210+AP2210+AQ2210+AR2210+AS2210+AT2210+AU2210+AV2210+AW2210+AX2210+AY2210+AZ2210+BA2210+BB2210+BC2210+BD2210+BE2210+BF2210+BG2210+BH2210+BI2210</f>
        <v>60</v>
      </c>
      <c r="P2210" s="92"/>
      <c r="Q2210" s="92"/>
      <c r="R2210" s="92"/>
      <c r="S2210" s="96"/>
      <c r="T2210" s="96"/>
      <c r="U2210" s="96"/>
      <c r="V2210" s="96"/>
      <c r="W2210" s="96">
        <v>12</v>
      </c>
      <c r="X2210" s="153">
        <v>12</v>
      </c>
      <c r="Y2210" s="153">
        <v>12</v>
      </c>
      <c r="Z2210" s="153">
        <v>12</v>
      </c>
      <c r="AA2210" s="96">
        <v>12</v>
      </c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154">
        <f t="shared" ref="BJ2210" si="1687">DE2210/O2210</f>
        <v>188732.12</v>
      </c>
      <c r="BK2210" s="92"/>
      <c r="BL2210" s="92"/>
      <c r="BM2210" s="92"/>
      <c r="BN2210" s="155"/>
      <c r="BO2210" s="155"/>
      <c r="BP2210" s="155"/>
      <c r="BQ2210" s="155"/>
      <c r="BR2210" s="155">
        <v>176000</v>
      </c>
      <c r="BS2210" s="96">
        <v>184800</v>
      </c>
      <c r="BT2210" s="101">
        <v>194409.60000000001</v>
      </c>
      <c r="BU2210" s="101">
        <v>194409.60000000001</v>
      </c>
      <c r="BV2210" s="92">
        <v>194041.4</v>
      </c>
      <c r="BW2210" s="92"/>
      <c r="BX2210" s="92"/>
      <c r="BY2210" s="92"/>
      <c r="BZ2210" s="92"/>
      <c r="CA2210" s="92"/>
      <c r="CB2210" s="92"/>
      <c r="CC2210" s="92"/>
      <c r="CD2210" s="92"/>
      <c r="CE2210" s="92"/>
      <c r="CF2210" s="92"/>
      <c r="CG2210" s="92"/>
      <c r="CH2210" s="92"/>
      <c r="CI2210" s="92"/>
      <c r="CJ2210" s="92"/>
      <c r="CK2210" s="92"/>
      <c r="CL2210" s="92"/>
      <c r="CM2210" s="92"/>
      <c r="CN2210" s="92"/>
      <c r="CO2210" s="92"/>
      <c r="CP2210" s="92"/>
      <c r="CQ2210" s="92"/>
      <c r="CR2210" s="92"/>
      <c r="CS2210" s="92"/>
      <c r="CT2210" s="92"/>
      <c r="CU2210" s="92"/>
      <c r="CV2210" s="92"/>
      <c r="CW2210" s="92"/>
      <c r="CX2210" s="92"/>
      <c r="CY2210" s="92"/>
      <c r="CZ2210" s="92"/>
      <c r="DA2210" s="92"/>
      <c r="DB2210" s="92"/>
      <c r="DC2210" s="92"/>
      <c r="DD2210" s="92"/>
      <c r="DE2210" s="154">
        <f t="shared" ref="DE2210" si="1688">SUM(DH2210:EY2210)</f>
        <v>11323927.199999999</v>
      </c>
      <c r="DF2210" s="92"/>
      <c r="DG2210" s="92"/>
      <c r="DH2210" s="92"/>
      <c r="DI2210" s="156"/>
      <c r="DJ2210" s="156"/>
      <c r="DK2210" s="156"/>
      <c r="DL2210" s="156"/>
      <c r="DM2210" s="156">
        <f t="shared" ref="DM2210:DQ2210" si="1689">W2210*BR2210</f>
        <v>2112000</v>
      </c>
      <c r="DN2210" s="156">
        <f t="shared" si="1689"/>
        <v>2217600</v>
      </c>
      <c r="DO2210" s="156">
        <f t="shared" si="1689"/>
        <v>2332915.2000000002</v>
      </c>
      <c r="DP2210" s="156">
        <f t="shared" si="1689"/>
        <v>2332915.2000000002</v>
      </c>
      <c r="DQ2210" s="156">
        <f t="shared" si="1689"/>
        <v>2328496.7999999998</v>
      </c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156"/>
      <c r="EH2210" s="156"/>
      <c r="EI2210" s="156"/>
      <c r="EJ2210" s="156"/>
      <c r="EK2210" s="156"/>
      <c r="EL2210" s="156"/>
      <c r="EM2210" s="156"/>
      <c r="EN2210" s="156"/>
      <c r="EO2210" s="156"/>
      <c r="EP2210" s="156"/>
      <c r="EQ2210" s="156"/>
      <c r="ER2210" s="156"/>
      <c r="ES2210" s="156"/>
      <c r="ET2210" s="156"/>
      <c r="EU2210" s="156"/>
      <c r="EV2210" s="156"/>
      <c r="EW2210" s="156"/>
      <c r="EX2210" s="156"/>
      <c r="EY2210" s="156"/>
      <c r="EZ2210" s="154">
        <f t="shared" ref="EZ2210" si="1690">DE2210*1.12</f>
        <v>12682798.464</v>
      </c>
      <c r="FA2210" s="92" t="s">
        <v>1726</v>
      </c>
      <c r="FB2210" s="92" t="s">
        <v>3578</v>
      </c>
      <c r="FC2210" s="92" t="s">
        <v>1753</v>
      </c>
    </row>
    <row r="2211" spans="1:159" s="49" customFormat="1" ht="25.5" customHeight="1" x14ac:dyDescent="0.25">
      <c r="A2211" s="59" t="s">
        <v>2203</v>
      </c>
      <c r="B2211" s="59" t="s">
        <v>55</v>
      </c>
      <c r="C2211" s="59" t="s">
        <v>2072</v>
      </c>
      <c r="D2211" s="59" t="s">
        <v>2073</v>
      </c>
      <c r="E2211" s="59" t="s">
        <v>2074</v>
      </c>
      <c r="F2211" s="59"/>
      <c r="G2211" s="59" t="s">
        <v>2328</v>
      </c>
      <c r="H2211" s="59" t="s">
        <v>1499</v>
      </c>
      <c r="I2211" s="59">
        <v>80</v>
      </c>
      <c r="J2211" s="59" t="s">
        <v>1506</v>
      </c>
      <c r="K2211" s="59" t="s">
        <v>2346</v>
      </c>
      <c r="L2211" s="59"/>
      <c r="M2211" s="59" t="s">
        <v>2330</v>
      </c>
      <c r="N2211" s="59"/>
      <c r="O2211" s="46">
        <f>P2211+Q2211+R2211+S2211+T2211+U2211+V2211+W2211+X2211+Y2211+Z2211+AA2211+AB2211+AC2211+AD2211+AE2211+AF2211+AG2211+AH2211+AI2211+AJ2211+AK2211+AL2211+AM2211+AN2211+AO2211+AP2211+AQ2211+AR2211+AS2211+AT2211+AU2211+AV2211+AW2211+AX2211+AY2211+AZ2211</f>
        <v>0</v>
      </c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87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>
        <v>0</v>
      </c>
      <c r="DF2211" s="46"/>
      <c r="DG2211" s="46"/>
      <c r="DH2211" s="46"/>
      <c r="DI2211" s="46"/>
      <c r="DJ2211" s="46"/>
      <c r="DK2211" s="46"/>
      <c r="DL2211" s="46"/>
      <c r="DM2211" s="46">
        <v>2184000</v>
      </c>
      <c r="DN2211" s="46">
        <v>2184000</v>
      </c>
      <c r="DO2211" s="46">
        <v>2184000</v>
      </c>
      <c r="DP2211" s="46">
        <v>2184000</v>
      </c>
      <c r="DQ2211" s="46">
        <v>2184000</v>
      </c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>
        <v>0</v>
      </c>
      <c r="FA2211" s="59" t="s">
        <v>1726</v>
      </c>
      <c r="FB2211" s="59">
        <v>2015</v>
      </c>
      <c r="FC2211" s="59"/>
    </row>
    <row r="2212" spans="1:159" s="49" customFormat="1" ht="25.5" customHeight="1" x14ac:dyDescent="0.25">
      <c r="A2212" s="59" t="s">
        <v>2204</v>
      </c>
      <c r="B2212" s="59" t="s">
        <v>55</v>
      </c>
      <c r="C2212" s="59" t="s">
        <v>2072</v>
      </c>
      <c r="D2212" s="59" t="s">
        <v>2073</v>
      </c>
      <c r="E2212" s="59" t="s">
        <v>2074</v>
      </c>
      <c r="F2212" s="59"/>
      <c r="G2212" s="59" t="s">
        <v>2328</v>
      </c>
      <c r="H2212" s="59" t="s">
        <v>1499</v>
      </c>
      <c r="I2212" s="59">
        <v>80</v>
      </c>
      <c r="J2212" s="59" t="s">
        <v>1357</v>
      </c>
      <c r="K2212" s="59" t="s">
        <v>2347</v>
      </c>
      <c r="L2212" s="59"/>
      <c r="M2212" s="59" t="s">
        <v>2330</v>
      </c>
      <c r="N2212" s="59"/>
      <c r="O2212" s="46">
        <f>P2212+Q2212+R2212+S2212+T2212+U2212+V2212+W2212+X2212+Y2212+Z2212+AA2212+AB2212+AC2212+AD2212+AE2212+AF2212+AG2212+AH2212+AI2212+AJ2212+AK2212+AL2212+AM2212+AN2212+AO2212+AP2212+AQ2212+AR2212+AS2212+AT2212+AU2212+AV2212+AW2212+AX2212+AY2212+AZ2212</f>
        <v>0</v>
      </c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87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>
        <v>0</v>
      </c>
      <c r="DF2212" s="46"/>
      <c r="DG2212" s="46"/>
      <c r="DH2212" s="46"/>
      <c r="DI2212" s="46"/>
      <c r="DJ2212" s="46"/>
      <c r="DK2212" s="46"/>
      <c r="DL2212" s="46"/>
      <c r="DM2212" s="46">
        <v>3276000</v>
      </c>
      <c r="DN2212" s="46">
        <v>4368000</v>
      </c>
      <c r="DO2212" s="46">
        <v>4368000</v>
      </c>
      <c r="DP2212" s="46">
        <v>4368000</v>
      </c>
      <c r="DQ2212" s="46">
        <v>4352000</v>
      </c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>
        <v>0</v>
      </c>
      <c r="FA2212" s="59" t="s">
        <v>1726</v>
      </c>
      <c r="FB2212" s="59" t="s">
        <v>1736</v>
      </c>
      <c r="FC2212" s="59" t="s">
        <v>2403</v>
      </c>
    </row>
    <row r="2213" spans="1:159" s="49" customFormat="1" ht="25.5" customHeight="1" x14ac:dyDescent="0.25">
      <c r="A2213" s="59" t="s">
        <v>3086</v>
      </c>
      <c r="B2213" s="59" t="s">
        <v>55</v>
      </c>
      <c r="C2213" s="59" t="s">
        <v>2072</v>
      </c>
      <c r="D2213" s="59" t="s">
        <v>2073</v>
      </c>
      <c r="E2213" s="59" t="s">
        <v>2074</v>
      </c>
      <c r="F2213" s="59" t="s">
        <v>2073</v>
      </c>
      <c r="G2213" s="59" t="s">
        <v>2328</v>
      </c>
      <c r="H2213" s="59" t="s">
        <v>1499</v>
      </c>
      <c r="I2213" s="59">
        <v>80</v>
      </c>
      <c r="J2213" s="59" t="s">
        <v>3108</v>
      </c>
      <c r="K2213" s="59" t="s">
        <v>2347</v>
      </c>
      <c r="L2213" s="59"/>
      <c r="M2213" s="59" t="s">
        <v>2330</v>
      </c>
      <c r="N2213" s="59"/>
      <c r="O2213" s="46">
        <f>W2213+X2213+Y2213+Z2213+AA2213</f>
        <v>60</v>
      </c>
      <c r="P2213" s="46"/>
      <c r="Q2213" s="46"/>
      <c r="R2213" s="46"/>
      <c r="S2213" s="46"/>
      <c r="T2213" s="46"/>
      <c r="U2213" s="46"/>
      <c r="V2213" s="46"/>
      <c r="W2213" s="46">
        <v>12</v>
      </c>
      <c r="X2213" s="79">
        <v>12</v>
      </c>
      <c r="Y2213" s="79">
        <v>12</v>
      </c>
      <c r="Z2213" s="79">
        <v>12</v>
      </c>
      <c r="AA2213" s="79">
        <v>12</v>
      </c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87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>
        <f>DE2213/O2213</f>
        <v>0</v>
      </c>
      <c r="BK2213" s="46"/>
      <c r="BL2213" s="46"/>
      <c r="BM2213" s="46"/>
      <c r="BN2213" s="46"/>
      <c r="BO2213" s="46"/>
      <c r="BP2213" s="46"/>
      <c r="BQ2213" s="46"/>
      <c r="BR2213" s="46">
        <v>182000</v>
      </c>
      <c r="BS2213" s="46">
        <v>182000</v>
      </c>
      <c r="BT2213" s="46">
        <v>182000</v>
      </c>
      <c r="BU2213" s="46">
        <v>182000</v>
      </c>
      <c r="BV2213" s="46">
        <v>181333.33333333334</v>
      </c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  <c r="CN2213" s="46"/>
      <c r="CO2213" s="46"/>
      <c r="CP2213" s="46"/>
      <c r="CQ2213" s="46"/>
      <c r="CR2213" s="46"/>
      <c r="CS2213" s="46"/>
      <c r="CT2213" s="46"/>
      <c r="CU2213" s="46"/>
      <c r="CV2213" s="46"/>
      <c r="CW2213" s="46"/>
      <c r="CX2213" s="46"/>
      <c r="CY2213" s="46"/>
      <c r="CZ2213" s="46"/>
      <c r="DA2213" s="46"/>
      <c r="DB2213" s="46"/>
      <c r="DC2213" s="46"/>
      <c r="DD2213" s="46"/>
      <c r="DE2213" s="46">
        <v>0</v>
      </c>
      <c r="DF2213" s="46"/>
      <c r="DG2213" s="46"/>
      <c r="DH2213" s="46"/>
      <c r="DI2213" s="46"/>
      <c r="DJ2213" s="46"/>
      <c r="DK2213" s="46"/>
      <c r="DL2213" s="46"/>
      <c r="DM2213" s="46">
        <f t="shared" ref="DM2213:DQ2214" si="1691">BR2213*W2213</f>
        <v>2184000</v>
      </c>
      <c r="DN2213" s="46">
        <f t="shared" si="1691"/>
        <v>2184000</v>
      </c>
      <c r="DO2213" s="46">
        <f t="shared" si="1691"/>
        <v>2184000</v>
      </c>
      <c r="DP2213" s="46">
        <f t="shared" si="1691"/>
        <v>2184000</v>
      </c>
      <c r="DQ2213" s="46">
        <f t="shared" si="1691"/>
        <v>2176000</v>
      </c>
      <c r="DR2213" s="46"/>
      <c r="DS2213" s="46"/>
      <c r="DT2213" s="46"/>
      <c r="DU2213" s="46"/>
      <c r="DV2213" s="46"/>
      <c r="DW2213" s="46"/>
      <c r="DX2213" s="46"/>
      <c r="DY2213" s="46"/>
      <c r="DZ2213" s="46"/>
      <c r="EA2213" s="46"/>
      <c r="EB2213" s="46"/>
      <c r="EC2213" s="46"/>
      <c r="ED2213" s="46"/>
      <c r="EE2213" s="46"/>
      <c r="EF2213" s="46"/>
      <c r="EG2213" s="46"/>
      <c r="EH2213" s="46"/>
      <c r="EI2213" s="46"/>
      <c r="EJ2213" s="46"/>
      <c r="EK2213" s="46"/>
      <c r="EL2213" s="46"/>
      <c r="EM2213" s="46"/>
      <c r="EN2213" s="46"/>
      <c r="EO2213" s="46"/>
      <c r="EP2213" s="46"/>
      <c r="EQ2213" s="46"/>
      <c r="ER2213" s="46"/>
      <c r="ES2213" s="46"/>
      <c r="ET2213" s="46"/>
      <c r="EU2213" s="46"/>
      <c r="EV2213" s="46"/>
      <c r="EW2213" s="46"/>
      <c r="EX2213" s="46"/>
      <c r="EY2213" s="46"/>
      <c r="EZ2213" s="46">
        <f>DE2213*1.12</f>
        <v>0</v>
      </c>
      <c r="FA2213" s="59" t="s">
        <v>1726</v>
      </c>
      <c r="FB2213" s="59" t="s">
        <v>3107</v>
      </c>
      <c r="FC2213" s="59" t="s">
        <v>3109</v>
      </c>
    </row>
    <row r="2214" spans="1:159" s="49" customFormat="1" ht="25.5" customHeight="1" x14ac:dyDescent="0.25">
      <c r="A2214" s="59" t="s">
        <v>3526</v>
      </c>
      <c r="B2214" s="59" t="s">
        <v>55</v>
      </c>
      <c r="C2214" s="59" t="s">
        <v>2072</v>
      </c>
      <c r="D2214" s="59" t="s">
        <v>2073</v>
      </c>
      <c r="E2214" s="59" t="s">
        <v>2074</v>
      </c>
      <c r="F2214" s="59" t="s">
        <v>2073</v>
      </c>
      <c r="G2214" s="59" t="s">
        <v>2328</v>
      </c>
      <c r="H2214" s="59" t="s">
        <v>1499</v>
      </c>
      <c r="I2214" s="59">
        <v>80</v>
      </c>
      <c r="J2214" s="59" t="s">
        <v>3517</v>
      </c>
      <c r="K2214" s="59" t="s">
        <v>2347</v>
      </c>
      <c r="L2214" s="59"/>
      <c r="M2214" s="59" t="s">
        <v>2330</v>
      </c>
      <c r="N2214" s="59"/>
      <c r="O2214" s="46">
        <f>W2214+X2214+Y2214+Z2214+AA2214</f>
        <v>60</v>
      </c>
      <c r="P2214" s="46"/>
      <c r="Q2214" s="46"/>
      <c r="R2214" s="46"/>
      <c r="S2214" s="46"/>
      <c r="T2214" s="46"/>
      <c r="U2214" s="46"/>
      <c r="V2214" s="46"/>
      <c r="W2214" s="46">
        <v>12</v>
      </c>
      <c r="X2214" s="79">
        <v>12</v>
      </c>
      <c r="Y2214" s="79">
        <v>12</v>
      </c>
      <c r="Z2214" s="79">
        <v>12</v>
      </c>
      <c r="AA2214" s="79">
        <v>12</v>
      </c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87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>
        <f>DE2214/O2214</f>
        <v>0</v>
      </c>
      <c r="BK2214" s="46"/>
      <c r="BL2214" s="46"/>
      <c r="BM2214" s="46"/>
      <c r="BN2214" s="46"/>
      <c r="BO2214" s="46"/>
      <c r="BP2214" s="46"/>
      <c r="BQ2214" s="46"/>
      <c r="BR2214" s="46">
        <v>182000</v>
      </c>
      <c r="BS2214" s="46">
        <v>191100</v>
      </c>
      <c r="BT2214" s="46">
        <v>191100</v>
      </c>
      <c r="BU2214" s="46">
        <v>191100</v>
      </c>
      <c r="BV2214" s="46">
        <v>190400.00000000003</v>
      </c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>
        <v>0</v>
      </c>
      <c r="DF2214" s="46"/>
      <c r="DG2214" s="46"/>
      <c r="DH2214" s="46"/>
      <c r="DI2214" s="46"/>
      <c r="DJ2214" s="46"/>
      <c r="DK2214" s="46"/>
      <c r="DL2214" s="46"/>
      <c r="DM2214" s="46">
        <f t="shared" si="1691"/>
        <v>2184000</v>
      </c>
      <c r="DN2214" s="46">
        <f t="shared" si="1691"/>
        <v>2293200</v>
      </c>
      <c r="DO2214" s="46">
        <f t="shared" si="1691"/>
        <v>2293200</v>
      </c>
      <c r="DP2214" s="46">
        <f t="shared" si="1691"/>
        <v>2293200</v>
      </c>
      <c r="DQ2214" s="46">
        <f t="shared" si="1691"/>
        <v>2284800.0000000005</v>
      </c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>
        <f>DE2214*1.12</f>
        <v>0</v>
      </c>
      <c r="FA2214" s="59" t="s">
        <v>1726</v>
      </c>
      <c r="FB2214" s="59" t="s">
        <v>3107</v>
      </c>
      <c r="FC2214" s="59" t="s">
        <v>3518</v>
      </c>
    </row>
    <row r="2215" spans="1:159" s="157" customFormat="1" ht="25.5" customHeight="1" x14ac:dyDescent="0.25">
      <c r="A2215" s="92" t="s">
        <v>3949</v>
      </c>
      <c r="B2215" s="92" t="s">
        <v>55</v>
      </c>
      <c r="C2215" s="92" t="s">
        <v>2072</v>
      </c>
      <c r="D2215" s="92" t="s">
        <v>2073</v>
      </c>
      <c r="E2215" s="92" t="s">
        <v>2074</v>
      </c>
      <c r="F2215" s="92" t="s">
        <v>2073</v>
      </c>
      <c r="G2215" s="92" t="s">
        <v>2328</v>
      </c>
      <c r="H2215" s="92" t="s">
        <v>1499</v>
      </c>
      <c r="I2215" s="152">
        <v>80</v>
      </c>
      <c r="J2215" s="152" t="s">
        <v>3941</v>
      </c>
      <c r="K2215" s="152" t="s">
        <v>2347</v>
      </c>
      <c r="L2215" s="100"/>
      <c r="M2215" s="92" t="s">
        <v>2330</v>
      </c>
      <c r="N2215" s="152"/>
      <c r="O2215" s="48">
        <f t="shared" ref="O2215" si="1692">V2215+W2215+X2215+Y2215+Z2215+AA2215+AB2215+AC2215+AD2215+AE2215+AF2215+AG2215+AH2215+AI2215+AJ2215+AK2215+AL2215+AM2215+AN2215+AO2215+AP2215+AQ2215+AR2215+AS2215+AT2215+AU2215+AV2215+AW2215+AX2215+AY2215+AZ2215+BA2215+BB2215+BC2215+BD2215+BE2215+BF2215+BG2215+BH2215+BI2215</f>
        <v>60</v>
      </c>
      <c r="P2215" s="92"/>
      <c r="Q2215" s="92"/>
      <c r="R2215" s="92"/>
      <c r="S2215" s="96"/>
      <c r="T2215" s="96"/>
      <c r="U2215" s="96"/>
      <c r="V2215" s="96"/>
      <c r="W2215" s="96">
        <v>12</v>
      </c>
      <c r="X2215" s="153">
        <v>12</v>
      </c>
      <c r="Y2215" s="153">
        <v>12</v>
      </c>
      <c r="Z2215" s="153">
        <v>12</v>
      </c>
      <c r="AA2215" s="96">
        <v>12</v>
      </c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154">
        <f t="shared" ref="BJ2215" si="1693">DE2215/O2215</f>
        <v>195095.04000000001</v>
      </c>
      <c r="BK2215" s="92"/>
      <c r="BL2215" s="92"/>
      <c r="BM2215" s="92"/>
      <c r="BN2215" s="155"/>
      <c r="BO2215" s="155"/>
      <c r="BP2215" s="155"/>
      <c r="BQ2215" s="155"/>
      <c r="BR2215" s="155">
        <v>182000</v>
      </c>
      <c r="BS2215" s="96">
        <v>191100</v>
      </c>
      <c r="BT2215" s="101">
        <v>201037.2</v>
      </c>
      <c r="BU2215" s="101">
        <v>201037.2</v>
      </c>
      <c r="BV2215" s="92">
        <v>200300.80000000002</v>
      </c>
      <c r="BW2215" s="92"/>
      <c r="BX2215" s="92"/>
      <c r="BY2215" s="92"/>
      <c r="BZ2215" s="92"/>
      <c r="CA2215" s="92"/>
      <c r="CB2215" s="92"/>
      <c r="CC2215" s="92"/>
      <c r="CD2215" s="92"/>
      <c r="CE2215" s="92"/>
      <c r="CF2215" s="92"/>
      <c r="CG2215" s="92"/>
      <c r="CH2215" s="92"/>
      <c r="CI2215" s="92"/>
      <c r="CJ2215" s="92"/>
      <c r="CK2215" s="92"/>
      <c r="CL2215" s="92"/>
      <c r="CM2215" s="92"/>
      <c r="CN2215" s="92"/>
      <c r="CO2215" s="92"/>
      <c r="CP2215" s="92"/>
      <c r="CQ2215" s="92"/>
      <c r="CR2215" s="92"/>
      <c r="CS2215" s="92"/>
      <c r="CT2215" s="92"/>
      <c r="CU2215" s="92"/>
      <c r="CV2215" s="92"/>
      <c r="CW2215" s="92"/>
      <c r="CX2215" s="92"/>
      <c r="CY2215" s="92"/>
      <c r="CZ2215" s="92"/>
      <c r="DA2215" s="92"/>
      <c r="DB2215" s="92"/>
      <c r="DC2215" s="92"/>
      <c r="DD2215" s="92"/>
      <c r="DE2215" s="154">
        <f t="shared" ref="DE2215" si="1694">SUM(DH2215:EY2215)</f>
        <v>11705702.4</v>
      </c>
      <c r="DF2215" s="92"/>
      <c r="DG2215" s="92"/>
      <c r="DH2215" s="92"/>
      <c r="DI2215" s="156"/>
      <c r="DJ2215" s="156"/>
      <c r="DK2215" s="156"/>
      <c r="DL2215" s="156"/>
      <c r="DM2215" s="156">
        <f t="shared" ref="DM2215:DQ2215" si="1695">W2215*BR2215</f>
        <v>2184000</v>
      </c>
      <c r="DN2215" s="156">
        <f t="shared" si="1695"/>
        <v>2293200</v>
      </c>
      <c r="DO2215" s="156">
        <f t="shared" si="1695"/>
        <v>2412446.4000000004</v>
      </c>
      <c r="DP2215" s="156">
        <f t="shared" si="1695"/>
        <v>2412446.4000000004</v>
      </c>
      <c r="DQ2215" s="156">
        <f t="shared" si="1695"/>
        <v>2403609.6000000001</v>
      </c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156"/>
      <c r="EH2215" s="156"/>
      <c r="EI2215" s="156"/>
      <c r="EJ2215" s="156"/>
      <c r="EK2215" s="156"/>
      <c r="EL2215" s="156"/>
      <c r="EM2215" s="156"/>
      <c r="EN2215" s="156"/>
      <c r="EO2215" s="156"/>
      <c r="EP2215" s="156"/>
      <c r="EQ2215" s="156"/>
      <c r="ER2215" s="156"/>
      <c r="ES2215" s="156"/>
      <c r="ET2215" s="156"/>
      <c r="EU2215" s="156"/>
      <c r="EV2215" s="156"/>
      <c r="EW2215" s="156"/>
      <c r="EX2215" s="156"/>
      <c r="EY2215" s="156"/>
      <c r="EZ2215" s="154">
        <f t="shared" ref="EZ2215" si="1696">DE2215*1.12</f>
        <v>13110386.688000001</v>
      </c>
      <c r="FA2215" s="92" t="s">
        <v>1726</v>
      </c>
      <c r="FB2215" s="92" t="s">
        <v>3578</v>
      </c>
      <c r="FC2215" s="92" t="s">
        <v>1753</v>
      </c>
    </row>
    <row r="2216" spans="1:159" s="49" customFormat="1" ht="25.5" customHeight="1" x14ac:dyDescent="0.25">
      <c r="A2216" s="59" t="s">
        <v>2205</v>
      </c>
      <c r="B2216" s="59" t="s">
        <v>55</v>
      </c>
      <c r="C2216" s="59" t="s">
        <v>2072</v>
      </c>
      <c r="D2216" s="59" t="s">
        <v>2073</v>
      </c>
      <c r="E2216" s="59" t="s">
        <v>2074</v>
      </c>
      <c r="F2216" s="59"/>
      <c r="G2216" s="59" t="s">
        <v>2328</v>
      </c>
      <c r="H2216" s="59" t="s">
        <v>1499</v>
      </c>
      <c r="I2216" s="59">
        <v>80</v>
      </c>
      <c r="J2216" s="59" t="s">
        <v>1506</v>
      </c>
      <c r="K2216" s="59" t="s">
        <v>2348</v>
      </c>
      <c r="L2216" s="59"/>
      <c r="M2216" s="59" t="s">
        <v>2330</v>
      </c>
      <c r="N2216" s="59"/>
      <c r="O2216" s="46">
        <f>P2216+Q2216+R2216+S2216+T2216+U2216+V2216+W2216+X2216+Y2216+Z2216+AA2216+AB2216+AC2216+AD2216+AE2216+AF2216+AG2216+AH2216+AI2216+AJ2216+AK2216+AL2216+AM2216+AN2216+AO2216+AP2216+AQ2216+AR2216+AS2216+AT2216+AU2216+AV2216+AW2216+AX2216+AY2216+AZ2216</f>
        <v>0</v>
      </c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87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>
        <v>0</v>
      </c>
      <c r="DF2216" s="46"/>
      <c r="DG2216" s="46"/>
      <c r="DH2216" s="46"/>
      <c r="DI2216" s="46"/>
      <c r="DJ2216" s="46"/>
      <c r="DK2216" s="46"/>
      <c r="DL2216" s="46"/>
      <c r="DM2216" s="46">
        <v>33357037</v>
      </c>
      <c r="DN2216" s="46">
        <v>33357037</v>
      </c>
      <c r="DO2216" s="46">
        <v>33357037</v>
      </c>
      <c r="DP2216" s="46">
        <v>33357037</v>
      </c>
      <c r="DQ2216" s="46">
        <v>33357037</v>
      </c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>
        <v>0</v>
      </c>
      <c r="FA2216" s="59" t="s">
        <v>1726</v>
      </c>
      <c r="FB2216" s="59">
        <v>2015</v>
      </c>
      <c r="FC2216" s="59"/>
    </row>
    <row r="2217" spans="1:159" s="49" customFormat="1" ht="25.5" customHeight="1" x14ac:dyDescent="0.25">
      <c r="A2217" s="59" t="s">
        <v>2206</v>
      </c>
      <c r="B2217" s="59" t="s">
        <v>55</v>
      </c>
      <c r="C2217" s="59" t="s">
        <v>2072</v>
      </c>
      <c r="D2217" s="59" t="s">
        <v>2073</v>
      </c>
      <c r="E2217" s="59" t="s">
        <v>2074</v>
      </c>
      <c r="F2217" s="59"/>
      <c r="G2217" s="59" t="s">
        <v>2328</v>
      </c>
      <c r="H2217" s="59" t="s">
        <v>1499</v>
      </c>
      <c r="I2217" s="59">
        <v>80</v>
      </c>
      <c r="J2217" s="59" t="s">
        <v>1357</v>
      </c>
      <c r="K2217" s="59" t="s">
        <v>2349</v>
      </c>
      <c r="L2217" s="59"/>
      <c r="M2217" s="59" t="s">
        <v>2330</v>
      </c>
      <c r="N2217" s="59"/>
      <c r="O2217" s="46">
        <f>P2217+Q2217+R2217+S2217+T2217+U2217+V2217+W2217+X2217+Y2217+Z2217+AA2217+AB2217+AC2217+AD2217+AE2217+AF2217+AG2217+AH2217+AI2217+AJ2217+AK2217+AL2217+AM2217+AN2217+AO2217+AP2217+AQ2217+AR2217+AS2217+AT2217+AU2217+AV2217+AW2217+AX2217+AY2217+AZ2217</f>
        <v>0</v>
      </c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87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>
        <v>0</v>
      </c>
      <c r="DF2217" s="46"/>
      <c r="DG2217" s="46"/>
      <c r="DH2217" s="46"/>
      <c r="DI2217" s="46"/>
      <c r="DJ2217" s="46"/>
      <c r="DK2217" s="46"/>
      <c r="DL2217" s="46"/>
      <c r="DM2217" s="46">
        <v>50035554.079999998</v>
      </c>
      <c r="DN2217" s="46">
        <v>66714074</v>
      </c>
      <c r="DO2217" s="46">
        <v>66714074</v>
      </c>
      <c r="DP2217" s="46">
        <v>66714074</v>
      </c>
      <c r="DQ2217" s="46">
        <v>66703212</v>
      </c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>
        <v>0</v>
      </c>
      <c r="FA2217" s="59" t="s">
        <v>1726</v>
      </c>
      <c r="FB2217" s="59" t="s">
        <v>1736</v>
      </c>
      <c r="FC2217" s="59" t="s">
        <v>2403</v>
      </c>
    </row>
    <row r="2218" spans="1:159" s="49" customFormat="1" ht="25.5" customHeight="1" x14ac:dyDescent="0.25">
      <c r="A2218" s="59" t="s">
        <v>3087</v>
      </c>
      <c r="B2218" s="59" t="s">
        <v>55</v>
      </c>
      <c r="C2218" s="59" t="s">
        <v>2072</v>
      </c>
      <c r="D2218" s="59" t="s">
        <v>2073</v>
      </c>
      <c r="E2218" s="59" t="s">
        <v>2074</v>
      </c>
      <c r="F2218" s="59" t="s">
        <v>2073</v>
      </c>
      <c r="G2218" s="59" t="s">
        <v>2328</v>
      </c>
      <c r="H2218" s="59" t="s">
        <v>1499</v>
      </c>
      <c r="I2218" s="59">
        <v>80</v>
      </c>
      <c r="J2218" s="59" t="s">
        <v>3108</v>
      </c>
      <c r="K2218" s="59" t="s">
        <v>2349</v>
      </c>
      <c r="L2218" s="59"/>
      <c r="M2218" s="59" t="s">
        <v>2330</v>
      </c>
      <c r="N2218" s="59"/>
      <c r="O2218" s="46">
        <f>W2218+X2218+Y2218+Z2218+AA2218</f>
        <v>480</v>
      </c>
      <c r="P2218" s="46"/>
      <c r="Q2218" s="46"/>
      <c r="R2218" s="46"/>
      <c r="S2218" s="46"/>
      <c r="T2218" s="46"/>
      <c r="U2218" s="46"/>
      <c r="V2218" s="46"/>
      <c r="W2218" s="46">
        <v>96</v>
      </c>
      <c r="X2218" s="79">
        <v>96</v>
      </c>
      <c r="Y2218" s="79">
        <v>96</v>
      </c>
      <c r="Z2218" s="79">
        <v>96</v>
      </c>
      <c r="AA2218" s="79">
        <v>96</v>
      </c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87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>
        <f>DE2218/O2218</f>
        <v>0</v>
      </c>
      <c r="BK2218" s="46"/>
      <c r="BL2218" s="46"/>
      <c r="BM2218" s="46"/>
      <c r="BN2218" s="46"/>
      <c r="BO2218" s="46"/>
      <c r="BP2218" s="46"/>
      <c r="BQ2218" s="46"/>
      <c r="BR2218" s="46">
        <v>345876.56</v>
      </c>
      <c r="BS2218" s="46">
        <v>345731.79</v>
      </c>
      <c r="BT2218" s="46">
        <v>345731.79</v>
      </c>
      <c r="BU2218" s="46">
        <v>345731.79</v>
      </c>
      <c r="BV2218" s="46">
        <v>345675.49833333335</v>
      </c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  <c r="CN2218" s="46"/>
      <c r="CO2218" s="46"/>
      <c r="CP2218" s="46"/>
      <c r="CQ2218" s="46"/>
      <c r="CR2218" s="46"/>
      <c r="CS2218" s="46"/>
      <c r="CT2218" s="46"/>
      <c r="CU2218" s="46"/>
      <c r="CV2218" s="46"/>
      <c r="CW2218" s="46"/>
      <c r="CX2218" s="46"/>
      <c r="CY2218" s="46"/>
      <c r="CZ2218" s="46"/>
      <c r="DA2218" s="46"/>
      <c r="DB2218" s="46"/>
      <c r="DC2218" s="46"/>
      <c r="DD2218" s="46"/>
      <c r="DE2218" s="46">
        <v>0</v>
      </c>
      <c r="DF2218" s="46"/>
      <c r="DG2218" s="46"/>
      <c r="DH2218" s="46"/>
      <c r="DI2218" s="46"/>
      <c r="DJ2218" s="46"/>
      <c r="DK2218" s="46"/>
      <c r="DL2218" s="46"/>
      <c r="DM2218" s="46">
        <f t="shared" ref="DM2218:DQ2221" si="1697">BR2218*W2218</f>
        <v>33204149.759999998</v>
      </c>
      <c r="DN2218" s="46">
        <f t="shared" si="1697"/>
        <v>33190251.839999996</v>
      </c>
      <c r="DO2218" s="46">
        <f t="shared" si="1697"/>
        <v>33190251.839999996</v>
      </c>
      <c r="DP2218" s="46">
        <f t="shared" si="1697"/>
        <v>33190251.839999996</v>
      </c>
      <c r="DQ2218" s="46">
        <f t="shared" si="1697"/>
        <v>33184847.840000004</v>
      </c>
      <c r="DR2218" s="46"/>
      <c r="DS2218" s="46"/>
      <c r="DT2218" s="46"/>
      <c r="DU2218" s="46"/>
      <c r="DV2218" s="46"/>
      <c r="DW2218" s="46"/>
      <c r="DX2218" s="46"/>
      <c r="DY2218" s="46"/>
      <c r="DZ2218" s="46"/>
      <c r="EA2218" s="46"/>
      <c r="EB2218" s="46"/>
      <c r="EC2218" s="46"/>
      <c r="ED2218" s="46"/>
      <c r="EE2218" s="46"/>
      <c r="EF2218" s="46"/>
      <c r="EG2218" s="46"/>
      <c r="EH2218" s="46"/>
      <c r="EI2218" s="46"/>
      <c r="EJ2218" s="46"/>
      <c r="EK2218" s="46"/>
      <c r="EL2218" s="46"/>
      <c r="EM2218" s="46"/>
      <c r="EN2218" s="46"/>
      <c r="EO2218" s="46"/>
      <c r="EP2218" s="46"/>
      <c r="EQ2218" s="46"/>
      <c r="ER2218" s="46"/>
      <c r="ES2218" s="46"/>
      <c r="ET2218" s="46"/>
      <c r="EU2218" s="46"/>
      <c r="EV2218" s="46"/>
      <c r="EW2218" s="46"/>
      <c r="EX2218" s="46"/>
      <c r="EY2218" s="46"/>
      <c r="EZ2218" s="46">
        <f>DE2218*1.12</f>
        <v>0</v>
      </c>
      <c r="FA2218" s="59" t="s">
        <v>1726</v>
      </c>
      <c r="FB2218" s="59" t="s">
        <v>3107</v>
      </c>
      <c r="FC2218" s="59" t="s">
        <v>3109</v>
      </c>
    </row>
    <row r="2219" spans="1:159" s="49" customFormat="1" ht="25.5" customHeight="1" x14ac:dyDescent="0.25">
      <c r="A2219" s="59" t="s">
        <v>3196</v>
      </c>
      <c r="B2219" s="59" t="s">
        <v>55</v>
      </c>
      <c r="C2219" s="59" t="s">
        <v>2072</v>
      </c>
      <c r="D2219" s="59" t="s">
        <v>2073</v>
      </c>
      <c r="E2219" s="59" t="s">
        <v>2074</v>
      </c>
      <c r="F2219" s="59" t="s">
        <v>2073</v>
      </c>
      <c r="G2219" s="59" t="s">
        <v>2328</v>
      </c>
      <c r="H2219" s="59" t="s">
        <v>1499</v>
      </c>
      <c r="I2219" s="59">
        <v>80</v>
      </c>
      <c r="J2219" s="59" t="s">
        <v>3197</v>
      </c>
      <c r="K2219" s="59" t="s">
        <v>2349</v>
      </c>
      <c r="L2219" s="59"/>
      <c r="M2219" s="59" t="s">
        <v>2330</v>
      </c>
      <c r="N2219" s="59"/>
      <c r="O2219" s="46">
        <f>W2219+X2219+Y2219+Z2219+AA2219</f>
        <v>660</v>
      </c>
      <c r="P2219" s="46"/>
      <c r="Q2219" s="46"/>
      <c r="R2219" s="46"/>
      <c r="S2219" s="46"/>
      <c r="T2219" s="46"/>
      <c r="U2219" s="46"/>
      <c r="V2219" s="46"/>
      <c r="W2219" s="46">
        <v>96</v>
      </c>
      <c r="X2219" s="79">
        <v>132</v>
      </c>
      <c r="Y2219" s="79">
        <v>144</v>
      </c>
      <c r="Z2219" s="79">
        <v>144</v>
      </c>
      <c r="AA2219" s="79">
        <v>144</v>
      </c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87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>
        <f>DE2219/O2219</f>
        <v>0</v>
      </c>
      <c r="BK2219" s="46"/>
      <c r="BL2219" s="46"/>
      <c r="BM2219" s="46"/>
      <c r="BN2219" s="46"/>
      <c r="BO2219" s="46"/>
      <c r="BP2219" s="46"/>
      <c r="BQ2219" s="46"/>
      <c r="BR2219" s="46">
        <v>345876.56</v>
      </c>
      <c r="BS2219" s="46">
        <v>345731.79</v>
      </c>
      <c r="BT2219" s="46">
        <v>345731.79</v>
      </c>
      <c r="BU2219" s="46">
        <v>345731.79</v>
      </c>
      <c r="BV2219" s="46">
        <v>345675.49833333335</v>
      </c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>
        <v>0</v>
      </c>
      <c r="DF2219" s="46"/>
      <c r="DG2219" s="46"/>
      <c r="DH2219" s="46"/>
      <c r="DI2219" s="46"/>
      <c r="DJ2219" s="46"/>
      <c r="DK2219" s="46"/>
      <c r="DL2219" s="46"/>
      <c r="DM2219" s="46">
        <f t="shared" si="1697"/>
        <v>33204149.759999998</v>
      </c>
      <c r="DN2219" s="46">
        <f t="shared" si="1697"/>
        <v>45636596.279999994</v>
      </c>
      <c r="DO2219" s="46">
        <f t="shared" si="1697"/>
        <v>49785377.759999998</v>
      </c>
      <c r="DP2219" s="46">
        <f t="shared" si="1697"/>
        <v>49785377.759999998</v>
      </c>
      <c r="DQ2219" s="46">
        <f t="shared" si="1697"/>
        <v>49777271.760000005</v>
      </c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>
        <f>DE2219*1.12</f>
        <v>0</v>
      </c>
      <c r="FA2219" s="59" t="s">
        <v>1726</v>
      </c>
      <c r="FB2219" s="59" t="s">
        <v>3107</v>
      </c>
      <c r="FC2219" s="59" t="s">
        <v>2028</v>
      </c>
    </row>
    <row r="2220" spans="1:159" s="49" customFormat="1" ht="25.5" customHeight="1" x14ac:dyDescent="0.25">
      <c r="A2220" s="59" t="s">
        <v>3527</v>
      </c>
      <c r="B2220" s="59" t="s">
        <v>55</v>
      </c>
      <c r="C2220" s="59" t="s">
        <v>2072</v>
      </c>
      <c r="D2220" s="59" t="s">
        <v>2073</v>
      </c>
      <c r="E2220" s="59" t="s">
        <v>2074</v>
      </c>
      <c r="F2220" s="59" t="s">
        <v>2073</v>
      </c>
      <c r="G2220" s="59" t="s">
        <v>2328</v>
      </c>
      <c r="H2220" s="59" t="s">
        <v>1499</v>
      </c>
      <c r="I2220" s="59">
        <v>80</v>
      </c>
      <c r="J2220" s="59" t="s">
        <v>3528</v>
      </c>
      <c r="K2220" s="59" t="s">
        <v>2349</v>
      </c>
      <c r="L2220" s="59"/>
      <c r="M2220" s="59" t="s">
        <v>2330</v>
      </c>
      <c r="N2220" s="59"/>
      <c r="O2220" s="46">
        <f>W2220+X2220+Y2220+Z2220+AA2220</f>
        <v>660</v>
      </c>
      <c r="P2220" s="46"/>
      <c r="Q2220" s="46"/>
      <c r="R2220" s="46"/>
      <c r="S2220" s="46"/>
      <c r="T2220" s="46"/>
      <c r="U2220" s="46"/>
      <c r="V2220" s="46"/>
      <c r="W2220" s="46">
        <v>96</v>
      </c>
      <c r="X2220" s="79">
        <v>132</v>
      </c>
      <c r="Y2220" s="79">
        <v>144</v>
      </c>
      <c r="Z2220" s="79">
        <v>144</v>
      </c>
      <c r="AA2220" s="79">
        <v>144</v>
      </c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87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>
        <f>DE2220/O2220</f>
        <v>0</v>
      </c>
      <c r="BK2220" s="46"/>
      <c r="BL2220" s="46"/>
      <c r="BM2220" s="46"/>
      <c r="BN2220" s="46"/>
      <c r="BO2220" s="46"/>
      <c r="BP2220" s="46"/>
      <c r="BQ2220" s="46"/>
      <c r="BR2220" s="46">
        <v>345876.56</v>
      </c>
      <c r="BS2220" s="46">
        <v>363018.36900000006</v>
      </c>
      <c r="BT2220" s="46">
        <v>363018.36900000006</v>
      </c>
      <c r="BU2220" s="46">
        <v>363018.36900000006</v>
      </c>
      <c r="BV2220" s="46">
        <v>362959.27321499999</v>
      </c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>
        <v>0</v>
      </c>
      <c r="DF2220" s="46"/>
      <c r="DG2220" s="46"/>
      <c r="DH2220" s="46"/>
      <c r="DI2220" s="46"/>
      <c r="DJ2220" s="46"/>
      <c r="DK2220" s="46"/>
      <c r="DL2220" s="46"/>
      <c r="DM2220" s="46">
        <f t="shared" si="1697"/>
        <v>33204149.759999998</v>
      </c>
      <c r="DN2220" s="46">
        <f t="shared" si="1697"/>
        <v>47918424.708000012</v>
      </c>
      <c r="DO2220" s="46">
        <f t="shared" si="1697"/>
        <v>52274645.136000007</v>
      </c>
      <c r="DP2220" s="46">
        <f t="shared" si="1697"/>
        <v>52274645.136000007</v>
      </c>
      <c r="DQ2220" s="46">
        <f t="shared" si="1697"/>
        <v>52266135.34296</v>
      </c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>
        <f>DE2220*1.12</f>
        <v>0</v>
      </c>
      <c r="FA2220" s="59" t="s">
        <v>1726</v>
      </c>
      <c r="FB2220" s="59" t="s">
        <v>3107</v>
      </c>
      <c r="FC2220" s="59" t="s">
        <v>3518</v>
      </c>
    </row>
    <row r="2221" spans="1:159" s="49" customFormat="1" ht="25.5" customHeight="1" x14ac:dyDescent="0.25">
      <c r="A2221" s="59" t="s">
        <v>3576</v>
      </c>
      <c r="B2221" s="59" t="s">
        <v>55</v>
      </c>
      <c r="C2221" s="59" t="s">
        <v>2072</v>
      </c>
      <c r="D2221" s="59" t="s">
        <v>2073</v>
      </c>
      <c r="E2221" s="59" t="s">
        <v>2074</v>
      </c>
      <c r="F2221" s="59" t="s">
        <v>2073</v>
      </c>
      <c r="G2221" s="59" t="s">
        <v>2328</v>
      </c>
      <c r="H2221" s="59" t="s">
        <v>1499</v>
      </c>
      <c r="I2221" s="59">
        <v>80</v>
      </c>
      <c r="J2221" s="59" t="s">
        <v>3577</v>
      </c>
      <c r="K2221" s="59" t="s">
        <v>2349</v>
      </c>
      <c r="L2221" s="59"/>
      <c r="M2221" s="59" t="s">
        <v>2330</v>
      </c>
      <c r="N2221" s="59"/>
      <c r="O2221" s="46">
        <f>W2221+X2221+Y2221+Z2221+AA2221</f>
        <v>726</v>
      </c>
      <c r="P2221" s="46"/>
      <c r="Q2221" s="46"/>
      <c r="R2221" s="46"/>
      <c r="S2221" s="46"/>
      <c r="T2221" s="46"/>
      <c r="U2221" s="46"/>
      <c r="V2221" s="46"/>
      <c r="W2221" s="46">
        <v>96</v>
      </c>
      <c r="X2221" s="79">
        <v>132</v>
      </c>
      <c r="Y2221" s="79">
        <v>162</v>
      </c>
      <c r="Z2221" s="79">
        <v>168</v>
      </c>
      <c r="AA2221" s="79">
        <v>168</v>
      </c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87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>
        <f>DE2221/O2221</f>
        <v>0</v>
      </c>
      <c r="BK2221" s="46"/>
      <c r="BL2221" s="46"/>
      <c r="BM2221" s="46"/>
      <c r="BN2221" s="46"/>
      <c r="BO2221" s="46"/>
      <c r="BP2221" s="46"/>
      <c r="BQ2221" s="46"/>
      <c r="BR2221" s="46">
        <v>345876.56</v>
      </c>
      <c r="BS2221" s="46">
        <v>363018.36900000006</v>
      </c>
      <c r="BT2221" s="46">
        <v>363018.36900000006</v>
      </c>
      <c r="BU2221" s="46">
        <v>363018.36900000006</v>
      </c>
      <c r="BV2221" s="46">
        <v>362959.27321499999</v>
      </c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>
        <v>0</v>
      </c>
      <c r="DF2221" s="46"/>
      <c r="DG2221" s="46"/>
      <c r="DH2221" s="46"/>
      <c r="DI2221" s="46"/>
      <c r="DJ2221" s="46"/>
      <c r="DK2221" s="46"/>
      <c r="DL2221" s="46"/>
      <c r="DM2221" s="46">
        <f t="shared" si="1697"/>
        <v>33204149.759999998</v>
      </c>
      <c r="DN2221" s="46">
        <f t="shared" si="1697"/>
        <v>47918424.708000012</v>
      </c>
      <c r="DO2221" s="46">
        <f t="shared" si="1697"/>
        <v>58808975.778000012</v>
      </c>
      <c r="DP2221" s="46">
        <f t="shared" si="1697"/>
        <v>60987085.992000014</v>
      </c>
      <c r="DQ2221" s="46">
        <f t="shared" si="1697"/>
        <v>60977157.900119998</v>
      </c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>
        <f>DE2221*1.12</f>
        <v>0</v>
      </c>
      <c r="FA2221" s="59" t="s">
        <v>1726</v>
      </c>
      <c r="FB2221" s="59" t="s">
        <v>3578</v>
      </c>
      <c r="FC2221" s="61" t="s">
        <v>3579</v>
      </c>
    </row>
    <row r="2222" spans="1:159" s="157" customFormat="1" ht="25.5" customHeight="1" x14ac:dyDescent="0.25">
      <c r="A2222" s="92" t="s">
        <v>3950</v>
      </c>
      <c r="B2222" s="92" t="s">
        <v>55</v>
      </c>
      <c r="C2222" s="92" t="s">
        <v>2072</v>
      </c>
      <c r="D2222" s="92" t="s">
        <v>2073</v>
      </c>
      <c r="E2222" s="92" t="s">
        <v>2074</v>
      </c>
      <c r="F2222" s="92" t="s">
        <v>2073</v>
      </c>
      <c r="G2222" s="92" t="s">
        <v>2328</v>
      </c>
      <c r="H2222" s="92" t="s">
        <v>1499</v>
      </c>
      <c r="I2222" s="152">
        <v>80</v>
      </c>
      <c r="J2222" s="152" t="s">
        <v>3970</v>
      </c>
      <c r="K2222" s="152" t="s">
        <v>2349</v>
      </c>
      <c r="L2222" s="100"/>
      <c r="M2222" s="92" t="s">
        <v>2330</v>
      </c>
      <c r="N2222" s="152"/>
      <c r="O2222" s="48">
        <f t="shared" ref="O2222" si="1698">V2222+W2222+X2222+Y2222+Z2222+AA2222+AB2222+AC2222+AD2222+AE2222+AF2222+AG2222+AH2222+AI2222+AJ2222+AK2222+AL2222+AM2222+AN2222+AO2222+AP2222+AQ2222+AR2222+AS2222+AT2222+AU2222+AV2222+AW2222+AX2222+AY2222+AZ2222+BA2222+BB2222+BC2222+BD2222+BE2222+BF2222+BG2222+BH2222+BI2222</f>
        <v>726</v>
      </c>
      <c r="P2222" s="92"/>
      <c r="Q2222" s="92"/>
      <c r="R2222" s="92"/>
      <c r="S2222" s="96"/>
      <c r="T2222" s="96"/>
      <c r="U2222" s="96"/>
      <c r="V2222" s="96"/>
      <c r="W2222" s="96">
        <v>96</v>
      </c>
      <c r="X2222" s="153">
        <v>132</v>
      </c>
      <c r="Y2222" s="153">
        <v>162</v>
      </c>
      <c r="Z2222" s="153">
        <v>168</v>
      </c>
      <c r="AA2222" s="96">
        <v>168</v>
      </c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154">
        <f t="shared" ref="BJ2222" si="1699">DE2222/O2222</f>
        <v>373685.95178066124</v>
      </c>
      <c r="BK2222" s="92"/>
      <c r="BL2222" s="92"/>
      <c r="BM2222" s="92"/>
      <c r="BN2222" s="155"/>
      <c r="BO2222" s="155"/>
      <c r="BP2222" s="155"/>
      <c r="BQ2222" s="155"/>
      <c r="BR2222" s="155">
        <v>345876.56</v>
      </c>
      <c r="BS2222" s="96">
        <v>363018.36900000006</v>
      </c>
      <c r="BT2222" s="101">
        <v>381895.32418800006</v>
      </c>
      <c r="BU2222" s="101">
        <v>381895.32418800006</v>
      </c>
      <c r="BV2222" s="96">
        <v>381833.15204000002</v>
      </c>
      <c r="BW2222" s="92"/>
      <c r="BX2222" s="92"/>
      <c r="BY2222" s="92"/>
      <c r="BZ2222" s="92"/>
      <c r="CA2222" s="92"/>
      <c r="CB2222" s="92"/>
      <c r="CC2222" s="92"/>
      <c r="CD2222" s="92"/>
      <c r="CE2222" s="92"/>
      <c r="CF2222" s="92"/>
      <c r="CG2222" s="92"/>
      <c r="CH2222" s="92"/>
      <c r="CI2222" s="92"/>
      <c r="CJ2222" s="92"/>
      <c r="CK2222" s="92"/>
      <c r="CL2222" s="92"/>
      <c r="CM2222" s="92"/>
      <c r="CN2222" s="92"/>
      <c r="CO2222" s="92"/>
      <c r="CP2222" s="92"/>
      <c r="CQ2222" s="92"/>
      <c r="CR2222" s="92"/>
      <c r="CS2222" s="92"/>
      <c r="CT2222" s="92"/>
      <c r="CU2222" s="92"/>
      <c r="CV2222" s="92"/>
      <c r="CW2222" s="92"/>
      <c r="CX2222" s="92"/>
      <c r="CY2222" s="92"/>
      <c r="CZ2222" s="92"/>
      <c r="DA2222" s="92"/>
      <c r="DB2222" s="92"/>
      <c r="DC2222" s="92"/>
      <c r="DD2222" s="92"/>
      <c r="DE2222" s="154">
        <f t="shared" ref="DE2222" si="1700">SUM(DH2222:EY2222)</f>
        <v>271296000.99276006</v>
      </c>
      <c r="DF2222" s="92"/>
      <c r="DG2222" s="92"/>
      <c r="DH2222" s="92"/>
      <c r="DI2222" s="156"/>
      <c r="DJ2222" s="156"/>
      <c r="DK2222" s="156"/>
      <c r="DL2222" s="156"/>
      <c r="DM2222" s="156">
        <f t="shared" ref="DM2222:DQ2222" si="1701">W2222*BR2222</f>
        <v>33204149.759999998</v>
      </c>
      <c r="DN2222" s="156">
        <f t="shared" si="1701"/>
        <v>47918424.708000012</v>
      </c>
      <c r="DO2222" s="156">
        <f t="shared" si="1701"/>
        <v>61867042.518456012</v>
      </c>
      <c r="DP2222" s="156">
        <f t="shared" si="1701"/>
        <v>64158414.463584006</v>
      </c>
      <c r="DQ2222" s="156">
        <f t="shared" si="1701"/>
        <v>64147969.542720005</v>
      </c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156"/>
      <c r="EH2222" s="156"/>
      <c r="EI2222" s="156"/>
      <c r="EJ2222" s="156"/>
      <c r="EK2222" s="156"/>
      <c r="EL2222" s="156"/>
      <c r="EM2222" s="156"/>
      <c r="EN2222" s="156"/>
      <c r="EO2222" s="156"/>
      <c r="EP2222" s="156"/>
      <c r="EQ2222" s="156"/>
      <c r="ER2222" s="156"/>
      <c r="ES2222" s="156"/>
      <c r="ET2222" s="156"/>
      <c r="EU2222" s="156"/>
      <c r="EV2222" s="156"/>
      <c r="EW2222" s="156"/>
      <c r="EX2222" s="156"/>
      <c r="EY2222" s="156"/>
      <c r="EZ2222" s="154">
        <f t="shared" ref="EZ2222" si="1702">DE2222*1.12</f>
        <v>303851521.11189127</v>
      </c>
      <c r="FA2222" s="92" t="s">
        <v>1726</v>
      </c>
      <c r="FB2222" s="92" t="s">
        <v>3578</v>
      </c>
      <c r="FC2222" s="92" t="s">
        <v>1703</v>
      </c>
    </row>
    <row r="2223" spans="1:159" s="49" customFormat="1" ht="25.5" customHeight="1" x14ac:dyDescent="0.25">
      <c r="A2223" s="59" t="s">
        <v>2207</v>
      </c>
      <c r="B2223" s="59" t="s">
        <v>55</v>
      </c>
      <c r="C2223" s="59" t="s">
        <v>2072</v>
      </c>
      <c r="D2223" s="59" t="s">
        <v>2073</v>
      </c>
      <c r="E2223" s="59" t="s">
        <v>2074</v>
      </c>
      <c r="F2223" s="59"/>
      <c r="G2223" s="59" t="s">
        <v>2328</v>
      </c>
      <c r="H2223" s="59" t="s">
        <v>1499</v>
      </c>
      <c r="I2223" s="59">
        <v>80</v>
      </c>
      <c r="J2223" s="59" t="s">
        <v>1506</v>
      </c>
      <c r="K2223" s="59" t="s">
        <v>2350</v>
      </c>
      <c r="L2223" s="59"/>
      <c r="M2223" s="59" t="s">
        <v>2330</v>
      </c>
      <c r="N2223" s="59"/>
      <c r="O2223" s="46">
        <f>P2223+Q2223+R2223+S2223+T2223+U2223+V2223+W2223+X2223+Y2223+Z2223+AA2223+AB2223+AC2223+AD2223+AE2223+AF2223+AG2223+AH2223+AI2223+AJ2223+AK2223+AL2223+AM2223+AN2223+AO2223+AP2223+AQ2223+AR2223+AS2223+AT2223+AU2223+AV2223+AW2223+AX2223+AY2223+AZ2223</f>
        <v>0</v>
      </c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87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>
        <v>0</v>
      </c>
      <c r="DF2223" s="46"/>
      <c r="DG2223" s="46"/>
      <c r="DH2223" s="46"/>
      <c r="DI2223" s="46"/>
      <c r="DJ2223" s="46"/>
      <c r="DK2223" s="46"/>
      <c r="DL2223" s="46"/>
      <c r="DM2223" s="46">
        <v>2964000</v>
      </c>
      <c r="DN2223" s="46">
        <v>2964000</v>
      </c>
      <c r="DO2223" s="46">
        <v>2964000</v>
      </c>
      <c r="DP2223" s="46">
        <v>2964000</v>
      </c>
      <c r="DQ2223" s="46">
        <v>2964000</v>
      </c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>
        <v>0</v>
      </c>
      <c r="FA2223" s="59" t="s">
        <v>1726</v>
      </c>
      <c r="FB2223" s="59">
        <v>2015</v>
      </c>
      <c r="FC2223" s="59"/>
    </row>
    <row r="2224" spans="1:159" s="49" customFormat="1" ht="25.5" customHeight="1" x14ac:dyDescent="0.25">
      <c r="A2224" s="59" t="s">
        <v>2208</v>
      </c>
      <c r="B2224" s="59" t="s">
        <v>55</v>
      </c>
      <c r="C2224" s="59" t="s">
        <v>2072</v>
      </c>
      <c r="D2224" s="59" t="s">
        <v>2073</v>
      </c>
      <c r="E2224" s="59" t="s">
        <v>2074</v>
      </c>
      <c r="F2224" s="59"/>
      <c r="G2224" s="59" t="s">
        <v>2328</v>
      </c>
      <c r="H2224" s="59" t="s">
        <v>1499</v>
      </c>
      <c r="I2224" s="59">
        <v>80</v>
      </c>
      <c r="J2224" s="59" t="s">
        <v>1357</v>
      </c>
      <c r="K2224" s="59" t="s">
        <v>2351</v>
      </c>
      <c r="L2224" s="59"/>
      <c r="M2224" s="59" t="s">
        <v>2330</v>
      </c>
      <c r="N2224" s="59"/>
      <c r="O2224" s="46">
        <f>P2224+Q2224+R2224+S2224+T2224+U2224+V2224+W2224+X2224+Y2224+Z2224+AA2224+AB2224+AC2224+AD2224+AE2224+AF2224+AG2224+AH2224+AI2224+AJ2224+AK2224+AL2224+AM2224+AN2224+AO2224+AP2224+AQ2224+AR2224+AS2224+AT2224+AU2224+AV2224+AW2224+AX2224+AY2224+AZ2224</f>
        <v>0</v>
      </c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87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>
        <v>0</v>
      </c>
      <c r="DF2224" s="46"/>
      <c r="DG2224" s="46"/>
      <c r="DH2224" s="46"/>
      <c r="DI2224" s="46"/>
      <c r="DJ2224" s="46"/>
      <c r="DK2224" s="46"/>
      <c r="DL2224" s="46"/>
      <c r="DM2224" s="46">
        <v>4446000</v>
      </c>
      <c r="DN2224" s="46">
        <v>5928000</v>
      </c>
      <c r="DO2224" s="46">
        <v>5928000</v>
      </c>
      <c r="DP2224" s="46">
        <v>5928000</v>
      </c>
      <c r="DQ2224" s="46">
        <v>5902000</v>
      </c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>
        <v>0</v>
      </c>
      <c r="FA2224" s="59" t="s">
        <v>1726</v>
      </c>
      <c r="FB2224" s="59" t="s">
        <v>1736</v>
      </c>
      <c r="FC2224" s="59" t="s">
        <v>2403</v>
      </c>
    </row>
    <row r="2225" spans="1:159" s="49" customFormat="1" ht="25.5" customHeight="1" x14ac:dyDescent="0.25">
      <c r="A2225" s="59" t="s">
        <v>3088</v>
      </c>
      <c r="B2225" s="59" t="s">
        <v>55</v>
      </c>
      <c r="C2225" s="59" t="s">
        <v>2072</v>
      </c>
      <c r="D2225" s="59" t="s">
        <v>2073</v>
      </c>
      <c r="E2225" s="59" t="s">
        <v>2074</v>
      </c>
      <c r="F2225" s="59" t="s">
        <v>2073</v>
      </c>
      <c r="G2225" s="59" t="s">
        <v>2328</v>
      </c>
      <c r="H2225" s="59" t="s">
        <v>1499</v>
      </c>
      <c r="I2225" s="59">
        <v>80</v>
      </c>
      <c r="J2225" s="59" t="s">
        <v>3108</v>
      </c>
      <c r="K2225" s="59" t="s">
        <v>2351</v>
      </c>
      <c r="L2225" s="59"/>
      <c r="M2225" s="59" t="s">
        <v>2330</v>
      </c>
      <c r="N2225" s="59"/>
      <c r="O2225" s="46">
        <f>W2225+X2225+Y2225+Z2225+AA2225</f>
        <v>60</v>
      </c>
      <c r="P2225" s="46"/>
      <c r="Q2225" s="46"/>
      <c r="R2225" s="46"/>
      <c r="S2225" s="46"/>
      <c r="T2225" s="46"/>
      <c r="U2225" s="46"/>
      <c r="V2225" s="46"/>
      <c r="W2225" s="46">
        <v>12</v>
      </c>
      <c r="X2225" s="79">
        <v>12</v>
      </c>
      <c r="Y2225" s="79">
        <v>12</v>
      </c>
      <c r="Z2225" s="79">
        <v>12</v>
      </c>
      <c r="AA2225" s="79">
        <v>12</v>
      </c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87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>
        <f>DE2225/O2225</f>
        <v>0</v>
      </c>
      <c r="BK2225" s="46"/>
      <c r="BL2225" s="46"/>
      <c r="BM2225" s="46"/>
      <c r="BN2225" s="46"/>
      <c r="BO2225" s="46"/>
      <c r="BP2225" s="46"/>
      <c r="BQ2225" s="46"/>
      <c r="BR2225" s="46">
        <v>247000</v>
      </c>
      <c r="BS2225" s="46">
        <v>247000</v>
      </c>
      <c r="BT2225" s="46">
        <v>247000</v>
      </c>
      <c r="BU2225" s="46">
        <v>247000</v>
      </c>
      <c r="BV2225" s="46">
        <v>245916.66666666666</v>
      </c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  <c r="CN2225" s="46"/>
      <c r="CO2225" s="46"/>
      <c r="CP2225" s="46"/>
      <c r="CQ2225" s="46"/>
      <c r="CR2225" s="46"/>
      <c r="CS2225" s="46"/>
      <c r="CT2225" s="46"/>
      <c r="CU2225" s="46"/>
      <c r="CV2225" s="46"/>
      <c r="CW2225" s="46"/>
      <c r="CX2225" s="46"/>
      <c r="CY2225" s="46"/>
      <c r="CZ2225" s="46"/>
      <c r="DA2225" s="46"/>
      <c r="DB2225" s="46"/>
      <c r="DC2225" s="46"/>
      <c r="DD2225" s="46"/>
      <c r="DE2225" s="46">
        <v>0</v>
      </c>
      <c r="DF2225" s="46"/>
      <c r="DG2225" s="46"/>
      <c r="DH2225" s="46"/>
      <c r="DI2225" s="46"/>
      <c r="DJ2225" s="46"/>
      <c r="DK2225" s="46"/>
      <c r="DL2225" s="46"/>
      <c r="DM2225" s="46">
        <f t="shared" ref="DM2225:DQ2226" si="1703">BR2225*W2225</f>
        <v>2964000</v>
      </c>
      <c r="DN2225" s="46">
        <f t="shared" si="1703"/>
        <v>2964000</v>
      </c>
      <c r="DO2225" s="46">
        <f t="shared" si="1703"/>
        <v>2964000</v>
      </c>
      <c r="DP2225" s="46">
        <f t="shared" si="1703"/>
        <v>2964000</v>
      </c>
      <c r="DQ2225" s="46">
        <f t="shared" si="1703"/>
        <v>2951000</v>
      </c>
      <c r="DR2225" s="46"/>
      <c r="DS2225" s="46"/>
      <c r="DT2225" s="46"/>
      <c r="DU2225" s="46"/>
      <c r="DV2225" s="46"/>
      <c r="DW2225" s="46"/>
      <c r="DX2225" s="46"/>
      <c r="DY2225" s="46"/>
      <c r="DZ2225" s="46"/>
      <c r="EA2225" s="46"/>
      <c r="EB2225" s="46"/>
      <c r="EC2225" s="46"/>
      <c r="ED2225" s="46"/>
      <c r="EE2225" s="46"/>
      <c r="EF2225" s="46"/>
      <c r="EG2225" s="46"/>
      <c r="EH2225" s="46"/>
      <c r="EI2225" s="46"/>
      <c r="EJ2225" s="46"/>
      <c r="EK2225" s="46"/>
      <c r="EL2225" s="46"/>
      <c r="EM2225" s="46"/>
      <c r="EN2225" s="46"/>
      <c r="EO2225" s="46"/>
      <c r="EP2225" s="46"/>
      <c r="EQ2225" s="46"/>
      <c r="ER2225" s="46"/>
      <c r="ES2225" s="46"/>
      <c r="ET2225" s="46"/>
      <c r="EU2225" s="46"/>
      <c r="EV2225" s="46"/>
      <c r="EW2225" s="46"/>
      <c r="EX2225" s="46"/>
      <c r="EY2225" s="46"/>
      <c r="EZ2225" s="46">
        <f>DE2225*1.12</f>
        <v>0</v>
      </c>
      <c r="FA2225" s="59" t="s">
        <v>1726</v>
      </c>
      <c r="FB2225" s="59" t="s">
        <v>3107</v>
      </c>
      <c r="FC2225" s="59" t="s">
        <v>3109</v>
      </c>
    </row>
    <row r="2226" spans="1:159" s="49" customFormat="1" ht="25.5" customHeight="1" x14ac:dyDescent="0.25">
      <c r="A2226" s="59" t="s">
        <v>3529</v>
      </c>
      <c r="B2226" s="59" t="s">
        <v>55</v>
      </c>
      <c r="C2226" s="59" t="s">
        <v>2072</v>
      </c>
      <c r="D2226" s="59" t="s">
        <v>2073</v>
      </c>
      <c r="E2226" s="59" t="s">
        <v>2074</v>
      </c>
      <c r="F2226" s="59" t="s">
        <v>2073</v>
      </c>
      <c r="G2226" s="59" t="s">
        <v>2328</v>
      </c>
      <c r="H2226" s="59" t="s">
        <v>1499</v>
      </c>
      <c r="I2226" s="59">
        <v>80</v>
      </c>
      <c r="J2226" s="59" t="s">
        <v>3517</v>
      </c>
      <c r="K2226" s="59" t="s">
        <v>2351</v>
      </c>
      <c r="L2226" s="59"/>
      <c r="M2226" s="59" t="s">
        <v>2330</v>
      </c>
      <c r="N2226" s="59"/>
      <c r="O2226" s="46">
        <f>W2226+X2226+Y2226+Z2226+AA2226</f>
        <v>60</v>
      </c>
      <c r="P2226" s="46"/>
      <c r="Q2226" s="46"/>
      <c r="R2226" s="46"/>
      <c r="S2226" s="46"/>
      <c r="T2226" s="46"/>
      <c r="U2226" s="46"/>
      <c r="V2226" s="46"/>
      <c r="W2226" s="46">
        <v>12</v>
      </c>
      <c r="X2226" s="79">
        <v>12</v>
      </c>
      <c r="Y2226" s="79">
        <v>12</v>
      </c>
      <c r="Z2226" s="79">
        <v>12</v>
      </c>
      <c r="AA2226" s="79">
        <v>12</v>
      </c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87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>
        <f>DE2226/O2226</f>
        <v>0</v>
      </c>
      <c r="BK2226" s="46"/>
      <c r="BL2226" s="46"/>
      <c r="BM2226" s="46"/>
      <c r="BN2226" s="46"/>
      <c r="BO2226" s="46"/>
      <c r="BP2226" s="46"/>
      <c r="BQ2226" s="46"/>
      <c r="BR2226" s="46">
        <v>247000</v>
      </c>
      <c r="BS2226" s="46">
        <v>259350</v>
      </c>
      <c r="BT2226" s="46">
        <v>259350</v>
      </c>
      <c r="BU2226" s="46">
        <v>259350</v>
      </c>
      <c r="BV2226" s="46">
        <v>258212.5</v>
      </c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>
        <v>0</v>
      </c>
      <c r="DF2226" s="46"/>
      <c r="DG2226" s="46"/>
      <c r="DH2226" s="46"/>
      <c r="DI2226" s="46"/>
      <c r="DJ2226" s="46"/>
      <c r="DK2226" s="46"/>
      <c r="DL2226" s="46"/>
      <c r="DM2226" s="46">
        <f t="shared" si="1703"/>
        <v>2964000</v>
      </c>
      <c r="DN2226" s="46">
        <f t="shared" si="1703"/>
        <v>3112200</v>
      </c>
      <c r="DO2226" s="46">
        <f t="shared" si="1703"/>
        <v>3112200</v>
      </c>
      <c r="DP2226" s="46">
        <f t="shared" si="1703"/>
        <v>3112200</v>
      </c>
      <c r="DQ2226" s="46">
        <f t="shared" si="1703"/>
        <v>3098550</v>
      </c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>
        <f>DE2226*1.12</f>
        <v>0</v>
      </c>
      <c r="FA2226" s="59" t="s">
        <v>1726</v>
      </c>
      <c r="FB2226" s="59" t="s">
        <v>3107</v>
      </c>
      <c r="FC2226" s="59" t="s">
        <v>3518</v>
      </c>
    </row>
    <row r="2227" spans="1:159" s="157" customFormat="1" ht="25.5" customHeight="1" x14ac:dyDescent="0.25">
      <c r="A2227" s="92" t="s">
        <v>3951</v>
      </c>
      <c r="B2227" s="92" t="s">
        <v>55</v>
      </c>
      <c r="C2227" s="92" t="s">
        <v>2072</v>
      </c>
      <c r="D2227" s="92" t="s">
        <v>2073</v>
      </c>
      <c r="E2227" s="92" t="s">
        <v>2074</v>
      </c>
      <c r="F2227" s="92" t="s">
        <v>2073</v>
      </c>
      <c r="G2227" s="92" t="s">
        <v>2328</v>
      </c>
      <c r="H2227" s="92" t="s">
        <v>1499</v>
      </c>
      <c r="I2227" s="152">
        <v>80</v>
      </c>
      <c r="J2227" s="152" t="s">
        <v>3941</v>
      </c>
      <c r="K2227" s="152" t="s">
        <v>2351</v>
      </c>
      <c r="L2227" s="100"/>
      <c r="M2227" s="92" t="s">
        <v>2330</v>
      </c>
      <c r="N2227" s="152"/>
      <c r="O2227" s="48">
        <f t="shared" ref="O2227" si="1704">V2227+W2227+X2227+Y2227+Z2227+AA2227+AB2227+AC2227+AD2227+AE2227+AF2227+AG2227+AH2227+AI2227+AJ2227+AK2227+AL2227+AM2227+AN2227+AO2227+AP2227+AQ2227+AR2227+AS2227+AT2227+AU2227+AV2227+AW2227+AX2227+AY2227+AZ2227+BA2227+BB2227+BC2227+BD2227+BE2227+BF2227+BG2227+BH2227+BI2227</f>
        <v>60</v>
      </c>
      <c r="P2227" s="92"/>
      <c r="Q2227" s="92"/>
      <c r="R2227" s="92"/>
      <c r="S2227" s="96"/>
      <c r="T2227" s="96"/>
      <c r="U2227" s="96"/>
      <c r="V2227" s="96"/>
      <c r="W2227" s="96">
        <v>12</v>
      </c>
      <c r="X2227" s="153">
        <v>12</v>
      </c>
      <c r="Y2227" s="153">
        <v>12</v>
      </c>
      <c r="Z2227" s="153">
        <v>12</v>
      </c>
      <c r="AA2227" s="96">
        <v>12</v>
      </c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154">
        <f t="shared" ref="BJ2227" si="1705">DE2227/O2227</f>
        <v>264732.39</v>
      </c>
      <c r="BK2227" s="92"/>
      <c r="BL2227" s="92"/>
      <c r="BM2227" s="92"/>
      <c r="BN2227" s="155"/>
      <c r="BO2227" s="155"/>
      <c r="BP2227" s="155"/>
      <c r="BQ2227" s="155"/>
      <c r="BR2227" s="155">
        <v>247000</v>
      </c>
      <c r="BS2227" s="96">
        <v>259350</v>
      </c>
      <c r="BT2227" s="101">
        <v>272836.2</v>
      </c>
      <c r="BU2227" s="101">
        <v>272836.2</v>
      </c>
      <c r="BV2227" s="92">
        <v>271639.55</v>
      </c>
      <c r="BW2227" s="92"/>
      <c r="BX2227" s="92"/>
      <c r="BY2227" s="92"/>
      <c r="BZ2227" s="92"/>
      <c r="CA2227" s="92"/>
      <c r="CB2227" s="92"/>
      <c r="CC2227" s="92"/>
      <c r="CD2227" s="92"/>
      <c r="CE2227" s="92"/>
      <c r="CF2227" s="92"/>
      <c r="CG2227" s="92"/>
      <c r="CH2227" s="92"/>
      <c r="CI2227" s="92"/>
      <c r="CJ2227" s="92"/>
      <c r="CK2227" s="92"/>
      <c r="CL2227" s="92"/>
      <c r="CM2227" s="92"/>
      <c r="CN2227" s="92"/>
      <c r="CO2227" s="92"/>
      <c r="CP2227" s="92"/>
      <c r="CQ2227" s="92"/>
      <c r="CR2227" s="92"/>
      <c r="CS2227" s="92"/>
      <c r="CT2227" s="92"/>
      <c r="CU2227" s="92"/>
      <c r="CV2227" s="92"/>
      <c r="CW2227" s="92"/>
      <c r="CX2227" s="92"/>
      <c r="CY2227" s="92"/>
      <c r="CZ2227" s="92"/>
      <c r="DA2227" s="92"/>
      <c r="DB2227" s="92"/>
      <c r="DC2227" s="92"/>
      <c r="DD2227" s="92"/>
      <c r="DE2227" s="154">
        <f t="shared" ref="DE2227" si="1706">SUM(DH2227:EY2227)</f>
        <v>15883943.4</v>
      </c>
      <c r="DF2227" s="92"/>
      <c r="DG2227" s="92"/>
      <c r="DH2227" s="92"/>
      <c r="DI2227" s="156"/>
      <c r="DJ2227" s="156"/>
      <c r="DK2227" s="156"/>
      <c r="DL2227" s="156"/>
      <c r="DM2227" s="156">
        <f t="shared" ref="DM2227:DQ2227" si="1707">W2227*BR2227</f>
        <v>2964000</v>
      </c>
      <c r="DN2227" s="156">
        <f t="shared" si="1707"/>
        <v>3112200</v>
      </c>
      <c r="DO2227" s="156">
        <f t="shared" si="1707"/>
        <v>3274034.4000000004</v>
      </c>
      <c r="DP2227" s="156">
        <f t="shared" si="1707"/>
        <v>3274034.4000000004</v>
      </c>
      <c r="DQ2227" s="156">
        <f t="shared" si="1707"/>
        <v>3259674.5999999996</v>
      </c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156"/>
      <c r="EH2227" s="156"/>
      <c r="EI2227" s="156"/>
      <c r="EJ2227" s="156"/>
      <c r="EK2227" s="156"/>
      <c r="EL2227" s="156"/>
      <c r="EM2227" s="156"/>
      <c r="EN2227" s="156"/>
      <c r="EO2227" s="156"/>
      <c r="EP2227" s="156"/>
      <c r="EQ2227" s="156"/>
      <c r="ER2227" s="156"/>
      <c r="ES2227" s="156"/>
      <c r="ET2227" s="156"/>
      <c r="EU2227" s="156"/>
      <c r="EV2227" s="156"/>
      <c r="EW2227" s="156"/>
      <c r="EX2227" s="156"/>
      <c r="EY2227" s="156"/>
      <c r="EZ2227" s="154">
        <f t="shared" ref="EZ2227" si="1708">DE2227*1.12</f>
        <v>17790016.608000003</v>
      </c>
      <c r="FA2227" s="92" t="s">
        <v>1726</v>
      </c>
      <c r="FB2227" s="92" t="s">
        <v>3578</v>
      </c>
      <c r="FC2227" s="92" t="s">
        <v>1753</v>
      </c>
    </row>
    <row r="2228" spans="1:159" s="49" customFormat="1" ht="25.5" customHeight="1" x14ac:dyDescent="0.25">
      <c r="A2228" s="59" t="s">
        <v>2209</v>
      </c>
      <c r="B2228" s="59" t="s">
        <v>55</v>
      </c>
      <c r="C2228" s="59" t="s">
        <v>2072</v>
      </c>
      <c r="D2228" s="59" t="s">
        <v>2073</v>
      </c>
      <c r="E2228" s="59" t="s">
        <v>2074</v>
      </c>
      <c r="F2228" s="59"/>
      <c r="G2228" s="59" t="s">
        <v>2328</v>
      </c>
      <c r="H2228" s="59" t="s">
        <v>1499</v>
      </c>
      <c r="I2228" s="59">
        <v>80</v>
      </c>
      <c r="J2228" s="59" t="s">
        <v>1506</v>
      </c>
      <c r="K2228" s="59" t="s">
        <v>2352</v>
      </c>
      <c r="L2228" s="59"/>
      <c r="M2228" s="59" t="s">
        <v>2330</v>
      </c>
      <c r="N2228" s="59"/>
      <c r="O2228" s="46">
        <f>P2228+Q2228+R2228+S2228+T2228+U2228+V2228+W2228+X2228+Y2228+Z2228+AA2228+AB2228+AC2228+AD2228+AE2228+AF2228+AG2228+AH2228+AI2228+AJ2228+AK2228+AL2228+AM2228+AN2228+AO2228+AP2228+AQ2228+AR2228+AS2228+AT2228+AU2228+AV2228+AW2228+AX2228+AY2228+AZ2228</f>
        <v>0</v>
      </c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87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>
        <v>0</v>
      </c>
      <c r="DF2228" s="46"/>
      <c r="DG2228" s="46"/>
      <c r="DH2228" s="46"/>
      <c r="DI2228" s="46"/>
      <c r="DJ2228" s="46"/>
      <c r="DK2228" s="46"/>
      <c r="DL2228" s="46"/>
      <c r="DM2228" s="46">
        <v>2748000</v>
      </c>
      <c r="DN2228" s="46">
        <v>2748000</v>
      </c>
      <c r="DO2228" s="46">
        <v>2748000</v>
      </c>
      <c r="DP2228" s="46">
        <v>2748000</v>
      </c>
      <c r="DQ2228" s="46">
        <v>2748000</v>
      </c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>
        <v>0</v>
      </c>
      <c r="FA2228" s="59" t="s">
        <v>1726</v>
      </c>
      <c r="FB2228" s="59">
        <v>2015</v>
      </c>
      <c r="FC2228" s="59"/>
    </row>
    <row r="2229" spans="1:159" s="49" customFormat="1" ht="25.5" customHeight="1" x14ac:dyDescent="0.25">
      <c r="A2229" s="59" t="s">
        <v>2210</v>
      </c>
      <c r="B2229" s="59" t="s">
        <v>55</v>
      </c>
      <c r="C2229" s="59" t="s">
        <v>2072</v>
      </c>
      <c r="D2229" s="59" t="s">
        <v>2073</v>
      </c>
      <c r="E2229" s="59" t="s">
        <v>2074</v>
      </c>
      <c r="F2229" s="59"/>
      <c r="G2229" s="59" t="s">
        <v>2328</v>
      </c>
      <c r="H2229" s="59" t="s">
        <v>1499</v>
      </c>
      <c r="I2229" s="59">
        <v>80</v>
      </c>
      <c r="J2229" s="59" t="s">
        <v>1357</v>
      </c>
      <c r="K2229" s="59" t="s">
        <v>2353</v>
      </c>
      <c r="L2229" s="59"/>
      <c r="M2229" s="59" t="s">
        <v>2330</v>
      </c>
      <c r="N2229" s="59"/>
      <c r="O2229" s="46">
        <f>P2229+Q2229+R2229+S2229+T2229+U2229+V2229+W2229+X2229+Y2229+Z2229+AA2229+AB2229+AC2229+AD2229+AE2229+AF2229+AG2229+AH2229+AI2229+AJ2229+AK2229+AL2229+AM2229+AN2229+AO2229+AP2229+AQ2229+AR2229+AS2229+AT2229+AU2229+AV2229+AW2229+AX2229+AY2229+AZ2229</f>
        <v>0</v>
      </c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87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>
        <v>0</v>
      </c>
      <c r="DF2229" s="46"/>
      <c r="DG2229" s="46"/>
      <c r="DH2229" s="46"/>
      <c r="DI2229" s="46"/>
      <c r="DJ2229" s="46"/>
      <c r="DK2229" s="46"/>
      <c r="DL2229" s="46"/>
      <c r="DM2229" s="46">
        <v>4122000</v>
      </c>
      <c r="DN2229" s="46">
        <v>5496000</v>
      </c>
      <c r="DO2229" s="46">
        <v>5496000</v>
      </c>
      <c r="DP2229" s="46">
        <v>5496000</v>
      </c>
      <c r="DQ2229" s="46">
        <v>5492000</v>
      </c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  <c r="EZ2229" s="46">
        <v>0</v>
      </c>
      <c r="FA2229" s="59" t="s">
        <v>1726</v>
      </c>
      <c r="FB2229" s="59" t="s">
        <v>1736</v>
      </c>
      <c r="FC2229" s="59" t="s">
        <v>2403</v>
      </c>
    </row>
    <row r="2230" spans="1:159" s="49" customFormat="1" ht="25.5" customHeight="1" x14ac:dyDescent="0.25">
      <c r="A2230" s="59" t="s">
        <v>3089</v>
      </c>
      <c r="B2230" s="59" t="s">
        <v>55</v>
      </c>
      <c r="C2230" s="59" t="s">
        <v>2072</v>
      </c>
      <c r="D2230" s="59" t="s">
        <v>2073</v>
      </c>
      <c r="E2230" s="59" t="s">
        <v>2074</v>
      </c>
      <c r="F2230" s="59" t="s">
        <v>2073</v>
      </c>
      <c r="G2230" s="59" t="s">
        <v>2328</v>
      </c>
      <c r="H2230" s="59" t="s">
        <v>1499</v>
      </c>
      <c r="I2230" s="59">
        <v>80</v>
      </c>
      <c r="J2230" s="59" t="s">
        <v>3108</v>
      </c>
      <c r="K2230" s="59" t="s">
        <v>2353</v>
      </c>
      <c r="L2230" s="59"/>
      <c r="M2230" s="59" t="s">
        <v>2330</v>
      </c>
      <c r="N2230" s="59"/>
      <c r="O2230" s="46">
        <f>W2230+X2230+Y2230+Z2230+AA2230</f>
        <v>60</v>
      </c>
      <c r="P2230" s="46"/>
      <c r="Q2230" s="46"/>
      <c r="R2230" s="46"/>
      <c r="S2230" s="46"/>
      <c r="T2230" s="46"/>
      <c r="U2230" s="46"/>
      <c r="V2230" s="46"/>
      <c r="W2230" s="46">
        <v>12</v>
      </c>
      <c r="X2230" s="79">
        <v>12</v>
      </c>
      <c r="Y2230" s="79">
        <v>12</v>
      </c>
      <c r="Z2230" s="79">
        <v>12</v>
      </c>
      <c r="AA2230" s="79">
        <v>12</v>
      </c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87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>
        <f>DE2230/O2230</f>
        <v>0</v>
      </c>
      <c r="BK2230" s="46"/>
      <c r="BL2230" s="46"/>
      <c r="BM2230" s="46"/>
      <c r="BN2230" s="46"/>
      <c r="BO2230" s="46"/>
      <c r="BP2230" s="46"/>
      <c r="BQ2230" s="46"/>
      <c r="BR2230" s="46">
        <v>229000</v>
      </c>
      <c r="BS2230" s="46">
        <v>229000</v>
      </c>
      <c r="BT2230" s="46">
        <v>229000</v>
      </c>
      <c r="BU2230" s="46">
        <v>229000</v>
      </c>
      <c r="BV2230" s="46">
        <v>228833.33333333334</v>
      </c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  <c r="CN2230" s="46"/>
      <c r="CO2230" s="46"/>
      <c r="CP2230" s="46"/>
      <c r="CQ2230" s="46"/>
      <c r="CR2230" s="46"/>
      <c r="CS2230" s="46"/>
      <c r="CT2230" s="46"/>
      <c r="CU2230" s="46"/>
      <c r="CV2230" s="46"/>
      <c r="CW2230" s="46"/>
      <c r="CX2230" s="46"/>
      <c r="CY2230" s="46"/>
      <c r="CZ2230" s="46"/>
      <c r="DA2230" s="46"/>
      <c r="DB2230" s="46"/>
      <c r="DC2230" s="46"/>
      <c r="DD2230" s="46"/>
      <c r="DE2230" s="46">
        <v>0</v>
      </c>
      <c r="DF2230" s="46"/>
      <c r="DG2230" s="46"/>
      <c r="DH2230" s="46"/>
      <c r="DI2230" s="46"/>
      <c r="DJ2230" s="46"/>
      <c r="DK2230" s="46"/>
      <c r="DL2230" s="46"/>
      <c r="DM2230" s="46">
        <f t="shared" ref="DM2230:DQ2231" si="1709">BR2230*W2230</f>
        <v>2748000</v>
      </c>
      <c r="DN2230" s="46">
        <f t="shared" si="1709"/>
        <v>2748000</v>
      </c>
      <c r="DO2230" s="46">
        <f t="shared" si="1709"/>
        <v>2748000</v>
      </c>
      <c r="DP2230" s="46">
        <f t="shared" si="1709"/>
        <v>2748000</v>
      </c>
      <c r="DQ2230" s="46">
        <f t="shared" si="1709"/>
        <v>2746000</v>
      </c>
      <c r="DR2230" s="46"/>
      <c r="DS2230" s="46"/>
      <c r="DT2230" s="46"/>
      <c r="DU2230" s="46"/>
      <c r="DV2230" s="46"/>
      <c r="DW2230" s="46"/>
      <c r="DX2230" s="46"/>
      <c r="DY2230" s="46"/>
      <c r="DZ2230" s="46"/>
      <c r="EA2230" s="46"/>
      <c r="EB2230" s="46"/>
      <c r="EC2230" s="46"/>
      <c r="ED2230" s="46"/>
      <c r="EE2230" s="46"/>
      <c r="EF2230" s="46"/>
      <c r="EG2230" s="46"/>
      <c r="EH2230" s="46"/>
      <c r="EI2230" s="46"/>
      <c r="EJ2230" s="46"/>
      <c r="EK2230" s="46"/>
      <c r="EL2230" s="46"/>
      <c r="EM2230" s="46"/>
      <c r="EN2230" s="46"/>
      <c r="EO2230" s="46"/>
      <c r="EP2230" s="46"/>
      <c r="EQ2230" s="46"/>
      <c r="ER2230" s="46"/>
      <c r="ES2230" s="46"/>
      <c r="ET2230" s="46"/>
      <c r="EU2230" s="46"/>
      <c r="EV2230" s="46"/>
      <c r="EW2230" s="46"/>
      <c r="EX2230" s="46"/>
      <c r="EY2230" s="46"/>
      <c r="EZ2230" s="46">
        <f>DE2230*1.12</f>
        <v>0</v>
      </c>
      <c r="FA2230" s="59" t="s">
        <v>1726</v>
      </c>
      <c r="FB2230" s="59" t="s">
        <v>3107</v>
      </c>
      <c r="FC2230" s="59" t="s">
        <v>3109</v>
      </c>
    </row>
    <row r="2231" spans="1:159" s="49" customFormat="1" ht="25.5" customHeight="1" x14ac:dyDescent="0.25">
      <c r="A2231" s="59" t="s">
        <v>3530</v>
      </c>
      <c r="B2231" s="59" t="s">
        <v>55</v>
      </c>
      <c r="C2231" s="59" t="s">
        <v>2072</v>
      </c>
      <c r="D2231" s="59" t="s">
        <v>2073</v>
      </c>
      <c r="E2231" s="59" t="s">
        <v>2074</v>
      </c>
      <c r="F2231" s="59" t="s">
        <v>2073</v>
      </c>
      <c r="G2231" s="59" t="s">
        <v>2328</v>
      </c>
      <c r="H2231" s="59" t="s">
        <v>1499</v>
      </c>
      <c r="I2231" s="59">
        <v>80</v>
      </c>
      <c r="J2231" s="59" t="s">
        <v>3517</v>
      </c>
      <c r="K2231" s="59" t="s">
        <v>2353</v>
      </c>
      <c r="L2231" s="59"/>
      <c r="M2231" s="59" t="s">
        <v>2330</v>
      </c>
      <c r="N2231" s="59"/>
      <c r="O2231" s="46">
        <f>W2231+X2231+Y2231+Z2231+AA2231</f>
        <v>60</v>
      </c>
      <c r="P2231" s="46"/>
      <c r="Q2231" s="46"/>
      <c r="R2231" s="46"/>
      <c r="S2231" s="46"/>
      <c r="T2231" s="46"/>
      <c r="U2231" s="46"/>
      <c r="V2231" s="46"/>
      <c r="W2231" s="46">
        <v>12</v>
      </c>
      <c r="X2231" s="79">
        <v>12</v>
      </c>
      <c r="Y2231" s="79">
        <v>12</v>
      </c>
      <c r="Z2231" s="79">
        <v>12</v>
      </c>
      <c r="AA2231" s="79">
        <v>12</v>
      </c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87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>
        <f>DE2231/O2231</f>
        <v>0</v>
      </c>
      <c r="BK2231" s="46"/>
      <c r="BL2231" s="46"/>
      <c r="BM2231" s="46"/>
      <c r="BN2231" s="46"/>
      <c r="BO2231" s="46"/>
      <c r="BP2231" s="46"/>
      <c r="BQ2231" s="46"/>
      <c r="BR2231" s="46">
        <v>229000</v>
      </c>
      <c r="BS2231" s="46">
        <v>240450</v>
      </c>
      <c r="BT2231" s="46">
        <v>240450</v>
      </c>
      <c r="BU2231" s="46">
        <v>240450</v>
      </c>
      <c r="BV2231" s="46">
        <v>240275.00000000003</v>
      </c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>
        <v>0</v>
      </c>
      <c r="DF2231" s="46"/>
      <c r="DG2231" s="46"/>
      <c r="DH2231" s="46"/>
      <c r="DI2231" s="46"/>
      <c r="DJ2231" s="46"/>
      <c r="DK2231" s="46"/>
      <c r="DL2231" s="46"/>
      <c r="DM2231" s="46">
        <f t="shared" si="1709"/>
        <v>2748000</v>
      </c>
      <c r="DN2231" s="46">
        <f t="shared" si="1709"/>
        <v>2885400</v>
      </c>
      <c r="DO2231" s="46">
        <f t="shared" si="1709"/>
        <v>2885400</v>
      </c>
      <c r="DP2231" s="46">
        <f t="shared" si="1709"/>
        <v>2885400</v>
      </c>
      <c r="DQ2231" s="46">
        <f t="shared" si="1709"/>
        <v>2883300.0000000005</v>
      </c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>
        <f>DE2231*1.12</f>
        <v>0</v>
      </c>
      <c r="FA2231" s="59" t="s">
        <v>1726</v>
      </c>
      <c r="FB2231" s="59" t="s">
        <v>3107</v>
      </c>
      <c r="FC2231" s="59" t="s">
        <v>3518</v>
      </c>
    </row>
    <row r="2232" spans="1:159" s="157" customFormat="1" ht="25.5" customHeight="1" x14ac:dyDescent="0.25">
      <c r="A2232" s="92" t="s">
        <v>3952</v>
      </c>
      <c r="B2232" s="92" t="s">
        <v>55</v>
      </c>
      <c r="C2232" s="92" t="s">
        <v>2072</v>
      </c>
      <c r="D2232" s="92" t="s">
        <v>2073</v>
      </c>
      <c r="E2232" s="92" t="s">
        <v>2074</v>
      </c>
      <c r="F2232" s="92" t="s">
        <v>2073</v>
      </c>
      <c r="G2232" s="92" t="s">
        <v>2328</v>
      </c>
      <c r="H2232" s="92" t="s">
        <v>1499</v>
      </c>
      <c r="I2232" s="152">
        <v>80</v>
      </c>
      <c r="J2232" s="152" t="s">
        <v>3941</v>
      </c>
      <c r="K2232" s="152" t="s">
        <v>2353</v>
      </c>
      <c r="L2232" s="100"/>
      <c r="M2232" s="92" t="s">
        <v>2330</v>
      </c>
      <c r="N2232" s="152"/>
      <c r="O2232" s="48">
        <f t="shared" ref="O2232" si="1710">V2232+W2232+X2232+Y2232+Z2232+AA2232+AB2232+AC2232+AD2232+AE2232+AF2232+AG2232+AH2232+AI2232+AJ2232+AK2232+AL2232+AM2232+AN2232+AO2232+AP2232+AQ2232+AR2232+AS2232+AT2232+AU2232+AV2232+AW2232+AX2232+AY2232+AZ2232+BA2232+BB2232+BC2232+BD2232+BE2232+BF2232+BG2232+BH2232+BI2232</f>
        <v>60</v>
      </c>
      <c r="P2232" s="92"/>
      <c r="Q2232" s="92"/>
      <c r="R2232" s="92"/>
      <c r="S2232" s="96"/>
      <c r="T2232" s="96"/>
      <c r="U2232" s="96"/>
      <c r="V2232" s="96"/>
      <c r="W2232" s="96">
        <v>12</v>
      </c>
      <c r="X2232" s="153">
        <v>12</v>
      </c>
      <c r="Y2232" s="153">
        <v>12</v>
      </c>
      <c r="Z2232" s="153">
        <v>12</v>
      </c>
      <c r="AA2232" s="96">
        <v>12</v>
      </c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154">
        <f t="shared" ref="BJ2232" si="1711">DE2232/O2232</f>
        <v>245625.22000000003</v>
      </c>
      <c r="BK2232" s="92"/>
      <c r="BL2232" s="92"/>
      <c r="BM2232" s="92"/>
      <c r="BN2232" s="155"/>
      <c r="BO2232" s="155"/>
      <c r="BP2232" s="155"/>
      <c r="BQ2232" s="155"/>
      <c r="BR2232" s="155">
        <v>229000</v>
      </c>
      <c r="BS2232" s="96">
        <v>240450</v>
      </c>
      <c r="BT2232" s="101">
        <v>252953.40000000002</v>
      </c>
      <c r="BU2232" s="101">
        <v>252953.40000000002</v>
      </c>
      <c r="BV2232" s="92">
        <v>252769.30000000002</v>
      </c>
      <c r="BW2232" s="92"/>
      <c r="BX2232" s="92"/>
      <c r="BY2232" s="92"/>
      <c r="BZ2232" s="92"/>
      <c r="CA2232" s="92"/>
      <c r="CB2232" s="92"/>
      <c r="CC2232" s="92"/>
      <c r="CD2232" s="92"/>
      <c r="CE2232" s="92"/>
      <c r="CF2232" s="92"/>
      <c r="CG2232" s="92"/>
      <c r="CH2232" s="92"/>
      <c r="CI2232" s="92"/>
      <c r="CJ2232" s="92"/>
      <c r="CK2232" s="92"/>
      <c r="CL2232" s="92"/>
      <c r="CM2232" s="92"/>
      <c r="CN2232" s="92"/>
      <c r="CO2232" s="92"/>
      <c r="CP2232" s="92"/>
      <c r="CQ2232" s="92"/>
      <c r="CR2232" s="92"/>
      <c r="CS2232" s="92"/>
      <c r="CT2232" s="92"/>
      <c r="CU2232" s="92"/>
      <c r="CV2232" s="92"/>
      <c r="CW2232" s="92"/>
      <c r="CX2232" s="92"/>
      <c r="CY2232" s="92"/>
      <c r="CZ2232" s="92"/>
      <c r="DA2232" s="92"/>
      <c r="DB2232" s="92"/>
      <c r="DC2232" s="92"/>
      <c r="DD2232" s="92"/>
      <c r="DE2232" s="154">
        <f t="shared" ref="DE2232" si="1712">SUM(DH2232:EY2232)</f>
        <v>14737513.200000001</v>
      </c>
      <c r="DF2232" s="92"/>
      <c r="DG2232" s="92"/>
      <c r="DH2232" s="92"/>
      <c r="DI2232" s="156"/>
      <c r="DJ2232" s="156"/>
      <c r="DK2232" s="156"/>
      <c r="DL2232" s="156"/>
      <c r="DM2232" s="156">
        <f t="shared" ref="DM2232:DQ2232" si="1713">W2232*BR2232</f>
        <v>2748000</v>
      </c>
      <c r="DN2232" s="156">
        <f t="shared" si="1713"/>
        <v>2885400</v>
      </c>
      <c r="DO2232" s="156">
        <f t="shared" si="1713"/>
        <v>3035440.8000000003</v>
      </c>
      <c r="DP2232" s="156">
        <f t="shared" si="1713"/>
        <v>3035440.8000000003</v>
      </c>
      <c r="DQ2232" s="156">
        <f t="shared" si="1713"/>
        <v>3033231.6</v>
      </c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156"/>
      <c r="EH2232" s="156"/>
      <c r="EI2232" s="156"/>
      <c r="EJ2232" s="156"/>
      <c r="EK2232" s="156"/>
      <c r="EL2232" s="156"/>
      <c r="EM2232" s="156"/>
      <c r="EN2232" s="156"/>
      <c r="EO2232" s="156"/>
      <c r="EP2232" s="156"/>
      <c r="EQ2232" s="156"/>
      <c r="ER2232" s="156"/>
      <c r="ES2232" s="156"/>
      <c r="ET2232" s="156"/>
      <c r="EU2232" s="156"/>
      <c r="EV2232" s="156"/>
      <c r="EW2232" s="156"/>
      <c r="EX2232" s="156"/>
      <c r="EY2232" s="156"/>
      <c r="EZ2232" s="154">
        <f t="shared" ref="EZ2232" si="1714">DE2232*1.12</f>
        <v>16506014.784000004</v>
      </c>
      <c r="FA2232" s="92" t="s">
        <v>1726</v>
      </c>
      <c r="FB2232" s="92" t="s">
        <v>3578</v>
      </c>
      <c r="FC2232" s="92" t="s">
        <v>1753</v>
      </c>
    </row>
    <row r="2233" spans="1:159" s="49" customFormat="1" ht="25.5" customHeight="1" x14ac:dyDescent="0.25">
      <c r="A2233" s="59" t="s">
        <v>2211</v>
      </c>
      <c r="B2233" s="59" t="s">
        <v>55</v>
      </c>
      <c r="C2233" s="59" t="s">
        <v>2072</v>
      </c>
      <c r="D2233" s="59" t="s">
        <v>2073</v>
      </c>
      <c r="E2233" s="59" t="s">
        <v>2074</v>
      </c>
      <c r="F2233" s="59"/>
      <c r="G2233" s="59" t="s">
        <v>2328</v>
      </c>
      <c r="H2233" s="59" t="s">
        <v>1499</v>
      </c>
      <c r="I2233" s="59">
        <v>80</v>
      </c>
      <c r="J2233" s="59" t="s">
        <v>1506</v>
      </c>
      <c r="K2233" s="59" t="s">
        <v>2354</v>
      </c>
      <c r="L2233" s="59"/>
      <c r="M2233" s="59" t="s">
        <v>2330</v>
      </c>
      <c r="N2233" s="59"/>
      <c r="O2233" s="46">
        <f>P2233+Q2233+R2233+S2233+T2233+U2233+V2233+W2233+X2233+Y2233+Z2233+AA2233+AB2233+AC2233+AD2233+AE2233+AF2233+AG2233+AH2233+AI2233+AJ2233+AK2233+AL2233+AM2233+AN2233+AO2233+AP2233+AQ2233+AR2233+AS2233+AT2233+AU2233+AV2233+AW2233+AX2233+AY2233+AZ2233</f>
        <v>0</v>
      </c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87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>
        <v>0</v>
      </c>
      <c r="DF2233" s="46"/>
      <c r="DG2233" s="46"/>
      <c r="DH2233" s="46"/>
      <c r="DI2233" s="46"/>
      <c r="DJ2233" s="46"/>
      <c r="DK2233" s="46"/>
      <c r="DL2233" s="46"/>
      <c r="DM2233" s="46">
        <v>2628000</v>
      </c>
      <c r="DN2233" s="46">
        <v>2628000</v>
      </c>
      <c r="DO2233" s="46">
        <v>2628000</v>
      </c>
      <c r="DP2233" s="46">
        <v>2628000</v>
      </c>
      <c r="DQ2233" s="46">
        <v>2628000</v>
      </c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>
        <v>0</v>
      </c>
      <c r="FA2233" s="59" t="s">
        <v>1726</v>
      </c>
      <c r="FB2233" s="59">
        <v>2015</v>
      </c>
      <c r="FC2233" s="59"/>
    </row>
    <row r="2234" spans="1:159" s="49" customFormat="1" ht="25.5" customHeight="1" x14ac:dyDescent="0.25">
      <c r="A2234" s="59" t="s">
        <v>2212</v>
      </c>
      <c r="B2234" s="59" t="s">
        <v>55</v>
      </c>
      <c r="C2234" s="59" t="s">
        <v>2072</v>
      </c>
      <c r="D2234" s="59" t="s">
        <v>2073</v>
      </c>
      <c r="E2234" s="59" t="s">
        <v>2074</v>
      </c>
      <c r="F2234" s="59"/>
      <c r="G2234" s="59" t="s">
        <v>2328</v>
      </c>
      <c r="H2234" s="59" t="s">
        <v>1499</v>
      </c>
      <c r="I2234" s="59">
        <v>80</v>
      </c>
      <c r="J2234" s="59" t="s">
        <v>1357</v>
      </c>
      <c r="K2234" s="59" t="s">
        <v>2355</v>
      </c>
      <c r="L2234" s="59"/>
      <c r="M2234" s="59" t="s">
        <v>2330</v>
      </c>
      <c r="N2234" s="59"/>
      <c r="O2234" s="46">
        <f>P2234+Q2234+R2234+S2234+T2234+U2234+V2234+W2234+X2234+Y2234+Z2234+AA2234+AB2234+AC2234+AD2234+AE2234+AF2234+AG2234+AH2234+AI2234+AJ2234+AK2234+AL2234+AM2234+AN2234+AO2234+AP2234+AQ2234+AR2234+AS2234+AT2234+AU2234+AV2234+AW2234+AX2234+AY2234+AZ2234</f>
        <v>0</v>
      </c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87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>
        <v>0</v>
      </c>
      <c r="DF2234" s="46"/>
      <c r="DG2234" s="46"/>
      <c r="DH2234" s="46"/>
      <c r="DI2234" s="46"/>
      <c r="DJ2234" s="46"/>
      <c r="DK2234" s="46"/>
      <c r="DL2234" s="46"/>
      <c r="DM2234" s="46">
        <v>3942000</v>
      </c>
      <c r="DN2234" s="46">
        <v>5256000</v>
      </c>
      <c r="DO2234" s="46">
        <v>5256000</v>
      </c>
      <c r="DP2234" s="46">
        <v>5256000</v>
      </c>
      <c r="DQ2234" s="46">
        <v>5250000</v>
      </c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  <c r="EZ2234" s="46">
        <v>0</v>
      </c>
      <c r="FA2234" s="59" t="s">
        <v>1726</v>
      </c>
      <c r="FB2234" s="59" t="s">
        <v>1736</v>
      </c>
      <c r="FC2234" s="59" t="s">
        <v>2403</v>
      </c>
    </row>
    <row r="2235" spans="1:159" s="49" customFormat="1" ht="25.5" customHeight="1" x14ac:dyDescent="0.25">
      <c r="A2235" s="59" t="s">
        <v>3090</v>
      </c>
      <c r="B2235" s="59" t="s">
        <v>55</v>
      </c>
      <c r="C2235" s="59" t="s">
        <v>2072</v>
      </c>
      <c r="D2235" s="59" t="s">
        <v>2073</v>
      </c>
      <c r="E2235" s="59" t="s">
        <v>2074</v>
      </c>
      <c r="F2235" s="59" t="s">
        <v>2073</v>
      </c>
      <c r="G2235" s="59" t="s">
        <v>2328</v>
      </c>
      <c r="H2235" s="59" t="s">
        <v>1499</v>
      </c>
      <c r="I2235" s="59">
        <v>80</v>
      </c>
      <c r="J2235" s="59" t="s">
        <v>3108</v>
      </c>
      <c r="K2235" s="59" t="s">
        <v>2355</v>
      </c>
      <c r="L2235" s="59"/>
      <c r="M2235" s="59" t="s">
        <v>2330</v>
      </c>
      <c r="N2235" s="59"/>
      <c r="O2235" s="46">
        <f>W2235+X2235+Y2235+Z2235+AA2235</f>
        <v>60</v>
      </c>
      <c r="P2235" s="46"/>
      <c r="Q2235" s="46"/>
      <c r="R2235" s="46"/>
      <c r="S2235" s="46"/>
      <c r="T2235" s="46"/>
      <c r="U2235" s="46"/>
      <c r="V2235" s="46"/>
      <c r="W2235" s="46">
        <v>12</v>
      </c>
      <c r="X2235" s="79">
        <v>12</v>
      </c>
      <c r="Y2235" s="79">
        <v>12</v>
      </c>
      <c r="Z2235" s="79">
        <v>12</v>
      </c>
      <c r="AA2235" s="79">
        <v>12</v>
      </c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87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>
        <f>DE2235/O2235</f>
        <v>0</v>
      </c>
      <c r="BK2235" s="46"/>
      <c r="BL2235" s="46"/>
      <c r="BM2235" s="46"/>
      <c r="BN2235" s="46"/>
      <c r="BO2235" s="46"/>
      <c r="BP2235" s="46"/>
      <c r="BQ2235" s="46"/>
      <c r="BR2235" s="46">
        <v>219000</v>
      </c>
      <c r="BS2235" s="46">
        <v>219000</v>
      </c>
      <c r="BT2235" s="46">
        <v>219000</v>
      </c>
      <c r="BU2235" s="46">
        <v>219000</v>
      </c>
      <c r="BV2235" s="46">
        <v>218750</v>
      </c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  <c r="CN2235" s="46"/>
      <c r="CO2235" s="46"/>
      <c r="CP2235" s="46"/>
      <c r="CQ2235" s="46"/>
      <c r="CR2235" s="46"/>
      <c r="CS2235" s="46"/>
      <c r="CT2235" s="46"/>
      <c r="CU2235" s="46"/>
      <c r="CV2235" s="46"/>
      <c r="CW2235" s="46"/>
      <c r="CX2235" s="46"/>
      <c r="CY2235" s="46"/>
      <c r="CZ2235" s="46"/>
      <c r="DA2235" s="46"/>
      <c r="DB2235" s="46"/>
      <c r="DC2235" s="46"/>
      <c r="DD2235" s="46"/>
      <c r="DE2235" s="46">
        <v>0</v>
      </c>
      <c r="DF2235" s="46"/>
      <c r="DG2235" s="46"/>
      <c r="DH2235" s="46"/>
      <c r="DI2235" s="46"/>
      <c r="DJ2235" s="46"/>
      <c r="DK2235" s="46"/>
      <c r="DL2235" s="46"/>
      <c r="DM2235" s="46">
        <f t="shared" ref="DM2235:DQ2236" si="1715">BR2235*W2235</f>
        <v>2628000</v>
      </c>
      <c r="DN2235" s="46">
        <f t="shared" si="1715"/>
        <v>2628000</v>
      </c>
      <c r="DO2235" s="46">
        <f t="shared" si="1715"/>
        <v>2628000</v>
      </c>
      <c r="DP2235" s="46">
        <f t="shared" si="1715"/>
        <v>2628000</v>
      </c>
      <c r="DQ2235" s="46">
        <f t="shared" si="1715"/>
        <v>2625000</v>
      </c>
      <c r="DR2235" s="46"/>
      <c r="DS2235" s="46"/>
      <c r="DT2235" s="46"/>
      <c r="DU2235" s="46"/>
      <c r="DV2235" s="46"/>
      <c r="DW2235" s="46"/>
      <c r="DX2235" s="46"/>
      <c r="DY2235" s="46"/>
      <c r="DZ2235" s="46"/>
      <c r="EA2235" s="46"/>
      <c r="EB2235" s="46"/>
      <c r="EC2235" s="46"/>
      <c r="ED2235" s="46"/>
      <c r="EE2235" s="46"/>
      <c r="EF2235" s="46"/>
      <c r="EG2235" s="46"/>
      <c r="EH2235" s="46"/>
      <c r="EI2235" s="46"/>
      <c r="EJ2235" s="46"/>
      <c r="EK2235" s="46"/>
      <c r="EL2235" s="46"/>
      <c r="EM2235" s="46"/>
      <c r="EN2235" s="46"/>
      <c r="EO2235" s="46"/>
      <c r="EP2235" s="46"/>
      <c r="EQ2235" s="46"/>
      <c r="ER2235" s="46"/>
      <c r="ES2235" s="46"/>
      <c r="ET2235" s="46"/>
      <c r="EU2235" s="46"/>
      <c r="EV2235" s="46"/>
      <c r="EW2235" s="46"/>
      <c r="EX2235" s="46"/>
      <c r="EY2235" s="46"/>
      <c r="EZ2235" s="46">
        <f>DE2235*1.12</f>
        <v>0</v>
      </c>
      <c r="FA2235" s="59" t="s">
        <v>1726</v>
      </c>
      <c r="FB2235" s="59" t="s">
        <v>3107</v>
      </c>
      <c r="FC2235" s="59" t="s">
        <v>3109</v>
      </c>
    </row>
    <row r="2236" spans="1:159" s="49" customFormat="1" ht="25.5" customHeight="1" x14ac:dyDescent="0.25">
      <c r="A2236" s="59" t="s">
        <v>3531</v>
      </c>
      <c r="B2236" s="59" t="s">
        <v>55</v>
      </c>
      <c r="C2236" s="59" t="s">
        <v>2072</v>
      </c>
      <c r="D2236" s="59" t="s">
        <v>2073</v>
      </c>
      <c r="E2236" s="59" t="s">
        <v>2074</v>
      </c>
      <c r="F2236" s="59" t="s">
        <v>2073</v>
      </c>
      <c r="G2236" s="59" t="s">
        <v>2328</v>
      </c>
      <c r="H2236" s="59" t="s">
        <v>1499</v>
      </c>
      <c r="I2236" s="59">
        <v>80</v>
      </c>
      <c r="J2236" s="59" t="s">
        <v>3517</v>
      </c>
      <c r="K2236" s="59" t="s">
        <v>2355</v>
      </c>
      <c r="L2236" s="59"/>
      <c r="M2236" s="59" t="s">
        <v>2330</v>
      </c>
      <c r="N2236" s="59"/>
      <c r="O2236" s="46">
        <f>W2236+X2236+Y2236+Z2236+AA2236</f>
        <v>60</v>
      </c>
      <c r="P2236" s="46"/>
      <c r="Q2236" s="46"/>
      <c r="R2236" s="46"/>
      <c r="S2236" s="46"/>
      <c r="T2236" s="46"/>
      <c r="U2236" s="46"/>
      <c r="V2236" s="46"/>
      <c r="W2236" s="46">
        <v>12</v>
      </c>
      <c r="X2236" s="79">
        <v>12</v>
      </c>
      <c r="Y2236" s="79">
        <v>12</v>
      </c>
      <c r="Z2236" s="79">
        <v>12</v>
      </c>
      <c r="AA2236" s="79">
        <v>12</v>
      </c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87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>
        <f>DE2236/O2236</f>
        <v>0</v>
      </c>
      <c r="BK2236" s="46"/>
      <c r="BL2236" s="46"/>
      <c r="BM2236" s="46"/>
      <c r="BN2236" s="46"/>
      <c r="BO2236" s="46"/>
      <c r="BP2236" s="46"/>
      <c r="BQ2236" s="46"/>
      <c r="BR2236" s="46">
        <v>219000</v>
      </c>
      <c r="BS2236" s="46">
        <v>229950</v>
      </c>
      <c r="BT2236" s="46">
        <v>229950</v>
      </c>
      <c r="BU2236" s="46">
        <v>229950</v>
      </c>
      <c r="BV2236" s="46">
        <v>229687.5</v>
      </c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>
        <v>0</v>
      </c>
      <c r="DF2236" s="46"/>
      <c r="DG2236" s="46"/>
      <c r="DH2236" s="46"/>
      <c r="DI2236" s="46"/>
      <c r="DJ2236" s="46"/>
      <c r="DK2236" s="46"/>
      <c r="DL2236" s="46"/>
      <c r="DM2236" s="46">
        <f t="shared" si="1715"/>
        <v>2628000</v>
      </c>
      <c r="DN2236" s="46">
        <f t="shared" si="1715"/>
        <v>2759400</v>
      </c>
      <c r="DO2236" s="46">
        <f t="shared" si="1715"/>
        <v>2759400</v>
      </c>
      <c r="DP2236" s="46">
        <f t="shared" si="1715"/>
        <v>2759400</v>
      </c>
      <c r="DQ2236" s="46">
        <f t="shared" si="1715"/>
        <v>2756250</v>
      </c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>
        <f>DE2236*1.12</f>
        <v>0</v>
      </c>
      <c r="FA2236" s="59" t="s">
        <v>1726</v>
      </c>
      <c r="FB2236" s="59" t="s">
        <v>3107</v>
      </c>
      <c r="FC2236" s="59" t="s">
        <v>3518</v>
      </c>
    </row>
    <row r="2237" spans="1:159" s="157" customFormat="1" ht="25.5" customHeight="1" x14ac:dyDescent="0.25">
      <c r="A2237" s="92" t="s">
        <v>3953</v>
      </c>
      <c r="B2237" s="92" t="s">
        <v>55</v>
      </c>
      <c r="C2237" s="92" t="s">
        <v>2072</v>
      </c>
      <c r="D2237" s="92" t="s">
        <v>2073</v>
      </c>
      <c r="E2237" s="92" t="s">
        <v>2074</v>
      </c>
      <c r="F2237" s="92" t="s">
        <v>2073</v>
      </c>
      <c r="G2237" s="92" t="s">
        <v>2328</v>
      </c>
      <c r="H2237" s="92" t="s">
        <v>1499</v>
      </c>
      <c r="I2237" s="152">
        <v>80</v>
      </c>
      <c r="J2237" s="152" t="s">
        <v>3941</v>
      </c>
      <c r="K2237" s="152" t="s">
        <v>2355</v>
      </c>
      <c r="L2237" s="100"/>
      <c r="M2237" s="92" t="s">
        <v>2330</v>
      </c>
      <c r="N2237" s="152"/>
      <c r="O2237" s="48">
        <f t="shared" ref="O2237" si="1716">V2237+W2237+X2237+Y2237+Z2237+AA2237+AB2237+AC2237+AD2237+AE2237+AF2237+AG2237+AH2237+AI2237+AJ2237+AK2237+AL2237+AM2237+AN2237+AO2237+AP2237+AQ2237+AR2237+AS2237+AT2237+AU2237+AV2237+AW2237+AX2237+AY2237+AZ2237+BA2237+BB2237+BC2237+BD2237+BE2237+BF2237+BG2237+BH2237+BI2237</f>
        <v>60</v>
      </c>
      <c r="P2237" s="92"/>
      <c r="Q2237" s="92"/>
      <c r="R2237" s="92"/>
      <c r="S2237" s="96"/>
      <c r="T2237" s="96"/>
      <c r="U2237" s="96"/>
      <c r="V2237" s="96"/>
      <c r="W2237" s="96">
        <v>12</v>
      </c>
      <c r="X2237" s="153">
        <v>12</v>
      </c>
      <c r="Y2237" s="153">
        <v>12</v>
      </c>
      <c r="Z2237" s="153">
        <v>12</v>
      </c>
      <c r="AA2237" s="96">
        <v>12</v>
      </c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154">
        <f t="shared" ref="BJ2237" si="1717">DE2237/O2237</f>
        <v>234879.21000000002</v>
      </c>
      <c r="BK2237" s="92"/>
      <c r="BL2237" s="92"/>
      <c r="BM2237" s="92"/>
      <c r="BN2237" s="155"/>
      <c r="BO2237" s="155"/>
      <c r="BP2237" s="155"/>
      <c r="BQ2237" s="155"/>
      <c r="BR2237" s="155">
        <v>219000</v>
      </c>
      <c r="BS2237" s="96">
        <v>229950</v>
      </c>
      <c r="BT2237" s="101">
        <v>241907.40000000002</v>
      </c>
      <c r="BU2237" s="101">
        <v>241907.40000000002</v>
      </c>
      <c r="BV2237" s="92">
        <v>241631.25</v>
      </c>
      <c r="BW2237" s="92"/>
      <c r="BX2237" s="92"/>
      <c r="BY2237" s="92"/>
      <c r="BZ2237" s="92"/>
      <c r="CA2237" s="92"/>
      <c r="CB2237" s="92"/>
      <c r="CC2237" s="92"/>
      <c r="CD2237" s="92"/>
      <c r="CE2237" s="92"/>
      <c r="CF2237" s="92"/>
      <c r="CG2237" s="92"/>
      <c r="CH2237" s="92"/>
      <c r="CI2237" s="92"/>
      <c r="CJ2237" s="92"/>
      <c r="CK2237" s="92"/>
      <c r="CL2237" s="92"/>
      <c r="CM2237" s="92"/>
      <c r="CN2237" s="92"/>
      <c r="CO2237" s="92"/>
      <c r="CP2237" s="92"/>
      <c r="CQ2237" s="92"/>
      <c r="CR2237" s="92"/>
      <c r="CS2237" s="92"/>
      <c r="CT2237" s="92"/>
      <c r="CU2237" s="92"/>
      <c r="CV2237" s="92"/>
      <c r="CW2237" s="92"/>
      <c r="CX2237" s="92"/>
      <c r="CY2237" s="92"/>
      <c r="CZ2237" s="92"/>
      <c r="DA2237" s="92"/>
      <c r="DB2237" s="92"/>
      <c r="DC2237" s="92"/>
      <c r="DD2237" s="92"/>
      <c r="DE2237" s="154">
        <f t="shared" ref="DE2237" si="1718">SUM(DH2237:EY2237)</f>
        <v>14092752.600000001</v>
      </c>
      <c r="DF2237" s="92"/>
      <c r="DG2237" s="92"/>
      <c r="DH2237" s="92"/>
      <c r="DI2237" s="156"/>
      <c r="DJ2237" s="156"/>
      <c r="DK2237" s="156"/>
      <c r="DL2237" s="156"/>
      <c r="DM2237" s="156">
        <f t="shared" ref="DM2237:DQ2237" si="1719">W2237*BR2237</f>
        <v>2628000</v>
      </c>
      <c r="DN2237" s="156">
        <f t="shared" si="1719"/>
        <v>2759400</v>
      </c>
      <c r="DO2237" s="156">
        <f t="shared" si="1719"/>
        <v>2902888.8000000003</v>
      </c>
      <c r="DP2237" s="156">
        <f t="shared" si="1719"/>
        <v>2902888.8000000003</v>
      </c>
      <c r="DQ2237" s="156">
        <f t="shared" si="1719"/>
        <v>2899575</v>
      </c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156"/>
      <c r="EH2237" s="156"/>
      <c r="EI2237" s="156"/>
      <c r="EJ2237" s="156"/>
      <c r="EK2237" s="156"/>
      <c r="EL2237" s="156"/>
      <c r="EM2237" s="156"/>
      <c r="EN2237" s="156"/>
      <c r="EO2237" s="156"/>
      <c r="EP2237" s="156"/>
      <c r="EQ2237" s="156"/>
      <c r="ER2237" s="156"/>
      <c r="ES2237" s="156"/>
      <c r="ET2237" s="156"/>
      <c r="EU2237" s="156"/>
      <c r="EV2237" s="156"/>
      <c r="EW2237" s="156"/>
      <c r="EX2237" s="156"/>
      <c r="EY2237" s="156"/>
      <c r="EZ2237" s="154">
        <f t="shared" ref="EZ2237" si="1720">DE2237*1.12</f>
        <v>15783882.912000002</v>
      </c>
      <c r="FA2237" s="92" t="s">
        <v>1726</v>
      </c>
      <c r="FB2237" s="92" t="s">
        <v>3578</v>
      </c>
      <c r="FC2237" s="92" t="s">
        <v>1753</v>
      </c>
    </row>
    <row r="2238" spans="1:159" s="49" customFormat="1" ht="25.5" customHeight="1" x14ac:dyDescent="0.25">
      <c r="A2238" s="59" t="s">
        <v>2213</v>
      </c>
      <c r="B2238" s="59" t="s">
        <v>55</v>
      </c>
      <c r="C2238" s="59" t="s">
        <v>2072</v>
      </c>
      <c r="D2238" s="59" t="s">
        <v>2073</v>
      </c>
      <c r="E2238" s="59" t="s">
        <v>2074</v>
      </c>
      <c r="F2238" s="59"/>
      <c r="G2238" s="59" t="s">
        <v>2328</v>
      </c>
      <c r="H2238" s="59" t="s">
        <v>1499</v>
      </c>
      <c r="I2238" s="59">
        <v>80</v>
      </c>
      <c r="J2238" s="59" t="s">
        <v>1506</v>
      </c>
      <c r="K2238" s="59" t="s">
        <v>2356</v>
      </c>
      <c r="L2238" s="59"/>
      <c r="M2238" s="59" t="s">
        <v>2330</v>
      </c>
      <c r="N2238" s="59"/>
      <c r="O2238" s="46">
        <f>P2238+Q2238+R2238+S2238+T2238+U2238+V2238+W2238+X2238+Y2238+Z2238+AA2238+AB2238+AC2238+AD2238+AE2238+AF2238+AG2238+AH2238+AI2238+AJ2238+AK2238+AL2238+AM2238+AN2238+AO2238+AP2238+AQ2238+AR2238+AS2238+AT2238+AU2238+AV2238+AW2238+AX2238+AY2238+AZ2238</f>
        <v>0</v>
      </c>
      <c r="P2238" s="46"/>
      <c r="Q2238" s="46"/>
      <c r="R2238" s="46"/>
      <c r="S2238" s="46"/>
      <c r="T2238" s="46"/>
      <c r="U2238" s="46"/>
      <c r="V2238" s="46"/>
      <c r="W2238" s="46"/>
      <c r="X2238" s="46"/>
      <c r="Y2238" s="46"/>
      <c r="Z2238" s="46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87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>
        <v>0</v>
      </c>
      <c r="DF2238" s="46"/>
      <c r="DG2238" s="46"/>
      <c r="DH2238" s="46"/>
      <c r="DI2238" s="46"/>
      <c r="DJ2238" s="46"/>
      <c r="DK2238" s="46"/>
      <c r="DL2238" s="46"/>
      <c r="DM2238" s="46">
        <v>2508000</v>
      </c>
      <c r="DN2238" s="46">
        <v>2508000</v>
      </c>
      <c r="DO2238" s="46">
        <v>2508000</v>
      </c>
      <c r="DP2238" s="46">
        <v>2508000</v>
      </c>
      <c r="DQ2238" s="46">
        <v>2508000</v>
      </c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  <c r="EZ2238" s="46">
        <v>0</v>
      </c>
      <c r="FA2238" s="59" t="s">
        <v>1726</v>
      </c>
      <c r="FB2238" s="59">
        <v>2015</v>
      </c>
      <c r="FC2238" s="59"/>
    </row>
    <row r="2239" spans="1:159" s="49" customFormat="1" ht="25.5" customHeight="1" x14ac:dyDescent="0.25">
      <c r="A2239" s="59" t="s">
        <v>2214</v>
      </c>
      <c r="B2239" s="59" t="s">
        <v>55</v>
      </c>
      <c r="C2239" s="59" t="s">
        <v>2072</v>
      </c>
      <c r="D2239" s="59" t="s">
        <v>2073</v>
      </c>
      <c r="E2239" s="59" t="s">
        <v>2074</v>
      </c>
      <c r="F2239" s="59"/>
      <c r="G2239" s="59" t="s">
        <v>2328</v>
      </c>
      <c r="H2239" s="59" t="s">
        <v>1499</v>
      </c>
      <c r="I2239" s="59">
        <v>80</v>
      </c>
      <c r="J2239" s="59" t="s">
        <v>1357</v>
      </c>
      <c r="K2239" s="59" t="s">
        <v>2357</v>
      </c>
      <c r="L2239" s="59"/>
      <c r="M2239" s="59" t="s">
        <v>2330</v>
      </c>
      <c r="N2239" s="59"/>
      <c r="O2239" s="46">
        <f>P2239+Q2239+R2239+S2239+T2239+U2239+V2239+W2239+X2239+Y2239+Z2239+AA2239+AB2239+AC2239+AD2239+AE2239+AF2239+AG2239+AH2239+AI2239+AJ2239+AK2239+AL2239+AM2239+AN2239+AO2239+AP2239+AQ2239+AR2239+AS2239+AT2239+AU2239+AV2239+AW2239+AX2239+AY2239+AZ2239</f>
        <v>0</v>
      </c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87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>
        <v>0</v>
      </c>
      <c r="DF2239" s="46"/>
      <c r="DG2239" s="46"/>
      <c r="DH2239" s="46"/>
      <c r="DI2239" s="46"/>
      <c r="DJ2239" s="46"/>
      <c r="DK2239" s="46"/>
      <c r="DL2239" s="46"/>
      <c r="DM2239" s="46">
        <v>3762000</v>
      </c>
      <c r="DN2239" s="46">
        <v>5016000</v>
      </c>
      <c r="DO2239" s="46">
        <v>5016000</v>
      </c>
      <c r="DP2239" s="46">
        <v>5016000</v>
      </c>
      <c r="DQ2239" s="46">
        <v>5010000</v>
      </c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>
        <v>0</v>
      </c>
      <c r="FA2239" s="59" t="s">
        <v>1726</v>
      </c>
      <c r="FB2239" s="59" t="s">
        <v>1736</v>
      </c>
      <c r="FC2239" s="59" t="s">
        <v>2403</v>
      </c>
    </row>
    <row r="2240" spans="1:159" s="49" customFormat="1" ht="25.5" customHeight="1" x14ac:dyDescent="0.25">
      <c r="A2240" s="59" t="s">
        <v>3091</v>
      </c>
      <c r="B2240" s="59" t="s">
        <v>55</v>
      </c>
      <c r="C2240" s="59" t="s">
        <v>2072</v>
      </c>
      <c r="D2240" s="59" t="s">
        <v>2073</v>
      </c>
      <c r="E2240" s="59" t="s">
        <v>2074</v>
      </c>
      <c r="F2240" s="59" t="s">
        <v>2073</v>
      </c>
      <c r="G2240" s="59" t="s">
        <v>2328</v>
      </c>
      <c r="H2240" s="59" t="s">
        <v>1499</v>
      </c>
      <c r="I2240" s="59">
        <v>80</v>
      </c>
      <c r="J2240" s="59" t="s">
        <v>3108</v>
      </c>
      <c r="K2240" s="59" t="s">
        <v>2357</v>
      </c>
      <c r="L2240" s="59"/>
      <c r="M2240" s="59" t="s">
        <v>2330</v>
      </c>
      <c r="N2240" s="59"/>
      <c r="O2240" s="46">
        <f>W2240+X2240+Y2240+Z2240+AA2240</f>
        <v>60</v>
      </c>
      <c r="P2240" s="46"/>
      <c r="Q2240" s="46"/>
      <c r="R2240" s="46"/>
      <c r="S2240" s="46"/>
      <c r="T2240" s="46"/>
      <c r="U2240" s="46"/>
      <c r="V2240" s="46"/>
      <c r="W2240" s="46">
        <v>12</v>
      </c>
      <c r="X2240" s="79">
        <v>12</v>
      </c>
      <c r="Y2240" s="79">
        <v>12</v>
      </c>
      <c r="Z2240" s="79">
        <v>12</v>
      </c>
      <c r="AA2240" s="79">
        <v>12</v>
      </c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87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>
        <f>DE2240/O2240</f>
        <v>0</v>
      </c>
      <c r="BK2240" s="46"/>
      <c r="BL2240" s="46"/>
      <c r="BM2240" s="46"/>
      <c r="BN2240" s="46"/>
      <c r="BO2240" s="46"/>
      <c r="BP2240" s="46"/>
      <c r="BQ2240" s="46"/>
      <c r="BR2240" s="46">
        <v>209000</v>
      </c>
      <c r="BS2240" s="46">
        <v>209000</v>
      </c>
      <c r="BT2240" s="46">
        <v>209000</v>
      </c>
      <c r="BU2240" s="46">
        <v>209000</v>
      </c>
      <c r="BV2240" s="46">
        <v>208750</v>
      </c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  <c r="CN2240" s="46"/>
      <c r="CO2240" s="46"/>
      <c r="CP2240" s="46"/>
      <c r="CQ2240" s="46"/>
      <c r="CR2240" s="46"/>
      <c r="CS2240" s="46"/>
      <c r="CT2240" s="46"/>
      <c r="CU2240" s="46"/>
      <c r="CV2240" s="46"/>
      <c r="CW2240" s="46"/>
      <c r="CX2240" s="46"/>
      <c r="CY2240" s="46"/>
      <c r="CZ2240" s="46"/>
      <c r="DA2240" s="46"/>
      <c r="DB2240" s="46"/>
      <c r="DC2240" s="46"/>
      <c r="DD2240" s="46"/>
      <c r="DE2240" s="46">
        <v>0</v>
      </c>
      <c r="DF2240" s="46"/>
      <c r="DG2240" s="46"/>
      <c r="DH2240" s="46"/>
      <c r="DI2240" s="46"/>
      <c r="DJ2240" s="46"/>
      <c r="DK2240" s="46"/>
      <c r="DL2240" s="46"/>
      <c r="DM2240" s="46">
        <f t="shared" ref="DM2240:DQ2241" si="1721">BR2240*W2240</f>
        <v>2508000</v>
      </c>
      <c r="DN2240" s="46">
        <f t="shared" si="1721"/>
        <v>2508000</v>
      </c>
      <c r="DO2240" s="46">
        <f t="shared" si="1721"/>
        <v>2508000</v>
      </c>
      <c r="DP2240" s="46">
        <f t="shared" si="1721"/>
        <v>2508000</v>
      </c>
      <c r="DQ2240" s="46">
        <f t="shared" si="1721"/>
        <v>2505000</v>
      </c>
      <c r="DR2240" s="46"/>
      <c r="DS2240" s="46"/>
      <c r="DT2240" s="46"/>
      <c r="DU2240" s="46"/>
      <c r="DV2240" s="46"/>
      <c r="DW2240" s="46"/>
      <c r="DX2240" s="46"/>
      <c r="DY2240" s="46"/>
      <c r="DZ2240" s="46"/>
      <c r="EA2240" s="46"/>
      <c r="EB2240" s="46"/>
      <c r="EC2240" s="46"/>
      <c r="ED2240" s="46"/>
      <c r="EE2240" s="46"/>
      <c r="EF2240" s="46"/>
      <c r="EG2240" s="46"/>
      <c r="EH2240" s="46"/>
      <c r="EI2240" s="46"/>
      <c r="EJ2240" s="46"/>
      <c r="EK2240" s="46"/>
      <c r="EL2240" s="46"/>
      <c r="EM2240" s="46"/>
      <c r="EN2240" s="46"/>
      <c r="EO2240" s="46"/>
      <c r="EP2240" s="46"/>
      <c r="EQ2240" s="46"/>
      <c r="ER2240" s="46"/>
      <c r="ES2240" s="46"/>
      <c r="ET2240" s="46"/>
      <c r="EU2240" s="46"/>
      <c r="EV2240" s="46"/>
      <c r="EW2240" s="46"/>
      <c r="EX2240" s="46"/>
      <c r="EY2240" s="46"/>
      <c r="EZ2240" s="46">
        <f>DE2240*1.12</f>
        <v>0</v>
      </c>
      <c r="FA2240" s="59" t="s">
        <v>1726</v>
      </c>
      <c r="FB2240" s="59" t="s">
        <v>3107</v>
      </c>
      <c r="FC2240" s="59" t="s">
        <v>3109</v>
      </c>
    </row>
    <row r="2241" spans="1:159" s="49" customFormat="1" ht="25.5" customHeight="1" x14ac:dyDescent="0.25">
      <c r="A2241" s="59" t="s">
        <v>3532</v>
      </c>
      <c r="B2241" s="59" t="s">
        <v>55</v>
      </c>
      <c r="C2241" s="59" t="s">
        <v>2072</v>
      </c>
      <c r="D2241" s="59" t="s">
        <v>2073</v>
      </c>
      <c r="E2241" s="59" t="s">
        <v>2074</v>
      </c>
      <c r="F2241" s="59" t="s">
        <v>2073</v>
      </c>
      <c r="G2241" s="59" t="s">
        <v>2328</v>
      </c>
      <c r="H2241" s="59" t="s">
        <v>1499</v>
      </c>
      <c r="I2241" s="59">
        <v>80</v>
      </c>
      <c r="J2241" s="59" t="s">
        <v>3517</v>
      </c>
      <c r="K2241" s="59" t="s">
        <v>2357</v>
      </c>
      <c r="L2241" s="59"/>
      <c r="M2241" s="59" t="s">
        <v>2330</v>
      </c>
      <c r="N2241" s="59"/>
      <c r="O2241" s="46">
        <f>W2241+X2241+Y2241+Z2241+AA2241</f>
        <v>60</v>
      </c>
      <c r="P2241" s="46"/>
      <c r="Q2241" s="46"/>
      <c r="R2241" s="46"/>
      <c r="S2241" s="46"/>
      <c r="T2241" s="46"/>
      <c r="U2241" s="46"/>
      <c r="V2241" s="46"/>
      <c r="W2241" s="46">
        <v>12</v>
      </c>
      <c r="X2241" s="79">
        <v>12</v>
      </c>
      <c r="Y2241" s="79">
        <v>12</v>
      </c>
      <c r="Z2241" s="79">
        <v>12</v>
      </c>
      <c r="AA2241" s="79">
        <v>12</v>
      </c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87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>
        <f>DE2241/O2241</f>
        <v>0</v>
      </c>
      <c r="BK2241" s="46"/>
      <c r="BL2241" s="46"/>
      <c r="BM2241" s="46"/>
      <c r="BN2241" s="46"/>
      <c r="BO2241" s="46"/>
      <c r="BP2241" s="46"/>
      <c r="BQ2241" s="46"/>
      <c r="BR2241" s="46">
        <v>209000</v>
      </c>
      <c r="BS2241" s="46">
        <v>219450</v>
      </c>
      <c r="BT2241" s="46">
        <v>219450</v>
      </c>
      <c r="BU2241" s="46">
        <v>219450</v>
      </c>
      <c r="BV2241" s="46">
        <v>219187.5</v>
      </c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>
        <v>0</v>
      </c>
      <c r="DF2241" s="46"/>
      <c r="DG2241" s="46"/>
      <c r="DH2241" s="46"/>
      <c r="DI2241" s="46"/>
      <c r="DJ2241" s="46"/>
      <c r="DK2241" s="46"/>
      <c r="DL2241" s="46"/>
      <c r="DM2241" s="46">
        <f t="shared" si="1721"/>
        <v>2508000</v>
      </c>
      <c r="DN2241" s="46">
        <f t="shared" si="1721"/>
        <v>2633400</v>
      </c>
      <c r="DO2241" s="46">
        <f t="shared" si="1721"/>
        <v>2633400</v>
      </c>
      <c r="DP2241" s="46">
        <f t="shared" si="1721"/>
        <v>2633400</v>
      </c>
      <c r="DQ2241" s="46">
        <f t="shared" si="1721"/>
        <v>2630250</v>
      </c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>
        <f>DE2241*1.12</f>
        <v>0</v>
      </c>
      <c r="FA2241" s="59" t="s">
        <v>1726</v>
      </c>
      <c r="FB2241" s="59" t="s">
        <v>3107</v>
      </c>
      <c r="FC2241" s="59" t="s">
        <v>3518</v>
      </c>
    </row>
    <row r="2242" spans="1:159" s="157" customFormat="1" ht="25.5" customHeight="1" x14ac:dyDescent="0.25">
      <c r="A2242" s="92" t="s">
        <v>3954</v>
      </c>
      <c r="B2242" s="92" t="s">
        <v>55</v>
      </c>
      <c r="C2242" s="92" t="s">
        <v>2072</v>
      </c>
      <c r="D2242" s="92" t="s">
        <v>2073</v>
      </c>
      <c r="E2242" s="92" t="s">
        <v>2074</v>
      </c>
      <c r="F2242" s="92" t="s">
        <v>2073</v>
      </c>
      <c r="G2242" s="92" t="s">
        <v>2328</v>
      </c>
      <c r="H2242" s="92" t="s">
        <v>1499</v>
      </c>
      <c r="I2242" s="152">
        <v>80</v>
      </c>
      <c r="J2242" s="152" t="s">
        <v>3941</v>
      </c>
      <c r="K2242" s="152" t="s">
        <v>2357</v>
      </c>
      <c r="L2242" s="100"/>
      <c r="M2242" s="92" t="s">
        <v>2330</v>
      </c>
      <c r="N2242" s="152"/>
      <c r="O2242" s="48">
        <f t="shared" ref="O2242" si="1722">V2242+W2242+X2242+Y2242+Z2242+AA2242+AB2242+AC2242+AD2242+AE2242+AF2242+AG2242+AH2242+AI2242+AJ2242+AK2242+AL2242+AM2242+AN2242+AO2242+AP2242+AQ2242+AR2242+AS2242+AT2242+AU2242+AV2242+AW2242+AX2242+AY2242+AZ2242+BA2242+BB2242+BC2242+BD2242+BE2242+BF2242+BG2242+BH2242+BI2242</f>
        <v>60</v>
      </c>
      <c r="P2242" s="92"/>
      <c r="Q2242" s="92"/>
      <c r="R2242" s="92"/>
      <c r="S2242" s="96"/>
      <c r="T2242" s="96"/>
      <c r="U2242" s="96"/>
      <c r="V2242" s="96"/>
      <c r="W2242" s="96">
        <v>12</v>
      </c>
      <c r="X2242" s="153">
        <v>12</v>
      </c>
      <c r="Y2242" s="153">
        <v>12</v>
      </c>
      <c r="Z2242" s="153">
        <v>12</v>
      </c>
      <c r="AA2242" s="96">
        <v>12</v>
      </c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154">
        <f t="shared" ref="BJ2242" si="1723">DE2242/O2242</f>
        <v>224151.61000000002</v>
      </c>
      <c r="BK2242" s="92"/>
      <c r="BL2242" s="92"/>
      <c r="BM2242" s="92"/>
      <c r="BN2242" s="155"/>
      <c r="BO2242" s="155"/>
      <c r="BP2242" s="155"/>
      <c r="BQ2242" s="155"/>
      <c r="BR2242" s="155">
        <v>209000</v>
      </c>
      <c r="BS2242" s="96">
        <v>219450</v>
      </c>
      <c r="BT2242" s="101">
        <v>230861.40000000002</v>
      </c>
      <c r="BU2242" s="101">
        <v>230861.40000000002</v>
      </c>
      <c r="BV2242" s="92">
        <v>230585.25</v>
      </c>
      <c r="BW2242" s="92"/>
      <c r="BX2242" s="92"/>
      <c r="BY2242" s="92"/>
      <c r="BZ2242" s="92"/>
      <c r="CA2242" s="92"/>
      <c r="CB2242" s="92"/>
      <c r="CC2242" s="92"/>
      <c r="CD2242" s="92"/>
      <c r="CE2242" s="92"/>
      <c r="CF2242" s="92"/>
      <c r="CG2242" s="92"/>
      <c r="CH2242" s="92"/>
      <c r="CI2242" s="92"/>
      <c r="CJ2242" s="92"/>
      <c r="CK2242" s="92"/>
      <c r="CL2242" s="92"/>
      <c r="CM2242" s="92"/>
      <c r="CN2242" s="92"/>
      <c r="CO2242" s="92"/>
      <c r="CP2242" s="92"/>
      <c r="CQ2242" s="92"/>
      <c r="CR2242" s="92"/>
      <c r="CS2242" s="92"/>
      <c r="CT2242" s="92"/>
      <c r="CU2242" s="92"/>
      <c r="CV2242" s="92"/>
      <c r="CW2242" s="92"/>
      <c r="CX2242" s="92"/>
      <c r="CY2242" s="92"/>
      <c r="CZ2242" s="92"/>
      <c r="DA2242" s="92"/>
      <c r="DB2242" s="92"/>
      <c r="DC2242" s="92"/>
      <c r="DD2242" s="92"/>
      <c r="DE2242" s="154">
        <f t="shared" ref="DE2242" si="1724">SUM(DH2242:EY2242)</f>
        <v>13449096.600000001</v>
      </c>
      <c r="DF2242" s="92"/>
      <c r="DG2242" s="92"/>
      <c r="DH2242" s="92"/>
      <c r="DI2242" s="156"/>
      <c r="DJ2242" s="156"/>
      <c r="DK2242" s="156"/>
      <c r="DL2242" s="156"/>
      <c r="DM2242" s="156">
        <f t="shared" ref="DM2242:DQ2242" si="1725">W2242*BR2242</f>
        <v>2508000</v>
      </c>
      <c r="DN2242" s="156">
        <f t="shared" si="1725"/>
        <v>2633400</v>
      </c>
      <c r="DO2242" s="156">
        <f t="shared" si="1725"/>
        <v>2770336.8000000003</v>
      </c>
      <c r="DP2242" s="156">
        <f t="shared" si="1725"/>
        <v>2770336.8000000003</v>
      </c>
      <c r="DQ2242" s="156">
        <f t="shared" si="1725"/>
        <v>2767023</v>
      </c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156"/>
      <c r="EH2242" s="156"/>
      <c r="EI2242" s="156"/>
      <c r="EJ2242" s="156"/>
      <c r="EK2242" s="156"/>
      <c r="EL2242" s="156"/>
      <c r="EM2242" s="156"/>
      <c r="EN2242" s="156"/>
      <c r="EO2242" s="156"/>
      <c r="EP2242" s="156"/>
      <c r="EQ2242" s="156"/>
      <c r="ER2242" s="156"/>
      <c r="ES2242" s="156"/>
      <c r="ET2242" s="156"/>
      <c r="EU2242" s="156"/>
      <c r="EV2242" s="156"/>
      <c r="EW2242" s="156"/>
      <c r="EX2242" s="156"/>
      <c r="EY2242" s="156"/>
      <c r="EZ2242" s="154">
        <f t="shared" ref="EZ2242" si="1726">DE2242*1.12</f>
        <v>15062988.192000004</v>
      </c>
      <c r="FA2242" s="92" t="s">
        <v>1726</v>
      </c>
      <c r="FB2242" s="92" t="s">
        <v>3578</v>
      </c>
      <c r="FC2242" s="92" t="s">
        <v>1753</v>
      </c>
    </row>
    <row r="2243" spans="1:159" s="49" customFormat="1" ht="25.5" customHeight="1" x14ac:dyDescent="0.25">
      <c r="A2243" s="59" t="s">
        <v>2215</v>
      </c>
      <c r="B2243" s="59" t="s">
        <v>55</v>
      </c>
      <c r="C2243" s="59" t="s">
        <v>2072</v>
      </c>
      <c r="D2243" s="59" t="s">
        <v>2073</v>
      </c>
      <c r="E2243" s="59" t="s">
        <v>2074</v>
      </c>
      <c r="F2243" s="59"/>
      <c r="G2243" s="59" t="s">
        <v>2328</v>
      </c>
      <c r="H2243" s="59" t="s">
        <v>1499</v>
      </c>
      <c r="I2243" s="59">
        <v>80</v>
      </c>
      <c r="J2243" s="59" t="s">
        <v>1506</v>
      </c>
      <c r="K2243" s="59" t="s">
        <v>2358</v>
      </c>
      <c r="L2243" s="59"/>
      <c r="M2243" s="59" t="s">
        <v>2330</v>
      </c>
      <c r="N2243" s="59"/>
      <c r="O2243" s="46">
        <f>P2243+Q2243+R2243+S2243+T2243+U2243+V2243+W2243+X2243+Y2243+Z2243+AA2243+AB2243+AC2243+AD2243+AE2243+AF2243+AG2243+AH2243+AI2243+AJ2243+AK2243+AL2243+AM2243+AN2243+AO2243+AP2243+AQ2243+AR2243+AS2243+AT2243+AU2243+AV2243+AW2243+AX2243+AY2243+AZ2243</f>
        <v>0</v>
      </c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87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>
        <v>0</v>
      </c>
      <c r="DF2243" s="46"/>
      <c r="DG2243" s="46"/>
      <c r="DH2243" s="46"/>
      <c r="DI2243" s="46"/>
      <c r="DJ2243" s="46"/>
      <c r="DK2243" s="46"/>
      <c r="DL2243" s="46"/>
      <c r="DM2243" s="46">
        <v>2544000</v>
      </c>
      <c r="DN2243" s="46">
        <v>2544000</v>
      </c>
      <c r="DO2243" s="46">
        <v>2544000</v>
      </c>
      <c r="DP2243" s="46">
        <v>2544000</v>
      </c>
      <c r="DQ2243" s="46">
        <v>2544000</v>
      </c>
      <c r="DR2243" s="46"/>
      <c r="DS2243" s="46"/>
      <c r="DT2243" s="46"/>
      <c r="DU2243" s="46"/>
      <c r="DV2243" s="46"/>
      <c r="DW2243" s="46"/>
      <c r="DX2243" s="46"/>
      <c r="DY2243" s="46"/>
      <c r="DZ2243" s="46"/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  <c r="EZ2243" s="46">
        <v>0</v>
      </c>
      <c r="FA2243" s="59" t="s">
        <v>1726</v>
      </c>
      <c r="FB2243" s="59">
        <v>2015</v>
      </c>
      <c r="FC2243" s="59"/>
    </row>
    <row r="2244" spans="1:159" s="49" customFormat="1" ht="25.5" customHeight="1" x14ac:dyDescent="0.25">
      <c r="A2244" s="59" t="s">
        <v>2216</v>
      </c>
      <c r="B2244" s="59" t="s">
        <v>55</v>
      </c>
      <c r="C2244" s="59" t="s">
        <v>2072</v>
      </c>
      <c r="D2244" s="59" t="s">
        <v>2073</v>
      </c>
      <c r="E2244" s="59" t="s">
        <v>2074</v>
      </c>
      <c r="F2244" s="59"/>
      <c r="G2244" s="59" t="s">
        <v>2328</v>
      </c>
      <c r="H2244" s="59" t="s">
        <v>1499</v>
      </c>
      <c r="I2244" s="59">
        <v>80</v>
      </c>
      <c r="J2244" s="59" t="s">
        <v>1357</v>
      </c>
      <c r="K2244" s="59" t="s">
        <v>2359</v>
      </c>
      <c r="L2244" s="59"/>
      <c r="M2244" s="59" t="s">
        <v>2330</v>
      </c>
      <c r="N2244" s="59"/>
      <c r="O2244" s="46">
        <f>P2244+Q2244+R2244+S2244+T2244+U2244+V2244+W2244+X2244+Y2244+Z2244+AA2244+AB2244+AC2244+AD2244+AE2244+AF2244+AG2244+AH2244+AI2244+AJ2244+AK2244+AL2244+AM2244+AN2244+AO2244+AP2244+AQ2244+AR2244+AS2244+AT2244+AU2244+AV2244+AW2244+AX2244+AY2244+AZ2244</f>
        <v>0</v>
      </c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87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>
        <v>0</v>
      </c>
      <c r="DF2244" s="46"/>
      <c r="DG2244" s="46"/>
      <c r="DH2244" s="46"/>
      <c r="DI2244" s="46"/>
      <c r="DJ2244" s="46"/>
      <c r="DK2244" s="46"/>
      <c r="DL2244" s="46"/>
      <c r="DM2244" s="46">
        <v>3816000</v>
      </c>
      <c r="DN2244" s="46">
        <v>5088000</v>
      </c>
      <c r="DO2244" s="46">
        <v>5088000</v>
      </c>
      <c r="DP2244" s="46">
        <v>5088000</v>
      </c>
      <c r="DQ2244" s="46">
        <v>5084000</v>
      </c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>
        <v>0</v>
      </c>
      <c r="FA2244" s="59" t="s">
        <v>1726</v>
      </c>
      <c r="FB2244" s="59" t="s">
        <v>1736</v>
      </c>
      <c r="FC2244" s="59" t="s">
        <v>2403</v>
      </c>
    </row>
    <row r="2245" spans="1:159" s="49" customFormat="1" ht="25.5" customHeight="1" x14ac:dyDescent="0.25">
      <c r="A2245" s="59" t="s">
        <v>3092</v>
      </c>
      <c r="B2245" s="59" t="s">
        <v>55</v>
      </c>
      <c r="C2245" s="59" t="s">
        <v>2072</v>
      </c>
      <c r="D2245" s="59" t="s">
        <v>2073</v>
      </c>
      <c r="E2245" s="59" t="s">
        <v>2074</v>
      </c>
      <c r="F2245" s="59" t="s">
        <v>2073</v>
      </c>
      <c r="G2245" s="59" t="s">
        <v>2328</v>
      </c>
      <c r="H2245" s="59" t="s">
        <v>1499</v>
      </c>
      <c r="I2245" s="59">
        <v>80</v>
      </c>
      <c r="J2245" s="59" t="s">
        <v>3108</v>
      </c>
      <c r="K2245" s="59" t="s">
        <v>2359</v>
      </c>
      <c r="L2245" s="59"/>
      <c r="M2245" s="59" t="s">
        <v>2330</v>
      </c>
      <c r="N2245" s="59"/>
      <c r="O2245" s="46">
        <f>W2245+X2245+Y2245+Z2245+AA2245</f>
        <v>60</v>
      </c>
      <c r="P2245" s="46"/>
      <c r="Q2245" s="46"/>
      <c r="R2245" s="46"/>
      <c r="S2245" s="46"/>
      <c r="T2245" s="46"/>
      <c r="U2245" s="46"/>
      <c r="V2245" s="46"/>
      <c r="W2245" s="46">
        <v>12</v>
      </c>
      <c r="X2245" s="79">
        <v>12</v>
      </c>
      <c r="Y2245" s="79">
        <v>12</v>
      </c>
      <c r="Z2245" s="79">
        <v>12</v>
      </c>
      <c r="AA2245" s="79">
        <v>12</v>
      </c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87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>
        <f>DE2245/O2245</f>
        <v>0</v>
      </c>
      <c r="BK2245" s="46"/>
      <c r="BL2245" s="46"/>
      <c r="BM2245" s="46"/>
      <c r="BN2245" s="46"/>
      <c r="BO2245" s="46"/>
      <c r="BP2245" s="46"/>
      <c r="BQ2245" s="46"/>
      <c r="BR2245" s="46">
        <v>212000</v>
      </c>
      <c r="BS2245" s="46">
        <v>212000</v>
      </c>
      <c r="BT2245" s="46">
        <v>212000</v>
      </c>
      <c r="BU2245" s="46">
        <v>212000</v>
      </c>
      <c r="BV2245" s="46">
        <v>211833.33333333334</v>
      </c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  <c r="CN2245" s="46"/>
      <c r="CO2245" s="46"/>
      <c r="CP2245" s="46"/>
      <c r="CQ2245" s="46"/>
      <c r="CR2245" s="46"/>
      <c r="CS2245" s="46"/>
      <c r="CT2245" s="46"/>
      <c r="CU2245" s="46"/>
      <c r="CV2245" s="46"/>
      <c r="CW2245" s="46"/>
      <c r="CX2245" s="46"/>
      <c r="CY2245" s="46"/>
      <c r="CZ2245" s="46"/>
      <c r="DA2245" s="46"/>
      <c r="DB2245" s="46"/>
      <c r="DC2245" s="46"/>
      <c r="DD2245" s="46"/>
      <c r="DE2245" s="46">
        <v>0</v>
      </c>
      <c r="DF2245" s="46"/>
      <c r="DG2245" s="46"/>
      <c r="DH2245" s="46"/>
      <c r="DI2245" s="46"/>
      <c r="DJ2245" s="46"/>
      <c r="DK2245" s="46"/>
      <c r="DL2245" s="46"/>
      <c r="DM2245" s="46">
        <f t="shared" ref="DM2245:DQ2246" si="1727">BR2245*W2245</f>
        <v>2544000</v>
      </c>
      <c r="DN2245" s="46">
        <f t="shared" si="1727"/>
        <v>2544000</v>
      </c>
      <c r="DO2245" s="46">
        <f t="shared" si="1727"/>
        <v>2544000</v>
      </c>
      <c r="DP2245" s="46">
        <f t="shared" si="1727"/>
        <v>2544000</v>
      </c>
      <c r="DQ2245" s="46">
        <f t="shared" si="1727"/>
        <v>2542000</v>
      </c>
      <c r="DR2245" s="46"/>
      <c r="DS2245" s="46"/>
      <c r="DT2245" s="46"/>
      <c r="DU2245" s="46"/>
      <c r="DV2245" s="46"/>
      <c r="DW2245" s="46"/>
      <c r="DX2245" s="46"/>
      <c r="DY2245" s="46"/>
      <c r="DZ2245" s="46"/>
      <c r="EA2245" s="46"/>
      <c r="EB2245" s="46"/>
      <c r="EC2245" s="46"/>
      <c r="ED2245" s="46"/>
      <c r="EE2245" s="46"/>
      <c r="EF2245" s="46"/>
      <c r="EG2245" s="46"/>
      <c r="EH2245" s="46"/>
      <c r="EI2245" s="46"/>
      <c r="EJ2245" s="46"/>
      <c r="EK2245" s="46"/>
      <c r="EL2245" s="46"/>
      <c r="EM2245" s="46"/>
      <c r="EN2245" s="46"/>
      <c r="EO2245" s="46"/>
      <c r="EP2245" s="46"/>
      <c r="EQ2245" s="46"/>
      <c r="ER2245" s="46"/>
      <c r="ES2245" s="46"/>
      <c r="ET2245" s="46"/>
      <c r="EU2245" s="46"/>
      <c r="EV2245" s="46"/>
      <c r="EW2245" s="46"/>
      <c r="EX2245" s="46"/>
      <c r="EY2245" s="46"/>
      <c r="EZ2245" s="46">
        <f>DE2245*1.12</f>
        <v>0</v>
      </c>
      <c r="FA2245" s="59" t="s">
        <v>1726</v>
      </c>
      <c r="FB2245" s="59" t="s">
        <v>3107</v>
      </c>
      <c r="FC2245" s="59" t="s">
        <v>3109</v>
      </c>
    </row>
    <row r="2246" spans="1:159" s="49" customFormat="1" ht="25.5" customHeight="1" x14ac:dyDescent="0.25">
      <c r="A2246" s="59" t="s">
        <v>3533</v>
      </c>
      <c r="B2246" s="59" t="s">
        <v>55</v>
      </c>
      <c r="C2246" s="59" t="s">
        <v>2072</v>
      </c>
      <c r="D2246" s="59" t="s">
        <v>2073</v>
      </c>
      <c r="E2246" s="59" t="s">
        <v>2074</v>
      </c>
      <c r="F2246" s="59" t="s">
        <v>2073</v>
      </c>
      <c r="G2246" s="59" t="s">
        <v>2328</v>
      </c>
      <c r="H2246" s="59" t="s">
        <v>1499</v>
      </c>
      <c r="I2246" s="59">
        <v>80</v>
      </c>
      <c r="J2246" s="59" t="s">
        <v>3517</v>
      </c>
      <c r="K2246" s="59" t="s">
        <v>2359</v>
      </c>
      <c r="L2246" s="59"/>
      <c r="M2246" s="59" t="s">
        <v>2330</v>
      </c>
      <c r="N2246" s="59"/>
      <c r="O2246" s="46">
        <f>W2246+X2246+Y2246+Z2246+AA2246</f>
        <v>60</v>
      </c>
      <c r="P2246" s="46"/>
      <c r="Q2246" s="46"/>
      <c r="R2246" s="46"/>
      <c r="S2246" s="46"/>
      <c r="T2246" s="46"/>
      <c r="U2246" s="46"/>
      <c r="V2246" s="46"/>
      <c r="W2246" s="46">
        <v>12</v>
      </c>
      <c r="X2246" s="79">
        <v>12</v>
      </c>
      <c r="Y2246" s="79">
        <v>12</v>
      </c>
      <c r="Z2246" s="79">
        <v>12</v>
      </c>
      <c r="AA2246" s="79">
        <v>12</v>
      </c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87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>
        <f>DE2246/O2246</f>
        <v>0</v>
      </c>
      <c r="BK2246" s="46"/>
      <c r="BL2246" s="46"/>
      <c r="BM2246" s="46"/>
      <c r="BN2246" s="46"/>
      <c r="BO2246" s="46"/>
      <c r="BP2246" s="46"/>
      <c r="BQ2246" s="46"/>
      <c r="BR2246" s="46">
        <v>212000</v>
      </c>
      <c r="BS2246" s="46">
        <v>222600</v>
      </c>
      <c r="BT2246" s="46">
        <v>222600</v>
      </c>
      <c r="BU2246" s="46">
        <v>222600</v>
      </c>
      <c r="BV2246" s="46">
        <v>222425.00000000003</v>
      </c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>
        <v>0</v>
      </c>
      <c r="DF2246" s="46"/>
      <c r="DG2246" s="46"/>
      <c r="DH2246" s="46"/>
      <c r="DI2246" s="46"/>
      <c r="DJ2246" s="46"/>
      <c r="DK2246" s="46"/>
      <c r="DL2246" s="46"/>
      <c r="DM2246" s="46">
        <f t="shared" si="1727"/>
        <v>2544000</v>
      </c>
      <c r="DN2246" s="46">
        <f t="shared" si="1727"/>
        <v>2671200</v>
      </c>
      <c r="DO2246" s="46">
        <f t="shared" si="1727"/>
        <v>2671200</v>
      </c>
      <c r="DP2246" s="46">
        <f t="shared" si="1727"/>
        <v>2671200</v>
      </c>
      <c r="DQ2246" s="46">
        <f t="shared" si="1727"/>
        <v>2669100.0000000005</v>
      </c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>
        <f>DE2246*1.12</f>
        <v>0</v>
      </c>
      <c r="FA2246" s="59" t="s">
        <v>1726</v>
      </c>
      <c r="FB2246" s="59" t="s">
        <v>3107</v>
      </c>
      <c r="FC2246" s="59" t="s">
        <v>3518</v>
      </c>
    </row>
    <row r="2247" spans="1:159" s="157" customFormat="1" ht="25.5" customHeight="1" x14ac:dyDescent="0.25">
      <c r="A2247" s="92" t="s">
        <v>3955</v>
      </c>
      <c r="B2247" s="92" t="s">
        <v>55</v>
      </c>
      <c r="C2247" s="92" t="s">
        <v>2072</v>
      </c>
      <c r="D2247" s="92" t="s">
        <v>2073</v>
      </c>
      <c r="E2247" s="92" t="s">
        <v>2074</v>
      </c>
      <c r="F2247" s="92" t="s">
        <v>2073</v>
      </c>
      <c r="G2247" s="92" t="s">
        <v>2328</v>
      </c>
      <c r="H2247" s="92" t="s">
        <v>1499</v>
      </c>
      <c r="I2247" s="152">
        <v>80</v>
      </c>
      <c r="J2247" s="152" t="s">
        <v>3941</v>
      </c>
      <c r="K2247" s="152" t="s">
        <v>2359</v>
      </c>
      <c r="L2247" s="100"/>
      <c r="M2247" s="92" t="s">
        <v>2330</v>
      </c>
      <c r="N2247" s="152"/>
      <c r="O2247" s="48">
        <f t="shared" ref="O2247" si="1728">V2247+W2247+X2247+Y2247+Z2247+AA2247+AB2247+AC2247+AD2247+AE2247+AF2247+AG2247+AH2247+AI2247+AJ2247+AK2247+AL2247+AM2247+AN2247+AO2247+AP2247+AQ2247+AR2247+AS2247+AT2247+AU2247+AV2247+AW2247+AX2247+AY2247+AZ2247+BA2247+BB2247+BC2247+BD2247+BE2247+BF2247+BG2247+BH2247+BI2247</f>
        <v>60</v>
      </c>
      <c r="P2247" s="92"/>
      <c r="Q2247" s="92"/>
      <c r="R2247" s="92"/>
      <c r="S2247" s="96"/>
      <c r="T2247" s="96"/>
      <c r="U2247" s="96"/>
      <c r="V2247" s="96"/>
      <c r="W2247" s="96">
        <v>12</v>
      </c>
      <c r="X2247" s="153">
        <v>12</v>
      </c>
      <c r="Y2247" s="153">
        <v>12</v>
      </c>
      <c r="Z2247" s="153">
        <v>12</v>
      </c>
      <c r="AA2247" s="96">
        <v>12</v>
      </c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154">
        <f t="shared" ref="BJ2247" si="1729">DE2247/O2247</f>
        <v>227388.3</v>
      </c>
      <c r="BK2247" s="92"/>
      <c r="BL2247" s="92"/>
      <c r="BM2247" s="92"/>
      <c r="BN2247" s="155"/>
      <c r="BO2247" s="155"/>
      <c r="BP2247" s="155"/>
      <c r="BQ2247" s="155"/>
      <c r="BR2247" s="155">
        <v>212000</v>
      </c>
      <c r="BS2247" s="96">
        <v>222600</v>
      </c>
      <c r="BT2247" s="101">
        <v>234175.2</v>
      </c>
      <c r="BU2247" s="101">
        <v>234175.2</v>
      </c>
      <c r="BV2247" s="92">
        <v>233991.1</v>
      </c>
      <c r="BW2247" s="92"/>
      <c r="BX2247" s="92"/>
      <c r="BY2247" s="92"/>
      <c r="BZ2247" s="92"/>
      <c r="CA2247" s="92"/>
      <c r="CB2247" s="92"/>
      <c r="CC2247" s="92"/>
      <c r="CD2247" s="92"/>
      <c r="CE2247" s="92"/>
      <c r="CF2247" s="92"/>
      <c r="CG2247" s="92"/>
      <c r="CH2247" s="92"/>
      <c r="CI2247" s="92"/>
      <c r="CJ2247" s="92"/>
      <c r="CK2247" s="92"/>
      <c r="CL2247" s="92"/>
      <c r="CM2247" s="92"/>
      <c r="CN2247" s="92"/>
      <c r="CO2247" s="92"/>
      <c r="CP2247" s="92"/>
      <c r="CQ2247" s="92"/>
      <c r="CR2247" s="92"/>
      <c r="CS2247" s="92"/>
      <c r="CT2247" s="92"/>
      <c r="CU2247" s="92"/>
      <c r="CV2247" s="92"/>
      <c r="CW2247" s="92"/>
      <c r="CX2247" s="92"/>
      <c r="CY2247" s="92"/>
      <c r="CZ2247" s="92"/>
      <c r="DA2247" s="92"/>
      <c r="DB2247" s="92"/>
      <c r="DC2247" s="92"/>
      <c r="DD2247" s="92"/>
      <c r="DE2247" s="154">
        <f t="shared" ref="DE2247" si="1730">SUM(DH2247:EY2247)</f>
        <v>13643298</v>
      </c>
      <c r="DF2247" s="92"/>
      <c r="DG2247" s="92"/>
      <c r="DH2247" s="92"/>
      <c r="DI2247" s="156"/>
      <c r="DJ2247" s="156"/>
      <c r="DK2247" s="156"/>
      <c r="DL2247" s="156"/>
      <c r="DM2247" s="156">
        <f t="shared" ref="DM2247:DQ2247" si="1731">W2247*BR2247</f>
        <v>2544000</v>
      </c>
      <c r="DN2247" s="156">
        <f t="shared" si="1731"/>
        <v>2671200</v>
      </c>
      <c r="DO2247" s="156">
        <f t="shared" si="1731"/>
        <v>2810102.4000000004</v>
      </c>
      <c r="DP2247" s="156">
        <f t="shared" si="1731"/>
        <v>2810102.4000000004</v>
      </c>
      <c r="DQ2247" s="156">
        <f t="shared" si="1731"/>
        <v>2807893.2</v>
      </c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156"/>
      <c r="EH2247" s="156"/>
      <c r="EI2247" s="156"/>
      <c r="EJ2247" s="156"/>
      <c r="EK2247" s="156"/>
      <c r="EL2247" s="156"/>
      <c r="EM2247" s="156"/>
      <c r="EN2247" s="156"/>
      <c r="EO2247" s="156"/>
      <c r="EP2247" s="156"/>
      <c r="EQ2247" s="156"/>
      <c r="ER2247" s="156"/>
      <c r="ES2247" s="156"/>
      <c r="ET2247" s="156"/>
      <c r="EU2247" s="156"/>
      <c r="EV2247" s="156"/>
      <c r="EW2247" s="156"/>
      <c r="EX2247" s="156"/>
      <c r="EY2247" s="156"/>
      <c r="EZ2247" s="154">
        <f t="shared" ref="EZ2247" si="1732">DE2247*1.12</f>
        <v>15280493.760000002</v>
      </c>
      <c r="FA2247" s="92" t="s">
        <v>1726</v>
      </c>
      <c r="FB2247" s="92" t="s">
        <v>3578</v>
      </c>
      <c r="FC2247" s="92" t="s">
        <v>1753</v>
      </c>
    </row>
    <row r="2248" spans="1:159" s="49" customFormat="1" ht="25.5" customHeight="1" x14ac:dyDescent="0.25">
      <c r="A2248" s="59" t="s">
        <v>2217</v>
      </c>
      <c r="B2248" s="59" t="s">
        <v>55</v>
      </c>
      <c r="C2248" s="59" t="s">
        <v>2072</v>
      </c>
      <c r="D2248" s="59" t="s">
        <v>2073</v>
      </c>
      <c r="E2248" s="59" t="s">
        <v>2074</v>
      </c>
      <c r="F2248" s="59"/>
      <c r="G2248" s="59" t="s">
        <v>2328</v>
      </c>
      <c r="H2248" s="59" t="s">
        <v>1499</v>
      </c>
      <c r="I2248" s="59">
        <v>80</v>
      </c>
      <c r="J2248" s="59" t="s">
        <v>1506</v>
      </c>
      <c r="K2248" s="59" t="s">
        <v>2360</v>
      </c>
      <c r="L2248" s="59"/>
      <c r="M2248" s="59" t="s">
        <v>2330</v>
      </c>
      <c r="N2248" s="59"/>
      <c r="O2248" s="46">
        <f>P2248+Q2248+R2248+S2248+T2248+U2248+V2248+W2248+X2248+Y2248+Z2248+AA2248+AB2248+AC2248+AD2248+AE2248+AF2248+AG2248+AH2248+AI2248+AJ2248+AK2248+AL2248+AM2248+AN2248+AO2248+AP2248+AQ2248+AR2248+AS2248+AT2248+AU2248+AV2248+AW2248+AX2248+AY2248+AZ2248</f>
        <v>0</v>
      </c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87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>
        <v>0</v>
      </c>
      <c r="DF2248" s="46"/>
      <c r="DG2248" s="46"/>
      <c r="DH2248" s="46"/>
      <c r="DI2248" s="46"/>
      <c r="DJ2248" s="46"/>
      <c r="DK2248" s="46"/>
      <c r="DL2248" s="46"/>
      <c r="DM2248" s="46">
        <v>2520000</v>
      </c>
      <c r="DN2248" s="46">
        <v>2520000</v>
      </c>
      <c r="DO2248" s="46">
        <v>2520000</v>
      </c>
      <c r="DP2248" s="46">
        <v>2520000</v>
      </c>
      <c r="DQ2248" s="46">
        <v>2520000</v>
      </c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  <c r="EZ2248" s="46">
        <v>0</v>
      </c>
      <c r="FA2248" s="59" t="s">
        <v>1726</v>
      </c>
      <c r="FB2248" s="59">
        <v>2015</v>
      </c>
      <c r="FC2248" s="59"/>
    </row>
    <row r="2249" spans="1:159" s="49" customFormat="1" ht="25.5" customHeight="1" x14ac:dyDescent="0.25">
      <c r="A2249" s="59" t="s">
        <v>2218</v>
      </c>
      <c r="B2249" s="59" t="s">
        <v>55</v>
      </c>
      <c r="C2249" s="59" t="s">
        <v>2072</v>
      </c>
      <c r="D2249" s="59" t="s">
        <v>2073</v>
      </c>
      <c r="E2249" s="59" t="s">
        <v>2074</v>
      </c>
      <c r="F2249" s="59"/>
      <c r="G2249" s="59" t="s">
        <v>2328</v>
      </c>
      <c r="H2249" s="59" t="s">
        <v>1499</v>
      </c>
      <c r="I2249" s="59">
        <v>80</v>
      </c>
      <c r="J2249" s="59" t="s">
        <v>1357</v>
      </c>
      <c r="K2249" s="59" t="s">
        <v>2361</v>
      </c>
      <c r="L2249" s="59"/>
      <c r="M2249" s="59" t="s">
        <v>2330</v>
      </c>
      <c r="N2249" s="59"/>
      <c r="O2249" s="46">
        <f>P2249+Q2249+R2249+S2249+T2249+U2249+V2249+W2249+X2249+Y2249+Z2249+AA2249+AB2249+AC2249+AD2249+AE2249+AF2249+AG2249+AH2249+AI2249+AJ2249+AK2249+AL2249+AM2249+AN2249+AO2249+AP2249+AQ2249+AR2249+AS2249+AT2249+AU2249+AV2249+AW2249+AX2249+AY2249+AZ2249</f>
        <v>0</v>
      </c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87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>
        <v>0</v>
      </c>
      <c r="DF2249" s="46"/>
      <c r="DG2249" s="46"/>
      <c r="DH2249" s="46"/>
      <c r="DI2249" s="46"/>
      <c r="DJ2249" s="46"/>
      <c r="DK2249" s="46"/>
      <c r="DL2249" s="46"/>
      <c r="DM2249" s="46">
        <v>3780000</v>
      </c>
      <c r="DN2249" s="46">
        <v>5040000</v>
      </c>
      <c r="DO2249" s="46">
        <v>5040000</v>
      </c>
      <c r="DP2249" s="46">
        <v>5040000</v>
      </c>
      <c r="DQ2249" s="46">
        <v>5036000</v>
      </c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>
        <v>0</v>
      </c>
      <c r="FA2249" s="59" t="s">
        <v>1726</v>
      </c>
      <c r="FB2249" s="59" t="s">
        <v>1736</v>
      </c>
      <c r="FC2249" s="59" t="s">
        <v>2403</v>
      </c>
    </row>
    <row r="2250" spans="1:159" s="49" customFormat="1" ht="25.5" customHeight="1" x14ac:dyDescent="0.25">
      <c r="A2250" s="59" t="s">
        <v>3093</v>
      </c>
      <c r="B2250" s="59" t="s">
        <v>55</v>
      </c>
      <c r="C2250" s="59" t="s">
        <v>2072</v>
      </c>
      <c r="D2250" s="59" t="s">
        <v>2073</v>
      </c>
      <c r="E2250" s="59" t="s">
        <v>2074</v>
      </c>
      <c r="F2250" s="59" t="s">
        <v>2073</v>
      </c>
      <c r="G2250" s="59" t="s">
        <v>2328</v>
      </c>
      <c r="H2250" s="59" t="s">
        <v>1499</v>
      </c>
      <c r="I2250" s="59">
        <v>80</v>
      </c>
      <c r="J2250" s="59" t="s">
        <v>3108</v>
      </c>
      <c r="K2250" s="59" t="s">
        <v>2361</v>
      </c>
      <c r="L2250" s="59"/>
      <c r="M2250" s="59" t="s">
        <v>2330</v>
      </c>
      <c r="N2250" s="59"/>
      <c r="O2250" s="46">
        <f>W2250+X2250+Y2250+Z2250+AA2250</f>
        <v>60</v>
      </c>
      <c r="P2250" s="46"/>
      <c r="Q2250" s="46"/>
      <c r="R2250" s="46"/>
      <c r="S2250" s="46"/>
      <c r="T2250" s="46"/>
      <c r="U2250" s="46"/>
      <c r="V2250" s="46"/>
      <c r="W2250" s="46">
        <v>12</v>
      </c>
      <c r="X2250" s="79">
        <v>12</v>
      </c>
      <c r="Y2250" s="79">
        <v>12</v>
      </c>
      <c r="Z2250" s="79">
        <v>12</v>
      </c>
      <c r="AA2250" s="79">
        <v>12</v>
      </c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87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>
        <f>DE2250/O2250</f>
        <v>0</v>
      </c>
      <c r="BK2250" s="46"/>
      <c r="BL2250" s="46"/>
      <c r="BM2250" s="46"/>
      <c r="BN2250" s="46"/>
      <c r="BO2250" s="46"/>
      <c r="BP2250" s="46"/>
      <c r="BQ2250" s="46"/>
      <c r="BR2250" s="46">
        <v>210000</v>
      </c>
      <c r="BS2250" s="46">
        <v>210000</v>
      </c>
      <c r="BT2250" s="46">
        <v>210000</v>
      </c>
      <c r="BU2250" s="46">
        <v>210000</v>
      </c>
      <c r="BV2250" s="46">
        <v>209833.33333333334</v>
      </c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  <c r="CN2250" s="46"/>
      <c r="CO2250" s="46"/>
      <c r="CP2250" s="46"/>
      <c r="CQ2250" s="46"/>
      <c r="CR2250" s="46"/>
      <c r="CS2250" s="46"/>
      <c r="CT2250" s="46"/>
      <c r="CU2250" s="46"/>
      <c r="CV2250" s="46"/>
      <c r="CW2250" s="46"/>
      <c r="CX2250" s="46"/>
      <c r="CY2250" s="46"/>
      <c r="CZ2250" s="46"/>
      <c r="DA2250" s="46"/>
      <c r="DB2250" s="46"/>
      <c r="DC2250" s="46"/>
      <c r="DD2250" s="46"/>
      <c r="DE2250" s="46">
        <v>0</v>
      </c>
      <c r="DF2250" s="46"/>
      <c r="DG2250" s="46"/>
      <c r="DH2250" s="46"/>
      <c r="DI2250" s="46"/>
      <c r="DJ2250" s="46"/>
      <c r="DK2250" s="46"/>
      <c r="DL2250" s="46"/>
      <c r="DM2250" s="46">
        <f t="shared" ref="DM2250:DQ2251" si="1733">BR2250*W2250</f>
        <v>2520000</v>
      </c>
      <c r="DN2250" s="46">
        <f t="shared" si="1733"/>
        <v>2520000</v>
      </c>
      <c r="DO2250" s="46">
        <f t="shared" si="1733"/>
        <v>2520000</v>
      </c>
      <c r="DP2250" s="46">
        <f t="shared" si="1733"/>
        <v>2520000</v>
      </c>
      <c r="DQ2250" s="46">
        <f t="shared" si="1733"/>
        <v>2518000</v>
      </c>
      <c r="DR2250" s="46"/>
      <c r="DS2250" s="46"/>
      <c r="DT2250" s="46"/>
      <c r="DU2250" s="46"/>
      <c r="DV2250" s="46"/>
      <c r="DW2250" s="46"/>
      <c r="DX2250" s="46"/>
      <c r="DY2250" s="46"/>
      <c r="DZ2250" s="46"/>
      <c r="EA2250" s="46"/>
      <c r="EB2250" s="46"/>
      <c r="EC2250" s="46"/>
      <c r="ED2250" s="46"/>
      <c r="EE2250" s="46"/>
      <c r="EF2250" s="46"/>
      <c r="EG2250" s="46"/>
      <c r="EH2250" s="46"/>
      <c r="EI2250" s="46"/>
      <c r="EJ2250" s="46"/>
      <c r="EK2250" s="46"/>
      <c r="EL2250" s="46"/>
      <c r="EM2250" s="46"/>
      <c r="EN2250" s="46"/>
      <c r="EO2250" s="46"/>
      <c r="EP2250" s="46"/>
      <c r="EQ2250" s="46"/>
      <c r="ER2250" s="46"/>
      <c r="ES2250" s="46"/>
      <c r="ET2250" s="46"/>
      <c r="EU2250" s="46"/>
      <c r="EV2250" s="46"/>
      <c r="EW2250" s="46"/>
      <c r="EX2250" s="46"/>
      <c r="EY2250" s="46"/>
      <c r="EZ2250" s="46">
        <f>DE2250*1.12</f>
        <v>0</v>
      </c>
      <c r="FA2250" s="59" t="s">
        <v>1726</v>
      </c>
      <c r="FB2250" s="59" t="s">
        <v>3107</v>
      </c>
      <c r="FC2250" s="59" t="s">
        <v>3109</v>
      </c>
    </row>
    <row r="2251" spans="1:159" s="49" customFormat="1" ht="25.5" customHeight="1" x14ac:dyDescent="0.25">
      <c r="A2251" s="59" t="s">
        <v>3534</v>
      </c>
      <c r="B2251" s="59" t="s">
        <v>55</v>
      </c>
      <c r="C2251" s="59" t="s">
        <v>2072</v>
      </c>
      <c r="D2251" s="59" t="s">
        <v>2073</v>
      </c>
      <c r="E2251" s="59" t="s">
        <v>2074</v>
      </c>
      <c r="F2251" s="59" t="s">
        <v>2073</v>
      </c>
      <c r="G2251" s="59" t="s">
        <v>2328</v>
      </c>
      <c r="H2251" s="59" t="s">
        <v>1499</v>
      </c>
      <c r="I2251" s="59">
        <v>80</v>
      </c>
      <c r="J2251" s="59" t="s">
        <v>3517</v>
      </c>
      <c r="K2251" s="59" t="s">
        <v>2361</v>
      </c>
      <c r="L2251" s="59"/>
      <c r="M2251" s="59" t="s">
        <v>2330</v>
      </c>
      <c r="N2251" s="59"/>
      <c r="O2251" s="46">
        <f>W2251+X2251+Y2251+Z2251+AA2251</f>
        <v>60</v>
      </c>
      <c r="P2251" s="46"/>
      <c r="Q2251" s="46"/>
      <c r="R2251" s="46"/>
      <c r="S2251" s="46"/>
      <c r="T2251" s="46"/>
      <c r="U2251" s="46"/>
      <c r="V2251" s="46"/>
      <c r="W2251" s="46">
        <v>12</v>
      </c>
      <c r="X2251" s="79">
        <v>12</v>
      </c>
      <c r="Y2251" s="79">
        <v>12</v>
      </c>
      <c r="Z2251" s="79">
        <v>12</v>
      </c>
      <c r="AA2251" s="79">
        <v>12</v>
      </c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87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>
        <f>DE2251/O2251</f>
        <v>0</v>
      </c>
      <c r="BK2251" s="46"/>
      <c r="BL2251" s="46"/>
      <c r="BM2251" s="46"/>
      <c r="BN2251" s="46"/>
      <c r="BO2251" s="46"/>
      <c r="BP2251" s="46"/>
      <c r="BQ2251" s="46"/>
      <c r="BR2251" s="46">
        <v>210000</v>
      </c>
      <c r="BS2251" s="46">
        <v>220500</v>
      </c>
      <c r="BT2251" s="46">
        <v>220500</v>
      </c>
      <c r="BU2251" s="46">
        <v>220500</v>
      </c>
      <c r="BV2251" s="46">
        <v>220325.00000000003</v>
      </c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>
        <v>0</v>
      </c>
      <c r="DF2251" s="46"/>
      <c r="DG2251" s="46"/>
      <c r="DH2251" s="46"/>
      <c r="DI2251" s="46"/>
      <c r="DJ2251" s="46"/>
      <c r="DK2251" s="46"/>
      <c r="DL2251" s="46"/>
      <c r="DM2251" s="46">
        <f t="shared" si="1733"/>
        <v>2520000</v>
      </c>
      <c r="DN2251" s="46">
        <f t="shared" si="1733"/>
        <v>2646000</v>
      </c>
      <c r="DO2251" s="46">
        <f t="shared" si="1733"/>
        <v>2646000</v>
      </c>
      <c r="DP2251" s="46">
        <f t="shared" si="1733"/>
        <v>2646000</v>
      </c>
      <c r="DQ2251" s="46">
        <f t="shared" si="1733"/>
        <v>2643900.0000000005</v>
      </c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>
        <f>DE2251*1.12</f>
        <v>0</v>
      </c>
      <c r="FA2251" s="59" t="s">
        <v>1726</v>
      </c>
      <c r="FB2251" s="59" t="s">
        <v>3107</v>
      </c>
      <c r="FC2251" s="59" t="s">
        <v>3518</v>
      </c>
    </row>
    <row r="2252" spans="1:159" s="157" customFormat="1" ht="25.5" customHeight="1" x14ac:dyDescent="0.25">
      <c r="A2252" s="92" t="s">
        <v>3956</v>
      </c>
      <c r="B2252" s="92" t="s">
        <v>55</v>
      </c>
      <c r="C2252" s="92" t="s">
        <v>2072</v>
      </c>
      <c r="D2252" s="92" t="s">
        <v>2073</v>
      </c>
      <c r="E2252" s="92" t="s">
        <v>2074</v>
      </c>
      <c r="F2252" s="92" t="s">
        <v>2073</v>
      </c>
      <c r="G2252" s="92" t="s">
        <v>2328</v>
      </c>
      <c r="H2252" s="92" t="s">
        <v>1499</v>
      </c>
      <c r="I2252" s="152">
        <v>80</v>
      </c>
      <c r="J2252" s="152" t="s">
        <v>3941</v>
      </c>
      <c r="K2252" s="152" t="s">
        <v>2361</v>
      </c>
      <c r="L2252" s="100"/>
      <c r="M2252" s="92" t="s">
        <v>2330</v>
      </c>
      <c r="N2252" s="152"/>
      <c r="O2252" s="48">
        <f t="shared" ref="O2252" si="1734">V2252+W2252+X2252+Y2252+Z2252+AA2252+AB2252+AC2252+AD2252+AE2252+AF2252+AG2252+AH2252+AI2252+AJ2252+AK2252+AL2252+AM2252+AN2252+AO2252+AP2252+AQ2252+AR2252+AS2252+AT2252+AU2252+AV2252+AW2252+AX2252+AY2252+AZ2252+BA2252+BB2252+BC2252+BD2252+BE2252+BF2252+BG2252+BH2252+BI2252</f>
        <v>60</v>
      </c>
      <c r="P2252" s="92"/>
      <c r="Q2252" s="92"/>
      <c r="R2252" s="92"/>
      <c r="S2252" s="96"/>
      <c r="T2252" s="96"/>
      <c r="U2252" s="96"/>
      <c r="V2252" s="96"/>
      <c r="W2252" s="96">
        <v>12</v>
      </c>
      <c r="X2252" s="153">
        <v>12</v>
      </c>
      <c r="Y2252" s="153">
        <v>12</v>
      </c>
      <c r="Z2252" s="153">
        <v>12</v>
      </c>
      <c r="AA2252" s="96">
        <v>12</v>
      </c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154">
        <f t="shared" ref="BJ2252" si="1735">DE2252/O2252</f>
        <v>225242.78</v>
      </c>
      <c r="BK2252" s="92"/>
      <c r="BL2252" s="92"/>
      <c r="BM2252" s="92"/>
      <c r="BN2252" s="155"/>
      <c r="BO2252" s="155"/>
      <c r="BP2252" s="155"/>
      <c r="BQ2252" s="155"/>
      <c r="BR2252" s="155">
        <v>210000</v>
      </c>
      <c r="BS2252" s="96">
        <v>220500</v>
      </c>
      <c r="BT2252" s="101">
        <v>231966</v>
      </c>
      <c r="BU2252" s="101">
        <v>231966</v>
      </c>
      <c r="BV2252" s="92">
        <v>231781.90000000002</v>
      </c>
      <c r="BW2252" s="92"/>
      <c r="BX2252" s="92"/>
      <c r="BY2252" s="92"/>
      <c r="BZ2252" s="92"/>
      <c r="CA2252" s="92"/>
      <c r="CB2252" s="92"/>
      <c r="CC2252" s="92"/>
      <c r="CD2252" s="92"/>
      <c r="CE2252" s="92"/>
      <c r="CF2252" s="92"/>
      <c r="CG2252" s="92"/>
      <c r="CH2252" s="92"/>
      <c r="CI2252" s="92"/>
      <c r="CJ2252" s="92"/>
      <c r="CK2252" s="92"/>
      <c r="CL2252" s="92"/>
      <c r="CM2252" s="92"/>
      <c r="CN2252" s="92"/>
      <c r="CO2252" s="92"/>
      <c r="CP2252" s="92"/>
      <c r="CQ2252" s="92"/>
      <c r="CR2252" s="92"/>
      <c r="CS2252" s="92"/>
      <c r="CT2252" s="92"/>
      <c r="CU2252" s="92"/>
      <c r="CV2252" s="92"/>
      <c r="CW2252" s="92"/>
      <c r="CX2252" s="92"/>
      <c r="CY2252" s="92"/>
      <c r="CZ2252" s="92"/>
      <c r="DA2252" s="92"/>
      <c r="DB2252" s="92"/>
      <c r="DC2252" s="92"/>
      <c r="DD2252" s="92"/>
      <c r="DE2252" s="154">
        <f t="shared" ref="DE2252" si="1736">SUM(DH2252:EY2252)</f>
        <v>13514566.800000001</v>
      </c>
      <c r="DF2252" s="92"/>
      <c r="DG2252" s="92"/>
      <c r="DH2252" s="92"/>
      <c r="DI2252" s="156"/>
      <c r="DJ2252" s="156"/>
      <c r="DK2252" s="156"/>
      <c r="DL2252" s="156"/>
      <c r="DM2252" s="156">
        <f t="shared" ref="DM2252:DQ2252" si="1737">W2252*BR2252</f>
        <v>2520000</v>
      </c>
      <c r="DN2252" s="156">
        <f t="shared" si="1737"/>
        <v>2646000</v>
      </c>
      <c r="DO2252" s="156">
        <f t="shared" si="1737"/>
        <v>2783592</v>
      </c>
      <c r="DP2252" s="156">
        <f t="shared" si="1737"/>
        <v>2783592</v>
      </c>
      <c r="DQ2252" s="156">
        <f t="shared" si="1737"/>
        <v>2781382.8000000003</v>
      </c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156"/>
      <c r="EH2252" s="156"/>
      <c r="EI2252" s="156"/>
      <c r="EJ2252" s="156"/>
      <c r="EK2252" s="156"/>
      <c r="EL2252" s="156"/>
      <c r="EM2252" s="156"/>
      <c r="EN2252" s="156"/>
      <c r="EO2252" s="156"/>
      <c r="EP2252" s="156"/>
      <c r="EQ2252" s="156"/>
      <c r="ER2252" s="156"/>
      <c r="ES2252" s="156"/>
      <c r="ET2252" s="156"/>
      <c r="EU2252" s="156"/>
      <c r="EV2252" s="156"/>
      <c r="EW2252" s="156"/>
      <c r="EX2252" s="156"/>
      <c r="EY2252" s="156"/>
      <c r="EZ2252" s="154">
        <f t="shared" ref="EZ2252" si="1738">DE2252*1.12</f>
        <v>15136314.816000002</v>
      </c>
      <c r="FA2252" s="92" t="s">
        <v>1726</v>
      </c>
      <c r="FB2252" s="92" t="s">
        <v>3578</v>
      </c>
      <c r="FC2252" s="92" t="s">
        <v>1753</v>
      </c>
    </row>
    <row r="2253" spans="1:159" s="49" customFormat="1" ht="25.5" customHeight="1" x14ac:dyDescent="0.25">
      <c r="A2253" s="59" t="s">
        <v>2219</v>
      </c>
      <c r="B2253" s="59" t="s">
        <v>55</v>
      </c>
      <c r="C2253" s="59" t="s">
        <v>2072</v>
      </c>
      <c r="D2253" s="59" t="s">
        <v>2073</v>
      </c>
      <c r="E2253" s="59" t="s">
        <v>2074</v>
      </c>
      <c r="F2253" s="59"/>
      <c r="G2253" s="59" t="s">
        <v>2328</v>
      </c>
      <c r="H2253" s="59" t="s">
        <v>1499</v>
      </c>
      <c r="I2253" s="59">
        <v>80</v>
      </c>
      <c r="J2253" s="59" t="s">
        <v>1506</v>
      </c>
      <c r="K2253" s="59" t="s">
        <v>2362</v>
      </c>
      <c r="L2253" s="59"/>
      <c r="M2253" s="59" t="s">
        <v>2330</v>
      </c>
      <c r="N2253" s="59"/>
      <c r="O2253" s="46">
        <f>P2253+Q2253+R2253+S2253+T2253+U2253+V2253+W2253+X2253+Y2253+Z2253+AA2253+AB2253+AC2253+AD2253+AE2253+AF2253+AG2253+AH2253+AI2253+AJ2253+AK2253+AL2253+AM2253+AN2253+AO2253+AP2253+AQ2253+AR2253+AS2253+AT2253+AU2253+AV2253+AW2253+AX2253+AY2253+AZ2253</f>
        <v>0</v>
      </c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87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>
        <v>0</v>
      </c>
      <c r="DF2253" s="46"/>
      <c r="DG2253" s="46"/>
      <c r="DH2253" s="46"/>
      <c r="DI2253" s="46"/>
      <c r="DJ2253" s="46"/>
      <c r="DK2253" s="46"/>
      <c r="DL2253" s="46"/>
      <c r="DM2253" s="46">
        <v>2496000</v>
      </c>
      <c r="DN2253" s="46">
        <v>2496000</v>
      </c>
      <c r="DO2253" s="46">
        <v>2496000</v>
      </c>
      <c r="DP2253" s="46">
        <v>2496000</v>
      </c>
      <c r="DQ2253" s="46">
        <v>2496000</v>
      </c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  <c r="EZ2253" s="46">
        <v>0</v>
      </c>
      <c r="FA2253" s="59" t="s">
        <v>1726</v>
      </c>
      <c r="FB2253" s="59">
        <v>2015</v>
      </c>
      <c r="FC2253" s="59"/>
    </row>
    <row r="2254" spans="1:159" s="49" customFormat="1" ht="25.5" customHeight="1" x14ac:dyDescent="0.25">
      <c r="A2254" s="59" t="s">
        <v>2220</v>
      </c>
      <c r="B2254" s="59" t="s">
        <v>55</v>
      </c>
      <c r="C2254" s="59" t="s">
        <v>2072</v>
      </c>
      <c r="D2254" s="59" t="s">
        <v>2073</v>
      </c>
      <c r="E2254" s="59" t="s">
        <v>2074</v>
      </c>
      <c r="F2254" s="59"/>
      <c r="G2254" s="59" t="s">
        <v>2328</v>
      </c>
      <c r="H2254" s="59" t="s">
        <v>1499</v>
      </c>
      <c r="I2254" s="59">
        <v>80</v>
      </c>
      <c r="J2254" s="59" t="s">
        <v>1357</v>
      </c>
      <c r="K2254" s="59" t="s">
        <v>2363</v>
      </c>
      <c r="L2254" s="59"/>
      <c r="M2254" s="59" t="s">
        <v>2330</v>
      </c>
      <c r="N2254" s="59"/>
      <c r="O2254" s="46">
        <f>P2254+Q2254+R2254+S2254+T2254+U2254+V2254+W2254+X2254+Y2254+Z2254+AA2254+AB2254+AC2254+AD2254+AE2254+AF2254+AG2254+AH2254+AI2254+AJ2254+AK2254+AL2254+AM2254+AN2254+AO2254+AP2254+AQ2254+AR2254+AS2254+AT2254+AU2254+AV2254+AW2254+AX2254+AY2254+AZ2254</f>
        <v>0</v>
      </c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87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>
        <v>0</v>
      </c>
      <c r="DF2254" s="46"/>
      <c r="DG2254" s="46"/>
      <c r="DH2254" s="46"/>
      <c r="DI2254" s="46"/>
      <c r="DJ2254" s="46"/>
      <c r="DK2254" s="46"/>
      <c r="DL2254" s="46"/>
      <c r="DM2254" s="46">
        <v>3744000</v>
      </c>
      <c r="DN2254" s="46">
        <v>4992000</v>
      </c>
      <c r="DO2254" s="46">
        <v>4992000</v>
      </c>
      <c r="DP2254" s="46">
        <v>4992000</v>
      </c>
      <c r="DQ2254" s="46">
        <v>4988000</v>
      </c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>
        <v>0</v>
      </c>
      <c r="FA2254" s="59" t="s">
        <v>1726</v>
      </c>
      <c r="FB2254" s="59" t="s">
        <v>1736</v>
      </c>
      <c r="FC2254" s="59" t="s">
        <v>2403</v>
      </c>
    </row>
    <row r="2255" spans="1:159" s="49" customFormat="1" ht="25.5" customHeight="1" x14ac:dyDescent="0.25">
      <c r="A2255" s="59" t="s">
        <v>3094</v>
      </c>
      <c r="B2255" s="59" t="s">
        <v>55</v>
      </c>
      <c r="C2255" s="59" t="s">
        <v>2072</v>
      </c>
      <c r="D2255" s="59" t="s">
        <v>2073</v>
      </c>
      <c r="E2255" s="59" t="s">
        <v>2074</v>
      </c>
      <c r="F2255" s="59" t="s">
        <v>2073</v>
      </c>
      <c r="G2255" s="59" t="s">
        <v>2328</v>
      </c>
      <c r="H2255" s="59" t="s">
        <v>1499</v>
      </c>
      <c r="I2255" s="59">
        <v>80</v>
      </c>
      <c r="J2255" s="59" t="s">
        <v>3108</v>
      </c>
      <c r="K2255" s="59" t="s">
        <v>2363</v>
      </c>
      <c r="L2255" s="59"/>
      <c r="M2255" s="59" t="s">
        <v>2330</v>
      </c>
      <c r="N2255" s="59"/>
      <c r="O2255" s="46">
        <f>W2255+X2255+Y2255+Z2255+AA2255</f>
        <v>60</v>
      </c>
      <c r="P2255" s="46"/>
      <c r="Q2255" s="46"/>
      <c r="R2255" s="46"/>
      <c r="S2255" s="46"/>
      <c r="T2255" s="46"/>
      <c r="U2255" s="46"/>
      <c r="V2255" s="46"/>
      <c r="W2255" s="46">
        <v>12</v>
      </c>
      <c r="X2255" s="79">
        <v>12</v>
      </c>
      <c r="Y2255" s="79">
        <v>12</v>
      </c>
      <c r="Z2255" s="79">
        <v>12</v>
      </c>
      <c r="AA2255" s="79">
        <v>12</v>
      </c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87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>
        <f>DE2255/O2255</f>
        <v>0</v>
      </c>
      <c r="BK2255" s="46"/>
      <c r="BL2255" s="46"/>
      <c r="BM2255" s="46"/>
      <c r="BN2255" s="46"/>
      <c r="BO2255" s="46"/>
      <c r="BP2255" s="46"/>
      <c r="BQ2255" s="46"/>
      <c r="BR2255" s="46">
        <v>208000</v>
      </c>
      <c r="BS2255" s="46">
        <v>208000</v>
      </c>
      <c r="BT2255" s="46">
        <v>208000</v>
      </c>
      <c r="BU2255" s="46">
        <v>208000</v>
      </c>
      <c r="BV2255" s="46">
        <v>207833.33333333334</v>
      </c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  <c r="CN2255" s="46"/>
      <c r="CO2255" s="46"/>
      <c r="CP2255" s="46"/>
      <c r="CQ2255" s="46"/>
      <c r="CR2255" s="46"/>
      <c r="CS2255" s="46"/>
      <c r="CT2255" s="46"/>
      <c r="CU2255" s="46"/>
      <c r="CV2255" s="46"/>
      <c r="CW2255" s="46"/>
      <c r="CX2255" s="46"/>
      <c r="CY2255" s="46"/>
      <c r="CZ2255" s="46"/>
      <c r="DA2255" s="46"/>
      <c r="DB2255" s="46"/>
      <c r="DC2255" s="46"/>
      <c r="DD2255" s="46"/>
      <c r="DE2255" s="46">
        <v>0</v>
      </c>
      <c r="DF2255" s="46"/>
      <c r="DG2255" s="46"/>
      <c r="DH2255" s="46"/>
      <c r="DI2255" s="46"/>
      <c r="DJ2255" s="46"/>
      <c r="DK2255" s="46"/>
      <c r="DL2255" s="46"/>
      <c r="DM2255" s="46">
        <f t="shared" ref="DM2255:DQ2256" si="1739">BR2255*W2255</f>
        <v>2496000</v>
      </c>
      <c r="DN2255" s="46">
        <f t="shared" si="1739"/>
        <v>2496000</v>
      </c>
      <c r="DO2255" s="46">
        <f t="shared" si="1739"/>
        <v>2496000</v>
      </c>
      <c r="DP2255" s="46">
        <f t="shared" si="1739"/>
        <v>2496000</v>
      </c>
      <c r="DQ2255" s="46">
        <f t="shared" si="1739"/>
        <v>2494000</v>
      </c>
      <c r="DR2255" s="46"/>
      <c r="DS2255" s="46"/>
      <c r="DT2255" s="46"/>
      <c r="DU2255" s="46"/>
      <c r="DV2255" s="46"/>
      <c r="DW2255" s="46"/>
      <c r="DX2255" s="46"/>
      <c r="DY2255" s="46"/>
      <c r="DZ2255" s="46"/>
      <c r="EA2255" s="46"/>
      <c r="EB2255" s="46"/>
      <c r="EC2255" s="46"/>
      <c r="ED2255" s="46"/>
      <c r="EE2255" s="46"/>
      <c r="EF2255" s="46"/>
      <c r="EG2255" s="46"/>
      <c r="EH2255" s="46"/>
      <c r="EI2255" s="46"/>
      <c r="EJ2255" s="46"/>
      <c r="EK2255" s="46"/>
      <c r="EL2255" s="46"/>
      <c r="EM2255" s="46"/>
      <c r="EN2255" s="46"/>
      <c r="EO2255" s="46"/>
      <c r="EP2255" s="46"/>
      <c r="EQ2255" s="46"/>
      <c r="ER2255" s="46"/>
      <c r="ES2255" s="46"/>
      <c r="ET2255" s="46"/>
      <c r="EU2255" s="46"/>
      <c r="EV2255" s="46"/>
      <c r="EW2255" s="46"/>
      <c r="EX2255" s="46"/>
      <c r="EY2255" s="46"/>
      <c r="EZ2255" s="46">
        <f>DE2255*1.12</f>
        <v>0</v>
      </c>
      <c r="FA2255" s="59" t="s">
        <v>1726</v>
      </c>
      <c r="FB2255" s="59" t="s">
        <v>3107</v>
      </c>
      <c r="FC2255" s="59" t="s">
        <v>3109</v>
      </c>
    </row>
    <row r="2256" spans="1:159" s="49" customFormat="1" ht="25.5" customHeight="1" x14ac:dyDescent="0.25">
      <c r="A2256" s="59" t="s">
        <v>3535</v>
      </c>
      <c r="B2256" s="59" t="s">
        <v>55</v>
      </c>
      <c r="C2256" s="59" t="s">
        <v>2072</v>
      </c>
      <c r="D2256" s="59" t="s">
        <v>2073</v>
      </c>
      <c r="E2256" s="59" t="s">
        <v>2074</v>
      </c>
      <c r="F2256" s="59" t="s">
        <v>2073</v>
      </c>
      <c r="G2256" s="59" t="s">
        <v>2328</v>
      </c>
      <c r="H2256" s="59" t="s">
        <v>1499</v>
      </c>
      <c r="I2256" s="59">
        <v>80</v>
      </c>
      <c r="J2256" s="59" t="s">
        <v>3517</v>
      </c>
      <c r="K2256" s="59" t="s">
        <v>2363</v>
      </c>
      <c r="L2256" s="59"/>
      <c r="M2256" s="59" t="s">
        <v>2330</v>
      </c>
      <c r="N2256" s="59"/>
      <c r="O2256" s="46">
        <f>W2256+X2256+Y2256+Z2256+AA2256</f>
        <v>60</v>
      </c>
      <c r="P2256" s="46"/>
      <c r="Q2256" s="46"/>
      <c r="R2256" s="46"/>
      <c r="S2256" s="46"/>
      <c r="T2256" s="46"/>
      <c r="U2256" s="46"/>
      <c r="V2256" s="46"/>
      <c r="W2256" s="46">
        <v>12</v>
      </c>
      <c r="X2256" s="79">
        <v>12</v>
      </c>
      <c r="Y2256" s="79">
        <v>12</v>
      </c>
      <c r="Z2256" s="79">
        <v>12</v>
      </c>
      <c r="AA2256" s="79">
        <v>12</v>
      </c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87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>
        <f>DE2256/O2256</f>
        <v>0</v>
      </c>
      <c r="BK2256" s="46"/>
      <c r="BL2256" s="46"/>
      <c r="BM2256" s="46"/>
      <c r="BN2256" s="46"/>
      <c r="BO2256" s="46"/>
      <c r="BP2256" s="46"/>
      <c r="BQ2256" s="46"/>
      <c r="BR2256" s="46">
        <v>208000</v>
      </c>
      <c r="BS2256" s="46">
        <v>218400</v>
      </c>
      <c r="BT2256" s="46">
        <v>218400</v>
      </c>
      <c r="BU2256" s="46">
        <v>218400</v>
      </c>
      <c r="BV2256" s="46">
        <v>218225.00000000003</v>
      </c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>
        <v>0</v>
      </c>
      <c r="DF2256" s="46"/>
      <c r="DG2256" s="46"/>
      <c r="DH2256" s="46"/>
      <c r="DI2256" s="46"/>
      <c r="DJ2256" s="46"/>
      <c r="DK2256" s="46"/>
      <c r="DL2256" s="46"/>
      <c r="DM2256" s="46">
        <f t="shared" si="1739"/>
        <v>2496000</v>
      </c>
      <c r="DN2256" s="46">
        <f t="shared" si="1739"/>
        <v>2620800</v>
      </c>
      <c r="DO2256" s="46">
        <f t="shared" si="1739"/>
        <v>2620800</v>
      </c>
      <c r="DP2256" s="46">
        <f t="shared" si="1739"/>
        <v>2620800</v>
      </c>
      <c r="DQ2256" s="46">
        <f t="shared" si="1739"/>
        <v>2618700.0000000005</v>
      </c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  <c r="EZ2256" s="46">
        <f>DE2256*1.12</f>
        <v>0</v>
      </c>
      <c r="FA2256" s="59" t="s">
        <v>1726</v>
      </c>
      <c r="FB2256" s="59" t="s">
        <v>3107</v>
      </c>
      <c r="FC2256" s="59" t="s">
        <v>3518</v>
      </c>
    </row>
    <row r="2257" spans="1:159" s="157" customFormat="1" ht="25.5" customHeight="1" x14ac:dyDescent="0.25">
      <c r="A2257" s="92" t="s">
        <v>3957</v>
      </c>
      <c r="B2257" s="92" t="s">
        <v>55</v>
      </c>
      <c r="C2257" s="92" t="s">
        <v>2072</v>
      </c>
      <c r="D2257" s="92" t="s">
        <v>2073</v>
      </c>
      <c r="E2257" s="92" t="s">
        <v>2074</v>
      </c>
      <c r="F2257" s="92" t="s">
        <v>2073</v>
      </c>
      <c r="G2257" s="92" t="s">
        <v>2328</v>
      </c>
      <c r="H2257" s="92" t="s">
        <v>1499</v>
      </c>
      <c r="I2257" s="152">
        <v>80</v>
      </c>
      <c r="J2257" s="152" t="s">
        <v>3941</v>
      </c>
      <c r="K2257" s="152" t="s">
        <v>2363</v>
      </c>
      <c r="L2257" s="100"/>
      <c r="M2257" s="92" t="s">
        <v>2330</v>
      </c>
      <c r="N2257" s="152"/>
      <c r="O2257" s="48">
        <f t="shared" ref="O2257" si="1740">V2257+W2257+X2257+Y2257+Z2257+AA2257+AB2257+AC2257+AD2257+AE2257+AF2257+AG2257+AH2257+AI2257+AJ2257+AK2257+AL2257+AM2257+AN2257+AO2257+AP2257+AQ2257+AR2257+AS2257+AT2257+AU2257+AV2257+AW2257+AX2257+AY2257+AZ2257+BA2257+BB2257+BC2257+BD2257+BE2257+BF2257+BG2257+BH2257+BI2257</f>
        <v>60</v>
      </c>
      <c r="P2257" s="92"/>
      <c r="Q2257" s="92"/>
      <c r="R2257" s="92"/>
      <c r="S2257" s="96"/>
      <c r="T2257" s="96"/>
      <c r="U2257" s="96"/>
      <c r="V2257" s="96"/>
      <c r="W2257" s="96">
        <v>12</v>
      </c>
      <c r="X2257" s="153">
        <v>12</v>
      </c>
      <c r="Y2257" s="153">
        <v>12</v>
      </c>
      <c r="Z2257" s="153">
        <v>12</v>
      </c>
      <c r="AA2257" s="96">
        <v>12</v>
      </c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154">
        <f t="shared" ref="BJ2257" si="1741">DE2257/O2257</f>
        <v>223097.25999999998</v>
      </c>
      <c r="BK2257" s="92"/>
      <c r="BL2257" s="92"/>
      <c r="BM2257" s="92"/>
      <c r="BN2257" s="155"/>
      <c r="BO2257" s="155"/>
      <c r="BP2257" s="155"/>
      <c r="BQ2257" s="155"/>
      <c r="BR2257" s="155">
        <v>208000</v>
      </c>
      <c r="BS2257" s="96">
        <v>218400</v>
      </c>
      <c r="BT2257" s="101">
        <v>229756.80000000002</v>
      </c>
      <c r="BU2257" s="101">
        <v>229756.80000000002</v>
      </c>
      <c r="BV2257" s="92">
        <v>229572.7</v>
      </c>
      <c r="BW2257" s="92"/>
      <c r="BX2257" s="92"/>
      <c r="BY2257" s="92"/>
      <c r="BZ2257" s="92"/>
      <c r="CA2257" s="92"/>
      <c r="CB2257" s="92"/>
      <c r="CC2257" s="92"/>
      <c r="CD2257" s="92"/>
      <c r="CE2257" s="92"/>
      <c r="CF2257" s="92"/>
      <c r="CG2257" s="92"/>
      <c r="CH2257" s="92"/>
      <c r="CI2257" s="92"/>
      <c r="CJ2257" s="92"/>
      <c r="CK2257" s="92"/>
      <c r="CL2257" s="92"/>
      <c r="CM2257" s="92"/>
      <c r="CN2257" s="92"/>
      <c r="CO2257" s="92"/>
      <c r="CP2257" s="92"/>
      <c r="CQ2257" s="92"/>
      <c r="CR2257" s="92"/>
      <c r="CS2257" s="92"/>
      <c r="CT2257" s="92"/>
      <c r="CU2257" s="92"/>
      <c r="CV2257" s="92"/>
      <c r="CW2257" s="92"/>
      <c r="CX2257" s="92"/>
      <c r="CY2257" s="92"/>
      <c r="CZ2257" s="92"/>
      <c r="DA2257" s="92"/>
      <c r="DB2257" s="92"/>
      <c r="DC2257" s="92"/>
      <c r="DD2257" s="92"/>
      <c r="DE2257" s="154">
        <f t="shared" ref="DE2257" si="1742">SUM(DH2257:EY2257)</f>
        <v>13385835.6</v>
      </c>
      <c r="DF2257" s="92"/>
      <c r="DG2257" s="92"/>
      <c r="DH2257" s="92"/>
      <c r="DI2257" s="156"/>
      <c r="DJ2257" s="156"/>
      <c r="DK2257" s="156"/>
      <c r="DL2257" s="156"/>
      <c r="DM2257" s="156">
        <f t="shared" ref="DM2257:DQ2257" si="1743">W2257*BR2257</f>
        <v>2496000</v>
      </c>
      <c r="DN2257" s="156">
        <f t="shared" si="1743"/>
        <v>2620800</v>
      </c>
      <c r="DO2257" s="156">
        <f t="shared" si="1743"/>
        <v>2757081.6</v>
      </c>
      <c r="DP2257" s="156">
        <f t="shared" si="1743"/>
        <v>2757081.6</v>
      </c>
      <c r="DQ2257" s="156">
        <f t="shared" si="1743"/>
        <v>2754872.4000000004</v>
      </c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156"/>
      <c r="EH2257" s="156"/>
      <c r="EI2257" s="156"/>
      <c r="EJ2257" s="156"/>
      <c r="EK2257" s="156"/>
      <c r="EL2257" s="156"/>
      <c r="EM2257" s="156"/>
      <c r="EN2257" s="156"/>
      <c r="EO2257" s="156"/>
      <c r="EP2257" s="156"/>
      <c r="EQ2257" s="156"/>
      <c r="ER2257" s="156"/>
      <c r="ES2257" s="156"/>
      <c r="ET2257" s="156"/>
      <c r="EU2257" s="156"/>
      <c r="EV2257" s="156"/>
      <c r="EW2257" s="156"/>
      <c r="EX2257" s="156"/>
      <c r="EY2257" s="156"/>
      <c r="EZ2257" s="154">
        <f t="shared" ref="EZ2257" si="1744">DE2257*1.12</f>
        <v>14992135.872000001</v>
      </c>
      <c r="FA2257" s="92" t="s">
        <v>1726</v>
      </c>
      <c r="FB2257" s="92" t="s">
        <v>3578</v>
      </c>
      <c r="FC2257" s="92" t="s">
        <v>1753</v>
      </c>
    </row>
    <row r="2258" spans="1:159" s="49" customFormat="1" ht="25.5" customHeight="1" x14ac:dyDescent="0.25">
      <c r="A2258" s="59" t="s">
        <v>2221</v>
      </c>
      <c r="B2258" s="59" t="s">
        <v>55</v>
      </c>
      <c r="C2258" s="59" t="s">
        <v>2072</v>
      </c>
      <c r="D2258" s="59" t="s">
        <v>2073</v>
      </c>
      <c r="E2258" s="59" t="s">
        <v>2074</v>
      </c>
      <c r="F2258" s="59"/>
      <c r="G2258" s="59" t="s">
        <v>2328</v>
      </c>
      <c r="H2258" s="59" t="s">
        <v>1499</v>
      </c>
      <c r="I2258" s="59">
        <v>80</v>
      </c>
      <c r="J2258" s="59" t="s">
        <v>1506</v>
      </c>
      <c r="K2258" s="59" t="s">
        <v>2364</v>
      </c>
      <c r="L2258" s="59"/>
      <c r="M2258" s="59" t="s">
        <v>2330</v>
      </c>
      <c r="N2258" s="59"/>
      <c r="O2258" s="46">
        <f>P2258+Q2258+R2258+S2258+T2258+U2258+V2258+W2258+X2258+Y2258+Z2258+AA2258+AB2258+AC2258+AD2258+AE2258+AF2258+AG2258+AH2258+AI2258+AJ2258+AK2258+AL2258+AM2258+AN2258+AO2258+AP2258+AQ2258+AR2258+AS2258+AT2258+AU2258+AV2258+AW2258+AX2258+AY2258+AZ2258</f>
        <v>0</v>
      </c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87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>
        <v>0</v>
      </c>
      <c r="DF2258" s="46"/>
      <c r="DG2258" s="46"/>
      <c r="DH2258" s="46"/>
      <c r="DI2258" s="46"/>
      <c r="DJ2258" s="46"/>
      <c r="DK2258" s="46"/>
      <c r="DL2258" s="46"/>
      <c r="DM2258" s="46">
        <v>2724000</v>
      </c>
      <c r="DN2258" s="46">
        <v>2724000</v>
      </c>
      <c r="DO2258" s="46">
        <v>2724000</v>
      </c>
      <c r="DP2258" s="46">
        <v>2724000</v>
      </c>
      <c r="DQ2258" s="46">
        <v>2724000</v>
      </c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>
        <v>0</v>
      </c>
      <c r="FA2258" s="59" t="s">
        <v>1726</v>
      </c>
      <c r="FB2258" s="59">
        <v>2015</v>
      </c>
      <c r="FC2258" s="59"/>
    </row>
    <row r="2259" spans="1:159" s="49" customFormat="1" ht="25.5" customHeight="1" x14ac:dyDescent="0.25">
      <c r="A2259" s="59" t="s">
        <v>2222</v>
      </c>
      <c r="B2259" s="59" t="s">
        <v>55</v>
      </c>
      <c r="C2259" s="59" t="s">
        <v>2072</v>
      </c>
      <c r="D2259" s="59" t="s">
        <v>2073</v>
      </c>
      <c r="E2259" s="59" t="s">
        <v>2074</v>
      </c>
      <c r="F2259" s="59"/>
      <c r="G2259" s="59" t="s">
        <v>2328</v>
      </c>
      <c r="H2259" s="59" t="s">
        <v>1499</v>
      </c>
      <c r="I2259" s="59">
        <v>80</v>
      </c>
      <c r="J2259" s="59" t="s">
        <v>1357</v>
      </c>
      <c r="K2259" s="59" t="s">
        <v>2365</v>
      </c>
      <c r="L2259" s="59"/>
      <c r="M2259" s="59" t="s">
        <v>2330</v>
      </c>
      <c r="N2259" s="59"/>
      <c r="O2259" s="46">
        <f>P2259+Q2259+R2259+S2259+T2259+U2259+V2259+W2259+X2259+Y2259+Z2259+AA2259+AB2259+AC2259+AD2259+AE2259+AF2259+AG2259+AH2259+AI2259+AJ2259+AK2259+AL2259+AM2259+AN2259+AO2259+AP2259+AQ2259+AR2259+AS2259+AT2259+AU2259+AV2259+AW2259+AX2259+AY2259+AZ2259</f>
        <v>0</v>
      </c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87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>
        <v>0</v>
      </c>
      <c r="DF2259" s="46"/>
      <c r="DG2259" s="46"/>
      <c r="DH2259" s="46"/>
      <c r="DI2259" s="46"/>
      <c r="DJ2259" s="46"/>
      <c r="DK2259" s="46"/>
      <c r="DL2259" s="46"/>
      <c r="DM2259" s="46">
        <v>4086000</v>
      </c>
      <c r="DN2259" s="46">
        <v>5448000</v>
      </c>
      <c r="DO2259" s="46">
        <v>5448000</v>
      </c>
      <c r="DP2259" s="46">
        <v>5448000</v>
      </c>
      <c r="DQ2259" s="46">
        <v>5442000</v>
      </c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>
        <v>0</v>
      </c>
      <c r="FA2259" s="59" t="s">
        <v>1726</v>
      </c>
      <c r="FB2259" s="59" t="s">
        <v>1736</v>
      </c>
      <c r="FC2259" s="59" t="s">
        <v>2403</v>
      </c>
    </row>
    <row r="2260" spans="1:159" s="49" customFormat="1" ht="25.5" customHeight="1" x14ac:dyDescent="0.25">
      <c r="A2260" s="59" t="s">
        <v>3095</v>
      </c>
      <c r="B2260" s="59" t="s">
        <v>55</v>
      </c>
      <c r="C2260" s="59" t="s">
        <v>2072</v>
      </c>
      <c r="D2260" s="59" t="s">
        <v>2073</v>
      </c>
      <c r="E2260" s="59" t="s">
        <v>2074</v>
      </c>
      <c r="F2260" s="59" t="s">
        <v>2073</v>
      </c>
      <c r="G2260" s="59" t="s">
        <v>2328</v>
      </c>
      <c r="H2260" s="59" t="s">
        <v>1499</v>
      </c>
      <c r="I2260" s="59">
        <v>80</v>
      </c>
      <c r="J2260" s="59" t="s">
        <v>3108</v>
      </c>
      <c r="K2260" s="59" t="s">
        <v>2365</v>
      </c>
      <c r="L2260" s="59"/>
      <c r="M2260" s="59" t="s">
        <v>2330</v>
      </c>
      <c r="N2260" s="59"/>
      <c r="O2260" s="46">
        <f>W2260+X2260+Y2260+Z2260+AA2260</f>
        <v>60</v>
      </c>
      <c r="P2260" s="46"/>
      <c r="Q2260" s="46"/>
      <c r="R2260" s="46"/>
      <c r="S2260" s="46"/>
      <c r="T2260" s="46"/>
      <c r="U2260" s="46"/>
      <c r="V2260" s="46"/>
      <c r="W2260" s="46">
        <v>12</v>
      </c>
      <c r="X2260" s="79">
        <v>12</v>
      </c>
      <c r="Y2260" s="79">
        <v>12</v>
      </c>
      <c r="Z2260" s="79">
        <v>12</v>
      </c>
      <c r="AA2260" s="79">
        <v>12</v>
      </c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87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>
        <f>DE2260/O2260</f>
        <v>0</v>
      </c>
      <c r="BK2260" s="46"/>
      <c r="BL2260" s="46"/>
      <c r="BM2260" s="46"/>
      <c r="BN2260" s="46"/>
      <c r="BO2260" s="46"/>
      <c r="BP2260" s="46"/>
      <c r="BQ2260" s="46"/>
      <c r="BR2260" s="46">
        <v>227000</v>
      </c>
      <c r="BS2260" s="46">
        <v>227000</v>
      </c>
      <c r="BT2260" s="46">
        <v>227000</v>
      </c>
      <c r="BU2260" s="46">
        <v>227000</v>
      </c>
      <c r="BV2260" s="46">
        <v>226750</v>
      </c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  <c r="CN2260" s="46"/>
      <c r="CO2260" s="46"/>
      <c r="CP2260" s="46"/>
      <c r="CQ2260" s="46"/>
      <c r="CR2260" s="46"/>
      <c r="CS2260" s="46"/>
      <c r="CT2260" s="46"/>
      <c r="CU2260" s="46"/>
      <c r="CV2260" s="46"/>
      <c r="CW2260" s="46"/>
      <c r="CX2260" s="46"/>
      <c r="CY2260" s="46"/>
      <c r="CZ2260" s="46"/>
      <c r="DA2260" s="46"/>
      <c r="DB2260" s="46"/>
      <c r="DC2260" s="46"/>
      <c r="DD2260" s="46"/>
      <c r="DE2260" s="46">
        <v>0</v>
      </c>
      <c r="DF2260" s="46"/>
      <c r="DG2260" s="46"/>
      <c r="DH2260" s="46"/>
      <c r="DI2260" s="46"/>
      <c r="DJ2260" s="46"/>
      <c r="DK2260" s="46"/>
      <c r="DL2260" s="46"/>
      <c r="DM2260" s="46">
        <f t="shared" ref="DM2260:DQ2261" si="1745">BR2260*W2260</f>
        <v>2724000</v>
      </c>
      <c r="DN2260" s="46">
        <f t="shared" si="1745"/>
        <v>2724000</v>
      </c>
      <c r="DO2260" s="46">
        <f t="shared" si="1745"/>
        <v>2724000</v>
      </c>
      <c r="DP2260" s="46">
        <f t="shared" si="1745"/>
        <v>2724000</v>
      </c>
      <c r="DQ2260" s="46">
        <f t="shared" si="1745"/>
        <v>2721000</v>
      </c>
      <c r="DR2260" s="46"/>
      <c r="DS2260" s="46"/>
      <c r="DT2260" s="46"/>
      <c r="DU2260" s="46"/>
      <c r="DV2260" s="46"/>
      <c r="DW2260" s="46"/>
      <c r="DX2260" s="46"/>
      <c r="DY2260" s="46"/>
      <c r="DZ2260" s="46"/>
      <c r="EA2260" s="46"/>
      <c r="EB2260" s="46"/>
      <c r="EC2260" s="46"/>
      <c r="ED2260" s="46"/>
      <c r="EE2260" s="46"/>
      <c r="EF2260" s="46"/>
      <c r="EG2260" s="46"/>
      <c r="EH2260" s="46"/>
      <c r="EI2260" s="46"/>
      <c r="EJ2260" s="46"/>
      <c r="EK2260" s="46"/>
      <c r="EL2260" s="46"/>
      <c r="EM2260" s="46"/>
      <c r="EN2260" s="46"/>
      <c r="EO2260" s="46"/>
      <c r="EP2260" s="46"/>
      <c r="EQ2260" s="46"/>
      <c r="ER2260" s="46"/>
      <c r="ES2260" s="46"/>
      <c r="ET2260" s="46"/>
      <c r="EU2260" s="46"/>
      <c r="EV2260" s="46"/>
      <c r="EW2260" s="46"/>
      <c r="EX2260" s="46"/>
      <c r="EY2260" s="46"/>
      <c r="EZ2260" s="46">
        <f>DE2260*1.12</f>
        <v>0</v>
      </c>
      <c r="FA2260" s="59" t="s">
        <v>1726</v>
      </c>
      <c r="FB2260" s="59" t="s">
        <v>3107</v>
      </c>
      <c r="FC2260" s="59" t="s">
        <v>3109</v>
      </c>
    </row>
    <row r="2261" spans="1:159" s="49" customFormat="1" ht="25.5" customHeight="1" x14ac:dyDescent="0.25">
      <c r="A2261" s="59" t="s">
        <v>3536</v>
      </c>
      <c r="B2261" s="59" t="s">
        <v>55</v>
      </c>
      <c r="C2261" s="59" t="s">
        <v>2072</v>
      </c>
      <c r="D2261" s="59" t="s">
        <v>2073</v>
      </c>
      <c r="E2261" s="59" t="s">
        <v>2074</v>
      </c>
      <c r="F2261" s="59" t="s">
        <v>2073</v>
      </c>
      <c r="G2261" s="59" t="s">
        <v>2328</v>
      </c>
      <c r="H2261" s="59" t="s">
        <v>1499</v>
      </c>
      <c r="I2261" s="59">
        <v>80</v>
      </c>
      <c r="J2261" s="59" t="s">
        <v>3517</v>
      </c>
      <c r="K2261" s="59" t="s">
        <v>2365</v>
      </c>
      <c r="L2261" s="59"/>
      <c r="M2261" s="59" t="s">
        <v>2330</v>
      </c>
      <c r="N2261" s="59"/>
      <c r="O2261" s="46">
        <f>W2261+X2261+Y2261+Z2261+AA2261</f>
        <v>60</v>
      </c>
      <c r="P2261" s="46"/>
      <c r="Q2261" s="46"/>
      <c r="R2261" s="46"/>
      <c r="S2261" s="46"/>
      <c r="T2261" s="46"/>
      <c r="U2261" s="46"/>
      <c r="V2261" s="46"/>
      <c r="W2261" s="46">
        <v>12</v>
      </c>
      <c r="X2261" s="79">
        <v>12</v>
      </c>
      <c r="Y2261" s="79">
        <v>12</v>
      </c>
      <c r="Z2261" s="79">
        <v>12</v>
      </c>
      <c r="AA2261" s="79">
        <v>12</v>
      </c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87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>
        <f>DE2261/O2261</f>
        <v>0</v>
      </c>
      <c r="BK2261" s="46"/>
      <c r="BL2261" s="46"/>
      <c r="BM2261" s="46"/>
      <c r="BN2261" s="46"/>
      <c r="BO2261" s="46"/>
      <c r="BP2261" s="46"/>
      <c r="BQ2261" s="46"/>
      <c r="BR2261" s="46">
        <v>227000</v>
      </c>
      <c r="BS2261" s="46">
        <v>238350</v>
      </c>
      <c r="BT2261" s="46">
        <v>238350</v>
      </c>
      <c r="BU2261" s="46">
        <v>238350</v>
      </c>
      <c r="BV2261" s="46">
        <v>238087.5</v>
      </c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6">
        <v>0</v>
      </c>
      <c r="DF2261" s="46"/>
      <c r="DG2261" s="46"/>
      <c r="DH2261" s="46"/>
      <c r="DI2261" s="46"/>
      <c r="DJ2261" s="46"/>
      <c r="DK2261" s="46"/>
      <c r="DL2261" s="46"/>
      <c r="DM2261" s="46">
        <f t="shared" si="1745"/>
        <v>2724000</v>
      </c>
      <c r="DN2261" s="46">
        <f t="shared" si="1745"/>
        <v>2860200</v>
      </c>
      <c r="DO2261" s="46">
        <f t="shared" si="1745"/>
        <v>2860200</v>
      </c>
      <c r="DP2261" s="46">
        <f t="shared" si="1745"/>
        <v>2860200</v>
      </c>
      <c r="DQ2261" s="46">
        <f t="shared" si="1745"/>
        <v>2857050</v>
      </c>
      <c r="DR2261" s="46"/>
      <c r="DS2261" s="46"/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  <c r="EZ2261" s="46">
        <f>DE2261*1.12</f>
        <v>0</v>
      </c>
      <c r="FA2261" s="59" t="s">
        <v>1726</v>
      </c>
      <c r="FB2261" s="59" t="s">
        <v>3107</v>
      </c>
      <c r="FC2261" s="59" t="s">
        <v>3518</v>
      </c>
    </row>
    <row r="2262" spans="1:159" s="157" customFormat="1" ht="25.5" customHeight="1" x14ac:dyDescent="0.25">
      <c r="A2262" s="92" t="s">
        <v>3958</v>
      </c>
      <c r="B2262" s="92" t="s">
        <v>55</v>
      </c>
      <c r="C2262" s="92" t="s">
        <v>2072</v>
      </c>
      <c r="D2262" s="92" t="s">
        <v>2073</v>
      </c>
      <c r="E2262" s="92" t="s">
        <v>2074</v>
      </c>
      <c r="F2262" s="92" t="s">
        <v>2073</v>
      </c>
      <c r="G2262" s="92" t="s">
        <v>2328</v>
      </c>
      <c r="H2262" s="92" t="s">
        <v>1499</v>
      </c>
      <c r="I2262" s="152">
        <v>80</v>
      </c>
      <c r="J2262" s="152" t="s">
        <v>3941</v>
      </c>
      <c r="K2262" s="152" t="s">
        <v>2365</v>
      </c>
      <c r="L2262" s="100"/>
      <c r="M2262" s="92" t="s">
        <v>2330</v>
      </c>
      <c r="N2262" s="152"/>
      <c r="O2262" s="48">
        <f t="shared" ref="O2262" si="1746">V2262+W2262+X2262+Y2262+Z2262+AA2262+AB2262+AC2262+AD2262+AE2262+AF2262+AG2262+AH2262+AI2262+AJ2262+AK2262+AL2262+AM2262+AN2262+AO2262+AP2262+AQ2262+AR2262+AS2262+AT2262+AU2262+AV2262+AW2262+AX2262+AY2262+AZ2262+BA2262+BB2262+BC2262+BD2262+BE2262+BF2262+BG2262+BH2262+BI2262</f>
        <v>60</v>
      </c>
      <c r="P2262" s="92"/>
      <c r="Q2262" s="92"/>
      <c r="R2262" s="92"/>
      <c r="S2262" s="96"/>
      <c r="T2262" s="96"/>
      <c r="U2262" s="96"/>
      <c r="V2262" s="96"/>
      <c r="W2262" s="96">
        <v>12</v>
      </c>
      <c r="X2262" s="153">
        <v>12</v>
      </c>
      <c r="Y2262" s="153">
        <v>12</v>
      </c>
      <c r="Z2262" s="153">
        <v>12</v>
      </c>
      <c r="AA2262" s="96">
        <v>12</v>
      </c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154">
        <f t="shared" ref="BJ2262" si="1747">DE2262/O2262</f>
        <v>243461.29</v>
      </c>
      <c r="BK2262" s="92"/>
      <c r="BL2262" s="92"/>
      <c r="BM2262" s="92"/>
      <c r="BN2262" s="155"/>
      <c r="BO2262" s="155"/>
      <c r="BP2262" s="155"/>
      <c r="BQ2262" s="155"/>
      <c r="BR2262" s="155">
        <v>227000</v>
      </c>
      <c r="BS2262" s="96">
        <v>238350</v>
      </c>
      <c r="BT2262" s="101">
        <v>250744.2</v>
      </c>
      <c r="BU2262" s="101">
        <v>250744.2</v>
      </c>
      <c r="BV2262" s="92">
        <v>250468.05000000002</v>
      </c>
      <c r="BW2262" s="92"/>
      <c r="BX2262" s="92"/>
      <c r="BY2262" s="92"/>
      <c r="BZ2262" s="92"/>
      <c r="CA2262" s="92"/>
      <c r="CB2262" s="92"/>
      <c r="CC2262" s="92"/>
      <c r="CD2262" s="92"/>
      <c r="CE2262" s="92"/>
      <c r="CF2262" s="92"/>
      <c r="CG2262" s="92"/>
      <c r="CH2262" s="92"/>
      <c r="CI2262" s="92"/>
      <c r="CJ2262" s="92"/>
      <c r="CK2262" s="92"/>
      <c r="CL2262" s="92"/>
      <c r="CM2262" s="92"/>
      <c r="CN2262" s="92"/>
      <c r="CO2262" s="92"/>
      <c r="CP2262" s="92"/>
      <c r="CQ2262" s="92"/>
      <c r="CR2262" s="92"/>
      <c r="CS2262" s="92"/>
      <c r="CT2262" s="92"/>
      <c r="CU2262" s="92"/>
      <c r="CV2262" s="92"/>
      <c r="CW2262" s="92"/>
      <c r="CX2262" s="92"/>
      <c r="CY2262" s="92"/>
      <c r="CZ2262" s="92"/>
      <c r="DA2262" s="92"/>
      <c r="DB2262" s="92"/>
      <c r="DC2262" s="92"/>
      <c r="DD2262" s="92"/>
      <c r="DE2262" s="154">
        <f t="shared" ref="DE2262" si="1748">SUM(DH2262:EY2262)</f>
        <v>14607677.4</v>
      </c>
      <c r="DF2262" s="92"/>
      <c r="DG2262" s="92"/>
      <c r="DH2262" s="92"/>
      <c r="DI2262" s="156"/>
      <c r="DJ2262" s="156"/>
      <c r="DK2262" s="156"/>
      <c r="DL2262" s="156"/>
      <c r="DM2262" s="156">
        <f t="shared" ref="DM2262:DQ2262" si="1749">W2262*BR2262</f>
        <v>2724000</v>
      </c>
      <c r="DN2262" s="156">
        <f t="shared" si="1749"/>
        <v>2860200</v>
      </c>
      <c r="DO2262" s="156">
        <f t="shared" si="1749"/>
        <v>3008930.4000000004</v>
      </c>
      <c r="DP2262" s="156">
        <f t="shared" si="1749"/>
        <v>3008930.4000000004</v>
      </c>
      <c r="DQ2262" s="156">
        <f t="shared" si="1749"/>
        <v>3005616.6</v>
      </c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156"/>
      <c r="EH2262" s="156"/>
      <c r="EI2262" s="156"/>
      <c r="EJ2262" s="156"/>
      <c r="EK2262" s="156"/>
      <c r="EL2262" s="156"/>
      <c r="EM2262" s="156"/>
      <c r="EN2262" s="156"/>
      <c r="EO2262" s="156"/>
      <c r="EP2262" s="156"/>
      <c r="EQ2262" s="156"/>
      <c r="ER2262" s="156"/>
      <c r="ES2262" s="156"/>
      <c r="ET2262" s="156"/>
      <c r="EU2262" s="156"/>
      <c r="EV2262" s="156"/>
      <c r="EW2262" s="156"/>
      <c r="EX2262" s="156"/>
      <c r="EY2262" s="156"/>
      <c r="EZ2262" s="154">
        <f t="shared" ref="EZ2262" si="1750">DE2262*1.12</f>
        <v>16360598.688000003</v>
      </c>
      <c r="FA2262" s="92" t="s">
        <v>1726</v>
      </c>
      <c r="FB2262" s="92" t="s">
        <v>3578</v>
      </c>
      <c r="FC2262" s="92" t="s">
        <v>1753</v>
      </c>
    </row>
    <row r="2263" spans="1:159" s="49" customFormat="1" ht="25.5" customHeight="1" x14ac:dyDescent="0.25">
      <c r="A2263" s="59" t="s">
        <v>2223</v>
      </c>
      <c r="B2263" s="59" t="s">
        <v>55</v>
      </c>
      <c r="C2263" s="59" t="s">
        <v>2072</v>
      </c>
      <c r="D2263" s="59" t="s">
        <v>2073</v>
      </c>
      <c r="E2263" s="59" t="s">
        <v>2074</v>
      </c>
      <c r="F2263" s="59"/>
      <c r="G2263" s="59" t="s">
        <v>2328</v>
      </c>
      <c r="H2263" s="59" t="s">
        <v>1499</v>
      </c>
      <c r="I2263" s="59">
        <v>80</v>
      </c>
      <c r="J2263" s="59" t="s">
        <v>1506</v>
      </c>
      <c r="K2263" s="59" t="s">
        <v>2366</v>
      </c>
      <c r="L2263" s="59"/>
      <c r="M2263" s="59" t="s">
        <v>2330</v>
      </c>
      <c r="N2263" s="59"/>
      <c r="O2263" s="46">
        <f>P2263+Q2263+R2263+S2263+T2263+U2263+V2263+W2263+X2263+Y2263+Z2263+AA2263+AB2263+AC2263+AD2263+AE2263+AF2263+AG2263+AH2263+AI2263+AJ2263+AK2263+AL2263+AM2263+AN2263+AO2263+AP2263+AQ2263+AR2263+AS2263+AT2263+AU2263+AV2263+AW2263+AX2263+AY2263+AZ2263</f>
        <v>0</v>
      </c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87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>
        <v>0</v>
      </c>
      <c r="DF2263" s="46"/>
      <c r="DG2263" s="46"/>
      <c r="DH2263" s="46"/>
      <c r="DI2263" s="46"/>
      <c r="DJ2263" s="46"/>
      <c r="DK2263" s="46"/>
      <c r="DL2263" s="46"/>
      <c r="DM2263" s="46">
        <v>3024000</v>
      </c>
      <c r="DN2263" s="46">
        <v>3024000</v>
      </c>
      <c r="DO2263" s="46">
        <v>3024000</v>
      </c>
      <c r="DP2263" s="46">
        <v>3024000</v>
      </c>
      <c r="DQ2263" s="46">
        <v>3024000</v>
      </c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>
        <v>0</v>
      </c>
      <c r="FA2263" s="59" t="s">
        <v>1726</v>
      </c>
      <c r="FB2263" s="59">
        <v>2015</v>
      </c>
      <c r="FC2263" s="59"/>
    </row>
    <row r="2264" spans="1:159" s="49" customFormat="1" ht="25.5" customHeight="1" x14ac:dyDescent="0.25">
      <c r="A2264" s="59" t="s">
        <v>2224</v>
      </c>
      <c r="B2264" s="59" t="s">
        <v>55</v>
      </c>
      <c r="C2264" s="59" t="s">
        <v>2072</v>
      </c>
      <c r="D2264" s="59" t="s">
        <v>2073</v>
      </c>
      <c r="E2264" s="59" t="s">
        <v>2074</v>
      </c>
      <c r="F2264" s="59"/>
      <c r="G2264" s="59" t="s">
        <v>2328</v>
      </c>
      <c r="H2264" s="59" t="s">
        <v>1499</v>
      </c>
      <c r="I2264" s="59">
        <v>80</v>
      </c>
      <c r="J2264" s="59" t="s">
        <v>1357</v>
      </c>
      <c r="K2264" s="59" t="s">
        <v>2367</v>
      </c>
      <c r="L2264" s="59"/>
      <c r="M2264" s="59" t="s">
        <v>2330</v>
      </c>
      <c r="N2264" s="59"/>
      <c r="O2264" s="46">
        <f>P2264+Q2264+R2264+S2264+T2264+U2264+V2264+W2264+X2264+Y2264+Z2264+AA2264+AB2264+AC2264+AD2264+AE2264+AF2264+AG2264+AH2264+AI2264+AJ2264+AK2264+AL2264+AM2264+AN2264+AO2264+AP2264+AQ2264+AR2264+AS2264+AT2264+AU2264+AV2264+AW2264+AX2264+AY2264+AZ2264</f>
        <v>0</v>
      </c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87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>
        <v>0</v>
      </c>
      <c r="DF2264" s="46"/>
      <c r="DG2264" s="46"/>
      <c r="DH2264" s="46"/>
      <c r="DI2264" s="46"/>
      <c r="DJ2264" s="46"/>
      <c r="DK2264" s="46"/>
      <c r="DL2264" s="46"/>
      <c r="DM2264" s="46">
        <v>4536000</v>
      </c>
      <c r="DN2264" s="46">
        <v>6048000</v>
      </c>
      <c r="DO2264" s="46">
        <v>6048000</v>
      </c>
      <c r="DP2264" s="46">
        <v>6048000</v>
      </c>
      <c r="DQ2264" s="46">
        <v>6032000</v>
      </c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>
        <v>0</v>
      </c>
      <c r="FA2264" s="59" t="s">
        <v>1726</v>
      </c>
      <c r="FB2264" s="59" t="s">
        <v>1736</v>
      </c>
      <c r="FC2264" s="59" t="s">
        <v>2403</v>
      </c>
    </row>
    <row r="2265" spans="1:159" s="49" customFormat="1" ht="25.5" customHeight="1" x14ac:dyDescent="0.25">
      <c r="A2265" s="59" t="s">
        <v>3096</v>
      </c>
      <c r="B2265" s="59" t="s">
        <v>55</v>
      </c>
      <c r="C2265" s="59" t="s">
        <v>2072</v>
      </c>
      <c r="D2265" s="59" t="s">
        <v>2073</v>
      </c>
      <c r="E2265" s="59" t="s">
        <v>2074</v>
      </c>
      <c r="F2265" s="59" t="s">
        <v>2073</v>
      </c>
      <c r="G2265" s="59" t="s">
        <v>2328</v>
      </c>
      <c r="H2265" s="59" t="s">
        <v>1499</v>
      </c>
      <c r="I2265" s="59">
        <v>80</v>
      </c>
      <c r="J2265" s="59" t="s">
        <v>3108</v>
      </c>
      <c r="K2265" s="59" t="s">
        <v>2367</v>
      </c>
      <c r="L2265" s="59"/>
      <c r="M2265" s="59" t="s">
        <v>2330</v>
      </c>
      <c r="N2265" s="59"/>
      <c r="O2265" s="46">
        <f>W2265+X2265+Y2265+Z2265+AA2265</f>
        <v>60</v>
      </c>
      <c r="P2265" s="46"/>
      <c r="Q2265" s="46"/>
      <c r="R2265" s="46"/>
      <c r="S2265" s="46"/>
      <c r="T2265" s="46"/>
      <c r="U2265" s="46"/>
      <c r="V2265" s="46"/>
      <c r="W2265" s="46">
        <v>12</v>
      </c>
      <c r="X2265" s="79">
        <v>12</v>
      </c>
      <c r="Y2265" s="79">
        <v>12</v>
      </c>
      <c r="Z2265" s="79">
        <v>12</v>
      </c>
      <c r="AA2265" s="79">
        <v>12</v>
      </c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87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>
        <f>DE2265/O2265</f>
        <v>0</v>
      </c>
      <c r="BK2265" s="46"/>
      <c r="BL2265" s="46"/>
      <c r="BM2265" s="46"/>
      <c r="BN2265" s="46"/>
      <c r="BO2265" s="46"/>
      <c r="BP2265" s="46"/>
      <c r="BQ2265" s="46"/>
      <c r="BR2265" s="46">
        <v>252000</v>
      </c>
      <c r="BS2265" s="46">
        <v>252000</v>
      </c>
      <c r="BT2265" s="46">
        <v>252000</v>
      </c>
      <c r="BU2265" s="46">
        <v>252000</v>
      </c>
      <c r="BV2265" s="46">
        <v>251333.33333333334</v>
      </c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  <c r="CN2265" s="46"/>
      <c r="CO2265" s="46"/>
      <c r="CP2265" s="46"/>
      <c r="CQ2265" s="46"/>
      <c r="CR2265" s="46"/>
      <c r="CS2265" s="46"/>
      <c r="CT2265" s="46"/>
      <c r="CU2265" s="46"/>
      <c r="CV2265" s="46"/>
      <c r="CW2265" s="46"/>
      <c r="CX2265" s="46"/>
      <c r="CY2265" s="46"/>
      <c r="CZ2265" s="46"/>
      <c r="DA2265" s="46"/>
      <c r="DB2265" s="46"/>
      <c r="DC2265" s="46"/>
      <c r="DD2265" s="46"/>
      <c r="DE2265" s="46">
        <v>0</v>
      </c>
      <c r="DF2265" s="46"/>
      <c r="DG2265" s="46"/>
      <c r="DH2265" s="46"/>
      <c r="DI2265" s="46"/>
      <c r="DJ2265" s="46"/>
      <c r="DK2265" s="46"/>
      <c r="DL2265" s="46"/>
      <c r="DM2265" s="46">
        <f t="shared" ref="DM2265:DQ2266" si="1751">BR2265*W2265</f>
        <v>3024000</v>
      </c>
      <c r="DN2265" s="46">
        <f t="shared" si="1751"/>
        <v>3024000</v>
      </c>
      <c r="DO2265" s="46">
        <f t="shared" si="1751"/>
        <v>3024000</v>
      </c>
      <c r="DP2265" s="46">
        <f t="shared" si="1751"/>
        <v>3024000</v>
      </c>
      <c r="DQ2265" s="46">
        <f t="shared" si="1751"/>
        <v>3016000</v>
      </c>
      <c r="DR2265" s="46"/>
      <c r="DS2265" s="46"/>
      <c r="DT2265" s="46"/>
      <c r="DU2265" s="46"/>
      <c r="DV2265" s="46"/>
      <c r="DW2265" s="46"/>
      <c r="DX2265" s="46"/>
      <c r="DY2265" s="46"/>
      <c r="DZ2265" s="46"/>
      <c r="EA2265" s="46"/>
      <c r="EB2265" s="46"/>
      <c r="EC2265" s="46"/>
      <c r="ED2265" s="46"/>
      <c r="EE2265" s="46"/>
      <c r="EF2265" s="46"/>
      <c r="EG2265" s="46"/>
      <c r="EH2265" s="46"/>
      <c r="EI2265" s="46"/>
      <c r="EJ2265" s="46"/>
      <c r="EK2265" s="46"/>
      <c r="EL2265" s="46"/>
      <c r="EM2265" s="46"/>
      <c r="EN2265" s="46"/>
      <c r="EO2265" s="46"/>
      <c r="EP2265" s="46"/>
      <c r="EQ2265" s="46"/>
      <c r="ER2265" s="46"/>
      <c r="ES2265" s="46"/>
      <c r="ET2265" s="46"/>
      <c r="EU2265" s="46"/>
      <c r="EV2265" s="46"/>
      <c r="EW2265" s="46"/>
      <c r="EX2265" s="46"/>
      <c r="EY2265" s="46"/>
      <c r="EZ2265" s="46">
        <f>DE2265*1.12</f>
        <v>0</v>
      </c>
      <c r="FA2265" s="59" t="s">
        <v>1726</v>
      </c>
      <c r="FB2265" s="59" t="s">
        <v>3107</v>
      </c>
      <c r="FC2265" s="59" t="s">
        <v>3109</v>
      </c>
    </row>
    <row r="2266" spans="1:159" s="49" customFormat="1" ht="25.5" customHeight="1" x14ac:dyDescent="0.25">
      <c r="A2266" s="59" t="s">
        <v>3537</v>
      </c>
      <c r="B2266" s="59" t="s">
        <v>55</v>
      </c>
      <c r="C2266" s="59" t="s">
        <v>2072</v>
      </c>
      <c r="D2266" s="59" t="s">
        <v>2073</v>
      </c>
      <c r="E2266" s="59" t="s">
        <v>2074</v>
      </c>
      <c r="F2266" s="59" t="s">
        <v>2073</v>
      </c>
      <c r="G2266" s="59" t="s">
        <v>2328</v>
      </c>
      <c r="H2266" s="59" t="s">
        <v>1499</v>
      </c>
      <c r="I2266" s="59">
        <v>80</v>
      </c>
      <c r="J2266" s="59" t="s">
        <v>3517</v>
      </c>
      <c r="K2266" s="59" t="s">
        <v>2367</v>
      </c>
      <c r="L2266" s="59"/>
      <c r="M2266" s="59" t="s">
        <v>2330</v>
      </c>
      <c r="N2266" s="59"/>
      <c r="O2266" s="46">
        <f>W2266+X2266+Y2266+Z2266+AA2266</f>
        <v>60</v>
      </c>
      <c r="P2266" s="46"/>
      <c r="Q2266" s="46"/>
      <c r="R2266" s="46"/>
      <c r="S2266" s="46"/>
      <c r="T2266" s="46"/>
      <c r="U2266" s="46"/>
      <c r="V2266" s="46"/>
      <c r="W2266" s="46">
        <v>12</v>
      </c>
      <c r="X2266" s="79">
        <v>12</v>
      </c>
      <c r="Y2266" s="79">
        <v>12</v>
      </c>
      <c r="Z2266" s="79">
        <v>12</v>
      </c>
      <c r="AA2266" s="79">
        <v>12</v>
      </c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87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>
        <f>DE2266/O2266</f>
        <v>0</v>
      </c>
      <c r="BK2266" s="46"/>
      <c r="BL2266" s="46"/>
      <c r="BM2266" s="46"/>
      <c r="BN2266" s="46"/>
      <c r="BO2266" s="46"/>
      <c r="BP2266" s="46"/>
      <c r="BQ2266" s="46"/>
      <c r="BR2266" s="46">
        <v>252000</v>
      </c>
      <c r="BS2266" s="46">
        <v>264600</v>
      </c>
      <c r="BT2266" s="46">
        <v>264600</v>
      </c>
      <c r="BU2266" s="46">
        <v>264600</v>
      </c>
      <c r="BV2266" s="46">
        <v>263900</v>
      </c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>
        <v>0</v>
      </c>
      <c r="DF2266" s="46"/>
      <c r="DG2266" s="46"/>
      <c r="DH2266" s="46"/>
      <c r="DI2266" s="46"/>
      <c r="DJ2266" s="46"/>
      <c r="DK2266" s="46"/>
      <c r="DL2266" s="46"/>
      <c r="DM2266" s="46">
        <f t="shared" si="1751"/>
        <v>3024000</v>
      </c>
      <c r="DN2266" s="46">
        <f t="shared" si="1751"/>
        <v>3175200</v>
      </c>
      <c r="DO2266" s="46">
        <f t="shared" si="1751"/>
        <v>3175200</v>
      </c>
      <c r="DP2266" s="46">
        <f t="shared" si="1751"/>
        <v>3175200</v>
      </c>
      <c r="DQ2266" s="46">
        <f t="shared" si="1751"/>
        <v>3166800</v>
      </c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  <c r="EZ2266" s="46">
        <f>DE2266*1.12</f>
        <v>0</v>
      </c>
      <c r="FA2266" s="59" t="s">
        <v>1726</v>
      </c>
      <c r="FB2266" s="59" t="s">
        <v>3107</v>
      </c>
      <c r="FC2266" s="59" t="s">
        <v>3518</v>
      </c>
    </row>
    <row r="2267" spans="1:159" s="157" customFormat="1" ht="25.5" customHeight="1" x14ac:dyDescent="0.25">
      <c r="A2267" s="92" t="s">
        <v>3959</v>
      </c>
      <c r="B2267" s="92" t="s">
        <v>55</v>
      </c>
      <c r="C2267" s="92" t="s">
        <v>2072</v>
      </c>
      <c r="D2267" s="92" t="s">
        <v>2073</v>
      </c>
      <c r="E2267" s="92" t="s">
        <v>2074</v>
      </c>
      <c r="F2267" s="92" t="s">
        <v>2073</v>
      </c>
      <c r="G2267" s="92" t="s">
        <v>2328</v>
      </c>
      <c r="H2267" s="92" t="s">
        <v>1499</v>
      </c>
      <c r="I2267" s="152">
        <v>80</v>
      </c>
      <c r="J2267" s="152" t="s">
        <v>3941</v>
      </c>
      <c r="K2267" s="152" t="s">
        <v>2367</v>
      </c>
      <c r="L2267" s="100"/>
      <c r="M2267" s="92" t="s">
        <v>2330</v>
      </c>
      <c r="N2267" s="152"/>
      <c r="O2267" s="48">
        <f t="shared" ref="O2267" si="1752">V2267+W2267+X2267+Y2267+Z2267+AA2267+AB2267+AC2267+AD2267+AE2267+AF2267+AG2267+AH2267+AI2267+AJ2267+AK2267+AL2267+AM2267+AN2267+AO2267+AP2267+AQ2267+AR2267+AS2267+AT2267+AU2267+AV2267+AW2267+AX2267+AY2267+AZ2267+BA2267+BB2267+BC2267+BD2267+BE2267+BF2267+BG2267+BH2267+BI2267</f>
        <v>60</v>
      </c>
      <c r="P2267" s="92"/>
      <c r="Q2267" s="92"/>
      <c r="R2267" s="92"/>
      <c r="S2267" s="96"/>
      <c r="T2267" s="96"/>
      <c r="U2267" s="96"/>
      <c r="V2267" s="96"/>
      <c r="W2267" s="96">
        <v>12</v>
      </c>
      <c r="X2267" s="153">
        <v>12</v>
      </c>
      <c r="Y2267" s="153">
        <v>12</v>
      </c>
      <c r="Z2267" s="153">
        <v>12</v>
      </c>
      <c r="AA2267" s="96">
        <v>12</v>
      </c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154">
        <f t="shared" ref="BJ2267" si="1753">DE2267/O2267</f>
        <v>270188.24</v>
      </c>
      <c r="BK2267" s="92"/>
      <c r="BL2267" s="92"/>
      <c r="BM2267" s="92"/>
      <c r="BN2267" s="155"/>
      <c r="BO2267" s="155"/>
      <c r="BP2267" s="155"/>
      <c r="BQ2267" s="155"/>
      <c r="BR2267" s="155">
        <v>252000</v>
      </c>
      <c r="BS2267" s="96">
        <v>264600</v>
      </c>
      <c r="BT2267" s="101">
        <v>278359.2</v>
      </c>
      <c r="BU2267" s="101">
        <v>278359.2</v>
      </c>
      <c r="BV2267" s="92">
        <v>277622.8</v>
      </c>
      <c r="BW2267" s="92"/>
      <c r="BX2267" s="92"/>
      <c r="BY2267" s="92"/>
      <c r="BZ2267" s="92"/>
      <c r="CA2267" s="92"/>
      <c r="CB2267" s="92"/>
      <c r="CC2267" s="92"/>
      <c r="CD2267" s="92"/>
      <c r="CE2267" s="92"/>
      <c r="CF2267" s="92"/>
      <c r="CG2267" s="92"/>
      <c r="CH2267" s="92"/>
      <c r="CI2267" s="92"/>
      <c r="CJ2267" s="92"/>
      <c r="CK2267" s="92"/>
      <c r="CL2267" s="92"/>
      <c r="CM2267" s="92"/>
      <c r="CN2267" s="92"/>
      <c r="CO2267" s="92"/>
      <c r="CP2267" s="92"/>
      <c r="CQ2267" s="92"/>
      <c r="CR2267" s="92"/>
      <c r="CS2267" s="92"/>
      <c r="CT2267" s="92"/>
      <c r="CU2267" s="92"/>
      <c r="CV2267" s="92"/>
      <c r="CW2267" s="92"/>
      <c r="CX2267" s="92"/>
      <c r="CY2267" s="92"/>
      <c r="CZ2267" s="92"/>
      <c r="DA2267" s="92"/>
      <c r="DB2267" s="92"/>
      <c r="DC2267" s="92"/>
      <c r="DD2267" s="92"/>
      <c r="DE2267" s="154">
        <f t="shared" ref="DE2267" si="1754">SUM(DH2267:EY2267)</f>
        <v>16211294.4</v>
      </c>
      <c r="DF2267" s="92"/>
      <c r="DG2267" s="92"/>
      <c r="DH2267" s="92"/>
      <c r="DI2267" s="156"/>
      <c r="DJ2267" s="156"/>
      <c r="DK2267" s="156"/>
      <c r="DL2267" s="156"/>
      <c r="DM2267" s="156">
        <f t="shared" ref="DM2267:DQ2267" si="1755">W2267*BR2267</f>
        <v>3024000</v>
      </c>
      <c r="DN2267" s="156">
        <f t="shared" si="1755"/>
        <v>3175200</v>
      </c>
      <c r="DO2267" s="156">
        <f t="shared" si="1755"/>
        <v>3340310.4000000004</v>
      </c>
      <c r="DP2267" s="156">
        <f t="shared" si="1755"/>
        <v>3340310.4000000004</v>
      </c>
      <c r="DQ2267" s="156">
        <f t="shared" si="1755"/>
        <v>3331473.5999999996</v>
      </c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156"/>
      <c r="EH2267" s="156"/>
      <c r="EI2267" s="156"/>
      <c r="EJ2267" s="156"/>
      <c r="EK2267" s="156"/>
      <c r="EL2267" s="156"/>
      <c r="EM2267" s="156"/>
      <c r="EN2267" s="156"/>
      <c r="EO2267" s="156"/>
      <c r="EP2267" s="156"/>
      <c r="EQ2267" s="156"/>
      <c r="ER2267" s="156"/>
      <c r="ES2267" s="156"/>
      <c r="ET2267" s="156"/>
      <c r="EU2267" s="156"/>
      <c r="EV2267" s="156"/>
      <c r="EW2267" s="156"/>
      <c r="EX2267" s="156"/>
      <c r="EY2267" s="156"/>
      <c r="EZ2267" s="154">
        <f t="shared" ref="EZ2267" si="1756">DE2267*1.12</f>
        <v>18156649.728000004</v>
      </c>
      <c r="FA2267" s="92" t="s">
        <v>1726</v>
      </c>
      <c r="FB2267" s="92" t="s">
        <v>3578</v>
      </c>
      <c r="FC2267" s="92" t="s">
        <v>1753</v>
      </c>
    </row>
    <row r="2268" spans="1:159" s="49" customFormat="1" ht="25.5" customHeight="1" x14ac:dyDescent="0.25">
      <c r="A2268" s="59" t="s">
        <v>2225</v>
      </c>
      <c r="B2268" s="59" t="s">
        <v>55</v>
      </c>
      <c r="C2268" s="59" t="s">
        <v>2072</v>
      </c>
      <c r="D2268" s="59" t="s">
        <v>2073</v>
      </c>
      <c r="E2268" s="59" t="s">
        <v>2074</v>
      </c>
      <c r="F2268" s="59"/>
      <c r="G2268" s="59" t="s">
        <v>2328</v>
      </c>
      <c r="H2268" s="59" t="s">
        <v>1499</v>
      </c>
      <c r="I2268" s="59">
        <v>80</v>
      </c>
      <c r="J2268" s="59" t="s">
        <v>1506</v>
      </c>
      <c r="K2268" s="59" t="s">
        <v>2368</v>
      </c>
      <c r="L2268" s="59"/>
      <c r="M2268" s="59" t="s">
        <v>2330</v>
      </c>
      <c r="N2268" s="59"/>
      <c r="O2268" s="46">
        <f>P2268+Q2268+R2268+S2268+T2268+U2268+V2268+W2268+X2268+Y2268+Z2268+AA2268+AB2268+AC2268+AD2268+AE2268+AF2268+AG2268+AH2268+AI2268+AJ2268+AK2268+AL2268+AM2268+AN2268+AO2268+AP2268+AQ2268+AR2268+AS2268+AT2268+AU2268+AV2268+AW2268+AX2268+AY2268+AZ2268</f>
        <v>0</v>
      </c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87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>
        <v>0</v>
      </c>
      <c r="DF2268" s="46"/>
      <c r="DG2268" s="46"/>
      <c r="DH2268" s="46"/>
      <c r="DI2268" s="46"/>
      <c r="DJ2268" s="46"/>
      <c r="DK2268" s="46"/>
      <c r="DL2268" s="46"/>
      <c r="DM2268" s="46">
        <v>2688000</v>
      </c>
      <c r="DN2268" s="46">
        <v>2688000</v>
      </c>
      <c r="DO2268" s="46">
        <v>2688000</v>
      </c>
      <c r="DP2268" s="46">
        <v>2688000</v>
      </c>
      <c r="DQ2268" s="46">
        <v>2688000</v>
      </c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>
        <v>0</v>
      </c>
      <c r="FA2268" s="59" t="s">
        <v>1726</v>
      </c>
      <c r="FB2268" s="59">
        <v>2015</v>
      </c>
      <c r="FC2268" s="59"/>
    </row>
    <row r="2269" spans="1:159" s="49" customFormat="1" ht="25.5" customHeight="1" x14ac:dyDescent="0.25">
      <c r="A2269" s="59" t="s">
        <v>2226</v>
      </c>
      <c r="B2269" s="59" t="s">
        <v>55</v>
      </c>
      <c r="C2269" s="59" t="s">
        <v>2072</v>
      </c>
      <c r="D2269" s="59" t="s">
        <v>2073</v>
      </c>
      <c r="E2269" s="59" t="s">
        <v>2074</v>
      </c>
      <c r="F2269" s="59"/>
      <c r="G2269" s="59" t="s">
        <v>2328</v>
      </c>
      <c r="H2269" s="59" t="s">
        <v>1499</v>
      </c>
      <c r="I2269" s="59">
        <v>80</v>
      </c>
      <c r="J2269" s="59" t="s">
        <v>1357</v>
      </c>
      <c r="K2269" s="59" t="s">
        <v>2369</v>
      </c>
      <c r="L2269" s="59"/>
      <c r="M2269" s="59" t="s">
        <v>2330</v>
      </c>
      <c r="N2269" s="59"/>
      <c r="O2269" s="46">
        <f>P2269+Q2269+R2269+S2269+T2269+U2269+V2269+W2269+X2269+Y2269+Z2269+AA2269+AB2269+AC2269+AD2269+AE2269+AF2269+AG2269+AH2269+AI2269+AJ2269+AK2269+AL2269+AM2269+AN2269+AO2269+AP2269+AQ2269+AR2269+AS2269+AT2269+AU2269+AV2269+AW2269+AX2269+AY2269+AZ2269</f>
        <v>0</v>
      </c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87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>
        <v>0</v>
      </c>
      <c r="DF2269" s="46"/>
      <c r="DG2269" s="46"/>
      <c r="DH2269" s="46"/>
      <c r="DI2269" s="46"/>
      <c r="DJ2269" s="46"/>
      <c r="DK2269" s="46"/>
      <c r="DL2269" s="46"/>
      <c r="DM2269" s="46">
        <v>4032000</v>
      </c>
      <c r="DN2269" s="46">
        <v>5376000</v>
      </c>
      <c r="DO2269" s="46">
        <v>5376000</v>
      </c>
      <c r="DP2269" s="46">
        <v>5376000</v>
      </c>
      <c r="DQ2269" s="46">
        <v>5374000</v>
      </c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>
        <v>0</v>
      </c>
      <c r="FA2269" s="59" t="s">
        <v>1726</v>
      </c>
      <c r="FB2269" s="59" t="s">
        <v>1736</v>
      </c>
      <c r="FC2269" s="59" t="s">
        <v>2403</v>
      </c>
    </row>
    <row r="2270" spans="1:159" s="49" customFormat="1" ht="25.5" customHeight="1" x14ac:dyDescent="0.25">
      <c r="A2270" s="59" t="s">
        <v>3097</v>
      </c>
      <c r="B2270" s="59" t="s">
        <v>55</v>
      </c>
      <c r="C2270" s="59" t="s">
        <v>2072</v>
      </c>
      <c r="D2270" s="59" t="s">
        <v>2073</v>
      </c>
      <c r="E2270" s="59" t="s">
        <v>2074</v>
      </c>
      <c r="F2270" s="59" t="s">
        <v>2073</v>
      </c>
      <c r="G2270" s="59" t="s">
        <v>2328</v>
      </c>
      <c r="H2270" s="59" t="s">
        <v>1499</v>
      </c>
      <c r="I2270" s="59">
        <v>80</v>
      </c>
      <c r="J2270" s="59" t="s">
        <v>3108</v>
      </c>
      <c r="K2270" s="59" t="s">
        <v>2369</v>
      </c>
      <c r="L2270" s="59"/>
      <c r="M2270" s="59" t="s">
        <v>2330</v>
      </c>
      <c r="N2270" s="59"/>
      <c r="O2270" s="46">
        <f>W2270+X2270+Y2270+Z2270+AA2270</f>
        <v>60</v>
      </c>
      <c r="P2270" s="46"/>
      <c r="Q2270" s="46"/>
      <c r="R2270" s="46"/>
      <c r="S2270" s="46"/>
      <c r="T2270" s="46"/>
      <c r="U2270" s="46"/>
      <c r="V2270" s="46"/>
      <c r="W2270" s="46">
        <v>12</v>
      </c>
      <c r="X2270" s="79">
        <v>12</v>
      </c>
      <c r="Y2270" s="79">
        <v>12</v>
      </c>
      <c r="Z2270" s="79">
        <v>12</v>
      </c>
      <c r="AA2270" s="79">
        <v>12</v>
      </c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87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>
        <f>DE2270/O2270</f>
        <v>0</v>
      </c>
      <c r="BK2270" s="46"/>
      <c r="BL2270" s="46"/>
      <c r="BM2270" s="46"/>
      <c r="BN2270" s="46"/>
      <c r="BO2270" s="46"/>
      <c r="BP2270" s="46"/>
      <c r="BQ2270" s="46"/>
      <c r="BR2270" s="46">
        <v>224000</v>
      </c>
      <c r="BS2270" s="46">
        <v>224000</v>
      </c>
      <c r="BT2270" s="46">
        <v>224000</v>
      </c>
      <c r="BU2270" s="46">
        <v>224000</v>
      </c>
      <c r="BV2270" s="46">
        <v>223916.66666666666</v>
      </c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  <c r="CN2270" s="46"/>
      <c r="CO2270" s="46"/>
      <c r="CP2270" s="46"/>
      <c r="CQ2270" s="46"/>
      <c r="CR2270" s="46"/>
      <c r="CS2270" s="46"/>
      <c r="CT2270" s="46"/>
      <c r="CU2270" s="46"/>
      <c r="CV2270" s="46"/>
      <c r="CW2270" s="46"/>
      <c r="CX2270" s="46"/>
      <c r="CY2270" s="46"/>
      <c r="CZ2270" s="46"/>
      <c r="DA2270" s="46"/>
      <c r="DB2270" s="46"/>
      <c r="DC2270" s="46"/>
      <c r="DD2270" s="46"/>
      <c r="DE2270" s="46">
        <v>0</v>
      </c>
      <c r="DF2270" s="46"/>
      <c r="DG2270" s="46"/>
      <c r="DH2270" s="46"/>
      <c r="DI2270" s="46"/>
      <c r="DJ2270" s="46"/>
      <c r="DK2270" s="46"/>
      <c r="DL2270" s="46"/>
      <c r="DM2270" s="46">
        <f t="shared" ref="DM2270:DQ2271" si="1757">BR2270*W2270</f>
        <v>2688000</v>
      </c>
      <c r="DN2270" s="46">
        <f t="shared" si="1757"/>
        <v>2688000</v>
      </c>
      <c r="DO2270" s="46">
        <f t="shared" si="1757"/>
        <v>2688000</v>
      </c>
      <c r="DP2270" s="46">
        <f t="shared" si="1757"/>
        <v>2688000</v>
      </c>
      <c r="DQ2270" s="46">
        <f t="shared" si="1757"/>
        <v>2687000</v>
      </c>
      <c r="DR2270" s="46"/>
      <c r="DS2270" s="46"/>
      <c r="DT2270" s="46"/>
      <c r="DU2270" s="46"/>
      <c r="DV2270" s="46"/>
      <c r="DW2270" s="46"/>
      <c r="DX2270" s="46"/>
      <c r="DY2270" s="46"/>
      <c r="DZ2270" s="46"/>
      <c r="EA2270" s="46"/>
      <c r="EB2270" s="46"/>
      <c r="EC2270" s="46"/>
      <c r="ED2270" s="46"/>
      <c r="EE2270" s="46"/>
      <c r="EF2270" s="46"/>
      <c r="EG2270" s="46"/>
      <c r="EH2270" s="46"/>
      <c r="EI2270" s="46"/>
      <c r="EJ2270" s="46"/>
      <c r="EK2270" s="46"/>
      <c r="EL2270" s="46"/>
      <c r="EM2270" s="46"/>
      <c r="EN2270" s="46"/>
      <c r="EO2270" s="46"/>
      <c r="EP2270" s="46"/>
      <c r="EQ2270" s="46"/>
      <c r="ER2270" s="46"/>
      <c r="ES2270" s="46"/>
      <c r="ET2270" s="46"/>
      <c r="EU2270" s="46"/>
      <c r="EV2270" s="46"/>
      <c r="EW2270" s="46"/>
      <c r="EX2270" s="46"/>
      <c r="EY2270" s="46"/>
      <c r="EZ2270" s="46">
        <f>DE2270*1.12</f>
        <v>0</v>
      </c>
      <c r="FA2270" s="59" t="s">
        <v>1726</v>
      </c>
      <c r="FB2270" s="59" t="s">
        <v>3107</v>
      </c>
      <c r="FC2270" s="59" t="s">
        <v>3109</v>
      </c>
    </row>
    <row r="2271" spans="1:159" s="49" customFormat="1" ht="25.5" customHeight="1" x14ac:dyDescent="0.25">
      <c r="A2271" s="59" t="s">
        <v>3538</v>
      </c>
      <c r="B2271" s="59" t="s">
        <v>55</v>
      </c>
      <c r="C2271" s="59" t="s">
        <v>2072</v>
      </c>
      <c r="D2271" s="59" t="s">
        <v>2073</v>
      </c>
      <c r="E2271" s="59" t="s">
        <v>2074</v>
      </c>
      <c r="F2271" s="59" t="s">
        <v>2073</v>
      </c>
      <c r="G2271" s="59" t="s">
        <v>2328</v>
      </c>
      <c r="H2271" s="59" t="s">
        <v>1499</v>
      </c>
      <c r="I2271" s="59">
        <v>80</v>
      </c>
      <c r="J2271" s="59" t="s">
        <v>3517</v>
      </c>
      <c r="K2271" s="59" t="s">
        <v>2369</v>
      </c>
      <c r="L2271" s="59"/>
      <c r="M2271" s="59" t="s">
        <v>2330</v>
      </c>
      <c r="N2271" s="59"/>
      <c r="O2271" s="46">
        <f>W2271+X2271+Y2271+Z2271+AA2271</f>
        <v>60</v>
      </c>
      <c r="P2271" s="46"/>
      <c r="Q2271" s="46"/>
      <c r="R2271" s="46"/>
      <c r="S2271" s="46"/>
      <c r="T2271" s="46"/>
      <c r="U2271" s="46"/>
      <c r="V2271" s="46"/>
      <c r="W2271" s="46">
        <v>12</v>
      </c>
      <c r="X2271" s="79">
        <v>12</v>
      </c>
      <c r="Y2271" s="79">
        <v>12</v>
      </c>
      <c r="Z2271" s="79">
        <v>12</v>
      </c>
      <c r="AA2271" s="79">
        <v>12</v>
      </c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87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>
        <f>DE2271/O2271</f>
        <v>0</v>
      </c>
      <c r="BK2271" s="46"/>
      <c r="BL2271" s="46"/>
      <c r="BM2271" s="46"/>
      <c r="BN2271" s="46"/>
      <c r="BO2271" s="46"/>
      <c r="BP2271" s="46"/>
      <c r="BQ2271" s="46"/>
      <c r="BR2271" s="46">
        <v>224000</v>
      </c>
      <c r="BS2271" s="46">
        <v>235200</v>
      </c>
      <c r="BT2271" s="46">
        <v>235200</v>
      </c>
      <c r="BU2271" s="46">
        <v>235200</v>
      </c>
      <c r="BV2271" s="46">
        <v>235112.5</v>
      </c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>
        <v>0</v>
      </c>
      <c r="DF2271" s="46"/>
      <c r="DG2271" s="46"/>
      <c r="DH2271" s="46"/>
      <c r="DI2271" s="46"/>
      <c r="DJ2271" s="46"/>
      <c r="DK2271" s="46"/>
      <c r="DL2271" s="46"/>
      <c r="DM2271" s="46">
        <f t="shared" si="1757"/>
        <v>2688000</v>
      </c>
      <c r="DN2271" s="46">
        <f t="shared" si="1757"/>
        <v>2822400</v>
      </c>
      <c r="DO2271" s="46">
        <f t="shared" si="1757"/>
        <v>2822400</v>
      </c>
      <c r="DP2271" s="46">
        <f t="shared" si="1757"/>
        <v>2822400</v>
      </c>
      <c r="DQ2271" s="46">
        <f t="shared" si="1757"/>
        <v>2821350</v>
      </c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>
        <f>DE2271*1.12</f>
        <v>0</v>
      </c>
      <c r="FA2271" s="59" t="s">
        <v>1726</v>
      </c>
      <c r="FB2271" s="59" t="s">
        <v>3107</v>
      </c>
      <c r="FC2271" s="59" t="s">
        <v>3518</v>
      </c>
    </row>
    <row r="2272" spans="1:159" s="157" customFormat="1" ht="25.5" customHeight="1" x14ac:dyDescent="0.25">
      <c r="A2272" s="92" t="s">
        <v>3960</v>
      </c>
      <c r="B2272" s="92" t="s">
        <v>55</v>
      </c>
      <c r="C2272" s="92" t="s">
        <v>2072</v>
      </c>
      <c r="D2272" s="92" t="s">
        <v>2073</v>
      </c>
      <c r="E2272" s="92" t="s">
        <v>2074</v>
      </c>
      <c r="F2272" s="92" t="s">
        <v>2073</v>
      </c>
      <c r="G2272" s="92" t="s">
        <v>2328</v>
      </c>
      <c r="H2272" s="92" t="s">
        <v>1499</v>
      </c>
      <c r="I2272" s="152">
        <v>80</v>
      </c>
      <c r="J2272" s="152" t="s">
        <v>3941</v>
      </c>
      <c r="K2272" s="152" t="s">
        <v>2369</v>
      </c>
      <c r="L2272" s="100"/>
      <c r="M2272" s="92" t="s">
        <v>2330</v>
      </c>
      <c r="N2272" s="152"/>
      <c r="O2272" s="48">
        <f t="shared" ref="O2272" si="1758">V2272+W2272+X2272+Y2272+Z2272+AA2272+AB2272+AC2272+AD2272+AE2272+AF2272+AG2272+AH2272+AI2272+AJ2272+AK2272+AL2272+AM2272+AN2272+AO2272+AP2272+AQ2272+AR2272+AS2272+AT2272+AU2272+AV2272+AW2272+AX2272+AY2272+AZ2272+BA2272+BB2272+BC2272+BD2272+BE2272+BF2272+BG2272+BH2272+BI2272</f>
        <v>60</v>
      </c>
      <c r="P2272" s="92"/>
      <c r="Q2272" s="92"/>
      <c r="R2272" s="92"/>
      <c r="S2272" s="96"/>
      <c r="T2272" s="96"/>
      <c r="U2272" s="96"/>
      <c r="V2272" s="96"/>
      <c r="W2272" s="96">
        <v>12</v>
      </c>
      <c r="X2272" s="153">
        <v>12</v>
      </c>
      <c r="Y2272" s="153">
        <v>12</v>
      </c>
      <c r="Z2272" s="153">
        <v>12</v>
      </c>
      <c r="AA2272" s="96">
        <v>12</v>
      </c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154">
        <f t="shared" ref="BJ2272" si="1759">DE2272/O2272</f>
        <v>240279.83000000002</v>
      </c>
      <c r="BK2272" s="92"/>
      <c r="BL2272" s="92"/>
      <c r="BM2272" s="92"/>
      <c r="BN2272" s="155"/>
      <c r="BO2272" s="155"/>
      <c r="BP2272" s="155"/>
      <c r="BQ2272" s="155"/>
      <c r="BR2272" s="155">
        <v>224000</v>
      </c>
      <c r="BS2272" s="96">
        <v>235200</v>
      </c>
      <c r="BT2272" s="101">
        <v>247430.40000000002</v>
      </c>
      <c r="BU2272" s="101">
        <v>247430.40000000002</v>
      </c>
      <c r="BV2272" s="92">
        <v>247338.35</v>
      </c>
      <c r="BW2272" s="92"/>
      <c r="BX2272" s="92"/>
      <c r="BY2272" s="92"/>
      <c r="BZ2272" s="92"/>
      <c r="CA2272" s="92"/>
      <c r="CB2272" s="92"/>
      <c r="CC2272" s="92"/>
      <c r="CD2272" s="92"/>
      <c r="CE2272" s="92"/>
      <c r="CF2272" s="92"/>
      <c r="CG2272" s="92"/>
      <c r="CH2272" s="92"/>
      <c r="CI2272" s="92"/>
      <c r="CJ2272" s="92"/>
      <c r="CK2272" s="92"/>
      <c r="CL2272" s="92"/>
      <c r="CM2272" s="92"/>
      <c r="CN2272" s="92"/>
      <c r="CO2272" s="92"/>
      <c r="CP2272" s="92"/>
      <c r="CQ2272" s="92"/>
      <c r="CR2272" s="92"/>
      <c r="CS2272" s="92"/>
      <c r="CT2272" s="92"/>
      <c r="CU2272" s="92"/>
      <c r="CV2272" s="92"/>
      <c r="CW2272" s="92"/>
      <c r="CX2272" s="92"/>
      <c r="CY2272" s="92"/>
      <c r="CZ2272" s="92"/>
      <c r="DA2272" s="92"/>
      <c r="DB2272" s="92"/>
      <c r="DC2272" s="92"/>
      <c r="DD2272" s="92"/>
      <c r="DE2272" s="154">
        <f t="shared" ref="DE2272" si="1760">SUM(DH2272:EY2272)</f>
        <v>14416789.800000001</v>
      </c>
      <c r="DF2272" s="92"/>
      <c r="DG2272" s="92"/>
      <c r="DH2272" s="92"/>
      <c r="DI2272" s="156"/>
      <c r="DJ2272" s="156"/>
      <c r="DK2272" s="156"/>
      <c r="DL2272" s="156"/>
      <c r="DM2272" s="156">
        <f t="shared" ref="DM2272:DQ2272" si="1761">W2272*BR2272</f>
        <v>2688000</v>
      </c>
      <c r="DN2272" s="156">
        <f t="shared" si="1761"/>
        <v>2822400</v>
      </c>
      <c r="DO2272" s="156">
        <f t="shared" si="1761"/>
        <v>2969164.8000000003</v>
      </c>
      <c r="DP2272" s="156">
        <f t="shared" si="1761"/>
        <v>2969164.8000000003</v>
      </c>
      <c r="DQ2272" s="156">
        <f t="shared" si="1761"/>
        <v>2968060.2</v>
      </c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156"/>
      <c r="EH2272" s="156"/>
      <c r="EI2272" s="156"/>
      <c r="EJ2272" s="156"/>
      <c r="EK2272" s="156"/>
      <c r="EL2272" s="156"/>
      <c r="EM2272" s="156"/>
      <c r="EN2272" s="156"/>
      <c r="EO2272" s="156"/>
      <c r="EP2272" s="156"/>
      <c r="EQ2272" s="156"/>
      <c r="ER2272" s="156"/>
      <c r="ES2272" s="156"/>
      <c r="ET2272" s="156"/>
      <c r="EU2272" s="156"/>
      <c r="EV2272" s="156"/>
      <c r="EW2272" s="156"/>
      <c r="EX2272" s="156"/>
      <c r="EY2272" s="156"/>
      <c r="EZ2272" s="154">
        <f t="shared" ref="EZ2272" si="1762">DE2272*1.12</f>
        <v>16146804.576000003</v>
      </c>
      <c r="FA2272" s="92" t="s">
        <v>1726</v>
      </c>
      <c r="FB2272" s="92" t="s">
        <v>3578</v>
      </c>
      <c r="FC2272" s="92" t="s">
        <v>1753</v>
      </c>
    </row>
    <row r="2273" spans="1:159" s="49" customFormat="1" ht="25.5" customHeight="1" x14ac:dyDescent="0.25">
      <c r="A2273" s="59" t="s">
        <v>2227</v>
      </c>
      <c r="B2273" s="59" t="s">
        <v>55</v>
      </c>
      <c r="C2273" s="59" t="s">
        <v>2072</v>
      </c>
      <c r="D2273" s="59" t="s">
        <v>2073</v>
      </c>
      <c r="E2273" s="59" t="s">
        <v>2074</v>
      </c>
      <c r="F2273" s="59"/>
      <c r="G2273" s="59" t="s">
        <v>2328</v>
      </c>
      <c r="H2273" s="59" t="s">
        <v>1499</v>
      </c>
      <c r="I2273" s="59">
        <v>80</v>
      </c>
      <c r="J2273" s="59" t="s">
        <v>1506</v>
      </c>
      <c r="K2273" s="59" t="s">
        <v>2370</v>
      </c>
      <c r="L2273" s="59"/>
      <c r="M2273" s="59" t="s">
        <v>2330</v>
      </c>
      <c r="N2273" s="59"/>
      <c r="O2273" s="46">
        <f>P2273+Q2273+R2273+S2273+T2273+U2273+V2273+W2273+X2273+Y2273+Z2273+AA2273+AB2273+AC2273+AD2273+AE2273+AF2273+AG2273+AH2273+AI2273+AJ2273+AK2273+AL2273+AM2273+AN2273+AO2273+AP2273+AQ2273+AR2273+AS2273+AT2273+AU2273+AV2273+AW2273+AX2273+AY2273+AZ2273</f>
        <v>0</v>
      </c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87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>
        <v>0</v>
      </c>
      <c r="DF2273" s="46"/>
      <c r="DG2273" s="46"/>
      <c r="DH2273" s="46"/>
      <c r="DI2273" s="46"/>
      <c r="DJ2273" s="46"/>
      <c r="DK2273" s="46"/>
      <c r="DL2273" s="46"/>
      <c r="DM2273" s="46">
        <v>2400000</v>
      </c>
      <c r="DN2273" s="46">
        <v>2400000</v>
      </c>
      <c r="DO2273" s="46">
        <v>2400000</v>
      </c>
      <c r="DP2273" s="46">
        <v>2400000</v>
      </c>
      <c r="DQ2273" s="46">
        <v>2400000</v>
      </c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>
        <v>0</v>
      </c>
      <c r="FA2273" s="59" t="s">
        <v>1726</v>
      </c>
      <c r="FB2273" s="59">
        <v>2015</v>
      </c>
      <c r="FC2273" s="59"/>
    </row>
    <row r="2274" spans="1:159" s="49" customFormat="1" ht="25.5" customHeight="1" x14ac:dyDescent="0.25">
      <c r="A2274" s="59" t="s">
        <v>2228</v>
      </c>
      <c r="B2274" s="59" t="s">
        <v>55</v>
      </c>
      <c r="C2274" s="59" t="s">
        <v>2072</v>
      </c>
      <c r="D2274" s="59" t="s">
        <v>2073</v>
      </c>
      <c r="E2274" s="59" t="s">
        <v>2074</v>
      </c>
      <c r="F2274" s="59"/>
      <c r="G2274" s="59" t="s">
        <v>2328</v>
      </c>
      <c r="H2274" s="59" t="s">
        <v>1499</v>
      </c>
      <c r="I2274" s="59">
        <v>80</v>
      </c>
      <c r="J2274" s="59" t="s">
        <v>1357</v>
      </c>
      <c r="K2274" s="59" t="s">
        <v>2371</v>
      </c>
      <c r="L2274" s="59"/>
      <c r="M2274" s="59" t="s">
        <v>2330</v>
      </c>
      <c r="N2274" s="59"/>
      <c r="O2274" s="46">
        <f>P2274+Q2274+R2274+S2274+T2274+U2274+V2274+W2274+X2274+Y2274+Z2274+AA2274+AB2274+AC2274+AD2274+AE2274+AF2274+AG2274+AH2274+AI2274+AJ2274+AK2274+AL2274+AM2274+AN2274+AO2274+AP2274+AQ2274+AR2274+AS2274+AT2274+AU2274+AV2274+AW2274+AX2274+AY2274+AZ2274</f>
        <v>0</v>
      </c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87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>
        <v>0</v>
      </c>
      <c r="DF2274" s="46"/>
      <c r="DG2274" s="46"/>
      <c r="DH2274" s="46"/>
      <c r="DI2274" s="46"/>
      <c r="DJ2274" s="46"/>
      <c r="DK2274" s="46"/>
      <c r="DL2274" s="46"/>
      <c r="DM2274" s="46">
        <v>3600000</v>
      </c>
      <c r="DN2274" s="46">
        <v>4800000</v>
      </c>
      <c r="DO2274" s="46">
        <v>4800000</v>
      </c>
      <c r="DP2274" s="46">
        <v>4800000</v>
      </c>
      <c r="DQ2274" s="46">
        <v>4800000</v>
      </c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>
        <v>0</v>
      </c>
      <c r="FA2274" s="59" t="s">
        <v>1726</v>
      </c>
      <c r="FB2274" s="59" t="s">
        <v>1736</v>
      </c>
      <c r="FC2274" s="59" t="s">
        <v>2403</v>
      </c>
    </row>
    <row r="2275" spans="1:159" s="49" customFormat="1" ht="25.5" customHeight="1" x14ac:dyDescent="0.25">
      <c r="A2275" s="59" t="s">
        <v>3098</v>
      </c>
      <c r="B2275" s="59" t="s">
        <v>55</v>
      </c>
      <c r="C2275" s="59" t="s">
        <v>2072</v>
      </c>
      <c r="D2275" s="59" t="s">
        <v>2073</v>
      </c>
      <c r="E2275" s="59" t="s">
        <v>2074</v>
      </c>
      <c r="F2275" s="59" t="s">
        <v>2073</v>
      </c>
      <c r="G2275" s="59" t="s">
        <v>2328</v>
      </c>
      <c r="H2275" s="59" t="s">
        <v>1499</v>
      </c>
      <c r="I2275" s="59">
        <v>80</v>
      </c>
      <c r="J2275" s="59" t="s">
        <v>3108</v>
      </c>
      <c r="K2275" s="59" t="s">
        <v>2371</v>
      </c>
      <c r="L2275" s="59"/>
      <c r="M2275" s="59" t="s">
        <v>2330</v>
      </c>
      <c r="N2275" s="59"/>
      <c r="O2275" s="46">
        <f>W2275+X2275+Y2275+Z2275+AA2275</f>
        <v>60</v>
      </c>
      <c r="P2275" s="46"/>
      <c r="Q2275" s="46"/>
      <c r="R2275" s="46"/>
      <c r="S2275" s="46"/>
      <c r="T2275" s="46"/>
      <c r="U2275" s="46"/>
      <c r="V2275" s="46"/>
      <c r="W2275" s="46">
        <v>12</v>
      </c>
      <c r="X2275" s="79">
        <v>12</v>
      </c>
      <c r="Y2275" s="79">
        <v>12</v>
      </c>
      <c r="Z2275" s="79">
        <v>12</v>
      </c>
      <c r="AA2275" s="79">
        <v>12</v>
      </c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87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>
        <f>DE2275/O2275</f>
        <v>0</v>
      </c>
      <c r="BK2275" s="46"/>
      <c r="BL2275" s="46"/>
      <c r="BM2275" s="46"/>
      <c r="BN2275" s="46"/>
      <c r="BO2275" s="46"/>
      <c r="BP2275" s="46"/>
      <c r="BQ2275" s="46"/>
      <c r="BR2275" s="46">
        <v>200000</v>
      </c>
      <c r="BS2275" s="46">
        <v>200000</v>
      </c>
      <c r="BT2275" s="46">
        <v>200000</v>
      </c>
      <c r="BU2275" s="46">
        <v>200000</v>
      </c>
      <c r="BV2275" s="46">
        <v>200000</v>
      </c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  <c r="CN2275" s="46"/>
      <c r="CO2275" s="46"/>
      <c r="CP2275" s="46"/>
      <c r="CQ2275" s="46"/>
      <c r="CR2275" s="46"/>
      <c r="CS2275" s="46"/>
      <c r="CT2275" s="46"/>
      <c r="CU2275" s="46"/>
      <c r="CV2275" s="46"/>
      <c r="CW2275" s="46"/>
      <c r="CX2275" s="46"/>
      <c r="CY2275" s="46"/>
      <c r="CZ2275" s="46"/>
      <c r="DA2275" s="46"/>
      <c r="DB2275" s="46"/>
      <c r="DC2275" s="46"/>
      <c r="DD2275" s="46"/>
      <c r="DE2275" s="46">
        <v>0</v>
      </c>
      <c r="DF2275" s="46"/>
      <c r="DG2275" s="46"/>
      <c r="DH2275" s="46"/>
      <c r="DI2275" s="46"/>
      <c r="DJ2275" s="46"/>
      <c r="DK2275" s="46"/>
      <c r="DL2275" s="46"/>
      <c r="DM2275" s="46">
        <f t="shared" ref="DM2275:DQ2276" si="1763">BR2275*W2275</f>
        <v>2400000</v>
      </c>
      <c r="DN2275" s="46">
        <f t="shared" si="1763"/>
        <v>2400000</v>
      </c>
      <c r="DO2275" s="46">
        <f t="shared" si="1763"/>
        <v>2400000</v>
      </c>
      <c r="DP2275" s="46">
        <f t="shared" si="1763"/>
        <v>2400000</v>
      </c>
      <c r="DQ2275" s="46">
        <f t="shared" si="1763"/>
        <v>2400000</v>
      </c>
      <c r="DR2275" s="46"/>
      <c r="DS2275" s="46"/>
      <c r="DT2275" s="46"/>
      <c r="DU2275" s="46"/>
      <c r="DV2275" s="46"/>
      <c r="DW2275" s="46"/>
      <c r="DX2275" s="46"/>
      <c r="DY2275" s="46"/>
      <c r="DZ2275" s="46"/>
      <c r="EA2275" s="46"/>
      <c r="EB2275" s="46"/>
      <c r="EC2275" s="46"/>
      <c r="ED2275" s="46"/>
      <c r="EE2275" s="46"/>
      <c r="EF2275" s="46"/>
      <c r="EG2275" s="46"/>
      <c r="EH2275" s="46"/>
      <c r="EI2275" s="46"/>
      <c r="EJ2275" s="46"/>
      <c r="EK2275" s="46"/>
      <c r="EL2275" s="46"/>
      <c r="EM2275" s="46"/>
      <c r="EN2275" s="46"/>
      <c r="EO2275" s="46"/>
      <c r="EP2275" s="46"/>
      <c r="EQ2275" s="46"/>
      <c r="ER2275" s="46"/>
      <c r="ES2275" s="46"/>
      <c r="ET2275" s="46"/>
      <c r="EU2275" s="46"/>
      <c r="EV2275" s="46"/>
      <c r="EW2275" s="46"/>
      <c r="EX2275" s="46"/>
      <c r="EY2275" s="46"/>
      <c r="EZ2275" s="46">
        <f>DE2275*1.12</f>
        <v>0</v>
      </c>
      <c r="FA2275" s="59" t="s">
        <v>1726</v>
      </c>
      <c r="FB2275" s="59" t="s">
        <v>3107</v>
      </c>
      <c r="FC2275" s="59" t="s">
        <v>3109</v>
      </c>
    </row>
    <row r="2276" spans="1:159" s="49" customFormat="1" ht="25.5" customHeight="1" x14ac:dyDescent="0.25">
      <c r="A2276" s="59" t="s">
        <v>3539</v>
      </c>
      <c r="B2276" s="59" t="s">
        <v>55</v>
      </c>
      <c r="C2276" s="59" t="s">
        <v>2072</v>
      </c>
      <c r="D2276" s="59" t="s">
        <v>2073</v>
      </c>
      <c r="E2276" s="59" t="s">
        <v>2074</v>
      </c>
      <c r="F2276" s="59" t="s">
        <v>2073</v>
      </c>
      <c r="G2276" s="59" t="s">
        <v>2328</v>
      </c>
      <c r="H2276" s="59" t="s">
        <v>1499</v>
      </c>
      <c r="I2276" s="59">
        <v>80</v>
      </c>
      <c r="J2276" s="59" t="s">
        <v>3517</v>
      </c>
      <c r="K2276" s="59" t="s">
        <v>2371</v>
      </c>
      <c r="L2276" s="59"/>
      <c r="M2276" s="59" t="s">
        <v>2330</v>
      </c>
      <c r="N2276" s="59"/>
      <c r="O2276" s="46">
        <f>W2276+X2276+Y2276+Z2276+AA2276</f>
        <v>60</v>
      </c>
      <c r="P2276" s="46"/>
      <c r="Q2276" s="46"/>
      <c r="R2276" s="46"/>
      <c r="S2276" s="46"/>
      <c r="T2276" s="46"/>
      <c r="U2276" s="46"/>
      <c r="V2276" s="46"/>
      <c r="W2276" s="46">
        <v>12</v>
      </c>
      <c r="X2276" s="79">
        <v>12</v>
      </c>
      <c r="Y2276" s="79">
        <v>12</v>
      </c>
      <c r="Z2276" s="79">
        <v>12</v>
      </c>
      <c r="AA2276" s="79">
        <v>12</v>
      </c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87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>
        <f>DE2276/O2276</f>
        <v>0</v>
      </c>
      <c r="BK2276" s="46"/>
      <c r="BL2276" s="46"/>
      <c r="BM2276" s="46"/>
      <c r="BN2276" s="46"/>
      <c r="BO2276" s="46"/>
      <c r="BP2276" s="46"/>
      <c r="BQ2276" s="46"/>
      <c r="BR2276" s="46">
        <v>200000</v>
      </c>
      <c r="BS2276" s="46">
        <v>210000</v>
      </c>
      <c r="BT2276" s="46">
        <v>210000</v>
      </c>
      <c r="BU2276" s="46">
        <v>210000</v>
      </c>
      <c r="BV2276" s="46">
        <v>210000</v>
      </c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>
        <v>0</v>
      </c>
      <c r="DF2276" s="46"/>
      <c r="DG2276" s="46"/>
      <c r="DH2276" s="46"/>
      <c r="DI2276" s="46"/>
      <c r="DJ2276" s="46"/>
      <c r="DK2276" s="46"/>
      <c r="DL2276" s="46"/>
      <c r="DM2276" s="46">
        <f t="shared" si="1763"/>
        <v>2400000</v>
      </c>
      <c r="DN2276" s="46">
        <f t="shared" si="1763"/>
        <v>2520000</v>
      </c>
      <c r="DO2276" s="46">
        <f t="shared" si="1763"/>
        <v>2520000</v>
      </c>
      <c r="DP2276" s="46">
        <f t="shared" si="1763"/>
        <v>2520000</v>
      </c>
      <c r="DQ2276" s="46">
        <f t="shared" si="1763"/>
        <v>2520000</v>
      </c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>
        <f>DE2276*1.12</f>
        <v>0</v>
      </c>
      <c r="FA2276" s="59" t="s">
        <v>1726</v>
      </c>
      <c r="FB2276" s="59" t="s">
        <v>3107</v>
      </c>
      <c r="FC2276" s="59" t="s">
        <v>3518</v>
      </c>
    </row>
    <row r="2277" spans="1:159" s="157" customFormat="1" ht="25.5" customHeight="1" x14ac:dyDescent="0.25">
      <c r="A2277" s="92" t="s">
        <v>3961</v>
      </c>
      <c r="B2277" s="92" t="s">
        <v>55</v>
      </c>
      <c r="C2277" s="92" t="s">
        <v>2072</v>
      </c>
      <c r="D2277" s="92" t="s">
        <v>2073</v>
      </c>
      <c r="E2277" s="92" t="s">
        <v>2074</v>
      </c>
      <c r="F2277" s="92" t="s">
        <v>2073</v>
      </c>
      <c r="G2277" s="92" t="s">
        <v>2328</v>
      </c>
      <c r="H2277" s="92" t="s">
        <v>1499</v>
      </c>
      <c r="I2277" s="152">
        <v>80</v>
      </c>
      <c r="J2277" s="152" t="s">
        <v>3941</v>
      </c>
      <c r="K2277" s="152" t="s">
        <v>2371</v>
      </c>
      <c r="L2277" s="100"/>
      <c r="M2277" s="92" t="s">
        <v>2330</v>
      </c>
      <c r="N2277" s="152"/>
      <c r="O2277" s="48">
        <f t="shared" ref="O2277" si="1764">V2277+W2277+X2277+Y2277+Z2277+AA2277+AB2277+AC2277+AD2277+AE2277+AF2277+AG2277+AH2277+AI2277+AJ2277+AK2277+AL2277+AM2277+AN2277+AO2277+AP2277+AQ2277+AR2277+AS2277+AT2277+AU2277+AV2277+AW2277+AX2277+AY2277+AZ2277+BA2277+BB2277+BC2277+BD2277+BE2277+BF2277+BG2277+BH2277+BI2277</f>
        <v>60</v>
      </c>
      <c r="P2277" s="92"/>
      <c r="Q2277" s="92"/>
      <c r="R2277" s="92"/>
      <c r="S2277" s="96"/>
      <c r="T2277" s="96"/>
      <c r="U2277" s="96"/>
      <c r="V2277" s="96"/>
      <c r="W2277" s="96">
        <v>12</v>
      </c>
      <c r="X2277" s="153">
        <v>12</v>
      </c>
      <c r="Y2277" s="153">
        <v>12</v>
      </c>
      <c r="Z2277" s="153">
        <v>12</v>
      </c>
      <c r="AA2277" s="96">
        <v>12</v>
      </c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154">
        <f t="shared" ref="BJ2277" si="1765">DE2277/O2277</f>
        <v>214552</v>
      </c>
      <c r="BK2277" s="92"/>
      <c r="BL2277" s="92"/>
      <c r="BM2277" s="92"/>
      <c r="BN2277" s="155"/>
      <c r="BO2277" s="155"/>
      <c r="BP2277" s="155"/>
      <c r="BQ2277" s="155"/>
      <c r="BR2277" s="155">
        <v>200000</v>
      </c>
      <c r="BS2277" s="96">
        <v>210000</v>
      </c>
      <c r="BT2277" s="101">
        <v>220920</v>
      </c>
      <c r="BU2277" s="101">
        <v>220920</v>
      </c>
      <c r="BV2277" s="92">
        <v>220920</v>
      </c>
      <c r="BW2277" s="92"/>
      <c r="BX2277" s="92"/>
      <c r="BY2277" s="92"/>
      <c r="BZ2277" s="92"/>
      <c r="CA2277" s="92"/>
      <c r="CB2277" s="92"/>
      <c r="CC2277" s="92"/>
      <c r="CD2277" s="92"/>
      <c r="CE2277" s="92"/>
      <c r="CF2277" s="92"/>
      <c r="CG2277" s="92"/>
      <c r="CH2277" s="92"/>
      <c r="CI2277" s="92"/>
      <c r="CJ2277" s="92"/>
      <c r="CK2277" s="92"/>
      <c r="CL2277" s="92"/>
      <c r="CM2277" s="92"/>
      <c r="CN2277" s="92"/>
      <c r="CO2277" s="92"/>
      <c r="CP2277" s="92"/>
      <c r="CQ2277" s="92"/>
      <c r="CR2277" s="92"/>
      <c r="CS2277" s="92"/>
      <c r="CT2277" s="92"/>
      <c r="CU2277" s="92"/>
      <c r="CV2277" s="92"/>
      <c r="CW2277" s="92"/>
      <c r="CX2277" s="92"/>
      <c r="CY2277" s="92"/>
      <c r="CZ2277" s="92"/>
      <c r="DA2277" s="92"/>
      <c r="DB2277" s="92"/>
      <c r="DC2277" s="92"/>
      <c r="DD2277" s="92"/>
      <c r="DE2277" s="154">
        <f t="shared" ref="DE2277" si="1766">SUM(DH2277:EY2277)</f>
        <v>12873120</v>
      </c>
      <c r="DF2277" s="92"/>
      <c r="DG2277" s="92"/>
      <c r="DH2277" s="92"/>
      <c r="DI2277" s="156"/>
      <c r="DJ2277" s="156"/>
      <c r="DK2277" s="156"/>
      <c r="DL2277" s="156"/>
      <c r="DM2277" s="156">
        <f t="shared" ref="DM2277:DQ2277" si="1767">W2277*BR2277</f>
        <v>2400000</v>
      </c>
      <c r="DN2277" s="156">
        <f t="shared" si="1767"/>
        <v>2520000</v>
      </c>
      <c r="DO2277" s="156">
        <f t="shared" si="1767"/>
        <v>2651040</v>
      </c>
      <c r="DP2277" s="156">
        <f t="shared" si="1767"/>
        <v>2651040</v>
      </c>
      <c r="DQ2277" s="156">
        <f t="shared" si="1767"/>
        <v>2651040</v>
      </c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156"/>
      <c r="EH2277" s="156"/>
      <c r="EI2277" s="156"/>
      <c r="EJ2277" s="156"/>
      <c r="EK2277" s="156"/>
      <c r="EL2277" s="156"/>
      <c r="EM2277" s="156"/>
      <c r="EN2277" s="156"/>
      <c r="EO2277" s="156"/>
      <c r="EP2277" s="156"/>
      <c r="EQ2277" s="156"/>
      <c r="ER2277" s="156"/>
      <c r="ES2277" s="156"/>
      <c r="ET2277" s="156"/>
      <c r="EU2277" s="156"/>
      <c r="EV2277" s="156"/>
      <c r="EW2277" s="156"/>
      <c r="EX2277" s="156"/>
      <c r="EY2277" s="156"/>
      <c r="EZ2277" s="154">
        <f t="shared" ref="EZ2277" si="1768">DE2277*1.12</f>
        <v>14417894.400000002</v>
      </c>
      <c r="FA2277" s="92" t="s">
        <v>1726</v>
      </c>
      <c r="FB2277" s="92" t="s">
        <v>3578</v>
      </c>
      <c r="FC2277" s="92" t="s">
        <v>1753</v>
      </c>
    </row>
    <row r="2278" spans="1:159" s="49" customFormat="1" ht="25.5" customHeight="1" x14ac:dyDescent="0.25">
      <c r="A2278" s="59" t="s">
        <v>2229</v>
      </c>
      <c r="B2278" s="59" t="s">
        <v>55</v>
      </c>
      <c r="C2278" s="59" t="s">
        <v>2072</v>
      </c>
      <c r="D2278" s="59" t="s">
        <v>2073</v>
      </c>
      <c r="E2278" s="59" t="s">
        <v>2074</v>
      </c>
      <c r="F2278" s="59"/>
      <c r="G2278" s="59" t="s">
        <v>2328</v>
      </c>
      <c r="H2278" s="59" t="s">
        <v>1499</v>
      </c>
      <c r="I2278" s="59">
        <v>80</v>
      </c>
      <c r="J2278" s="59" t="s">
        <v>1506</v>
      </c>
      <c r="K2278" s="59" t="s">
        <v>2372</v>
      </c>
      <c r="L2278" s="59"/>
      <c r="M2278" s="59" t="s">
        <v>2330</v>
      </c>
      <c r="N2278" s="59"/>
      <c r="O2278" s="46">
        <f>P2278+Q2278+R2278+S2278+T2278+U2278+V2278+W2278+X2278+Y2278+Z2278+AA2278+AB2278+AC2278+AD2278+AE2278+AF2278+AG2278+AH2278+AI2278+AJ2278+AK2278+AL2278+AM2278+AN2278+AO2278+AP2278+AQ2278+AR2278+AS2278+AT2278+AU2278+AV2278+AW2278+AX2278+AY2278+AZ2278</f>
        <v>0</v>
      </c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87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>
        <v>0</v>
      </c>
      <c r="DF2278" s="46"/>
      <c r="DG2278" s="46"/>
      <c r="DH2278" s="46"/>
      <c r="DI2278" s="46"/>
      <c r="DJ2278" s="46"/>
      <c r="DK2278" s="46"/>
      <c r="DL2278" s="46"/>
      <c r="DM2278" s="46">
        <v>5448000</v>
      </c>
      <c r="DN2278" s="46">
        <v>5448000</v>
      </c>
      <c r="DO2278" s="46">
        <v>5448000</v>
      </c>
      <c r="DP2278" s="46">
        <v>5448000</v>
      </c>
      <c r="DQ2278" s="46">
        <v>5448000</v>
      </c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>
        <v>0</v>
      </c>
      <c r="FA2278" s="59" t="s">
        <v>1726</v>
      </c>
      <c r="FB2278" s="59">
        <v>2015</v>
      </c>
      <c r="FC2278" s="59"/>
    </row>
    <row r="2279" spans="1:159" s="49" customFormat="1" ht="25.5" customHeight="1" x14ac:dyDescent="0.25">
      <c r="A2279" s="59" t="s">
        <v>2230</v>
      </c>
      <c r="B2279" s="59" t="s">
        <v>55</v>
      </c>
      <c r="C2279" s="59" t="s">
        <v>2072</v>
      </c>
      <c r="D2279" s="59" t="s">
        <v>2073</v>
      </c>
      <c r="E2279" s="59" t="s">
        <v>2074</v>
      </c>
      <c r="F2279" s="59"/>
      <c r="G2279" s="59" t="s">
        <v>2328</v>
      </c>
      <c r="H2279" s="59" t="s">
        <v>1499</v>
      </c>
      <c r="I2279" s="59">
        <v>80</v>
      </c>
      <c r="J2279" s="59" t="s">
        <v>1357</v>
      </c>
      <c r="K2279" s="59" t="s">
        <v>2373</v>
      </c>
      <c r="L2279" s="59"/>
      <c r="M2279" s="59" t="s">
        <v>2330</v>
      </c>
      <c r="N2279" s="59"/>
      <c r="O2279" s="46">
        <f>P2279+Q2279+R2279+S2279+T2279+U2279+V2279+W2279+X2279+Y2279+Z2279+AA2279+AB2279+AC2279+AD2279+AE2279+AF2279+AG2279+AH2279+AI2279+AJ2279+AK2279+AL2279+AM2279+AN2279+AO2279+AP2279+AQ2279+AR2279+AS2279+AT2279+AU2279+AV2279+AW2279+AX2279+AY2279+AZ2279</f>
        <v>0</v>
      </c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87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>
        <v>0</v>
      </c>
      <c r="DF2279" s="46"/>
      <c r="DG2279" s="46"/>
      <c r="DH2279" s="46"/>
      <c r="DI2279" s="46"/>
      <c r="DJ2279" s="46"/>
      <c r="DK2279" s="46"/>
      <c r="DL2279" s="46"/>
      <c r="DM2279" s="46">
        <v>8172000</v>
      </c>
      <c r="DN2279" s="46">
        <v>10896000</v>
      </c>
      <c r="DO2279" s="46">
        <v>10896000</v>
      </c>
      <c r="DP2279" s="46">
        <v>10896000</v>
      </c>
      <c r="DQ2279" s="46">
        <v>10878000</v>
      </c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>
        <v>0</v>
      </c>
      <c r="FA2279" s="59" t="s">
        <v>1726</v>
      </c>
      <c r="FB2279" s="59" t="s">
        <v>1736</v>
      </c>
      <c r="FC2279" s="59" t="s">
        <v>2403</v>
      </c>
    </row>
    <row r="2280" spans="1:159" s="49" customFormat="1" ht="25.5" customHeight="1" x14ac:dyDescent="0.25">
      <c r="A2280" s="59" t="s">
        <v>3099</v>
      </c>
      <c r="B2280" s="59" t="s">
        <v>55</v>
      </c>
      <c r="C2280" s="59" t="s">
        <v>2072</v>
      </c>
      <c r="D2280" s="59" t="s">
        <v>2073</v>
      </c>
      <c r="E2280" s="59" t="s">
        <v>2074</v>
      </c>
      <c r="F2280" s="59" t="s">
        <v>2073</v>
      </c>
      <c r="G2280" s="59" t="s">
        <v>2328</v>
      </c>
      <c r="H2280" s="59" t="s">
        <v>1499</v>
      </c>
      <c r="I2280" s="59">
        <v>80</v>
      </c>
      <c r="J2280" s="59" t="s">
        <v>3108</v>
      </c>
      <c r="K2280" s="59" t="s">
        <v>2373</v>
      </c>
      <c r="L2280" s="59"/>
      <c r="M2280" s="59" t="s">
        <v>2330</v>
      </c>
      <c r="N2280" s="59"/>
      <c r="O2280" s="46">
        <f>W2280+X2280+Y2280+Z2280+AA2280</f>
        <v>120</v>
      </c>
      <c r="P2280" s="46"/>
      <c r="Q2280" s="46"/>
      <c r="R2280" s="46"/>
      <c r="S2280" s="46"/>
      <c r="T2280" s="46"/>
      <c r="U2280" s="46"/>
      <c r="V2280" s="46"/>
      <c r="W2280" s="46">
        <v>24</v>
      </c>
      <c r="X2280" s="79">
        <v>24</v>
      </c>
      <c r="Y2280" s="79">
        <v>24</v>
      </c>
      <c r="Z2280" s="79">
        <v>24</v>
      </c>
      <c r="AA2280" s="79">
        <v>24</v>
      </c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87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>
        <f>DE2280/O2280</f>
        <v>0</v>
      </c>
      <c r="BK2280" s="46"/>
      <c r="BL2280" s="46"/>
      <c r="BM2280" s="46"/>
      <c r="BN2280" s="46"/>
      <c r="BO2280" s="46"/>
      <c r="BP2280" s="46"/>
      <c r="BQ2280" s="46"/>
      <c r="BR2280" s="46">
        <v>227000</v>
      </c>
      <c r="BS2280" s="46">
        <v>227000</v>
      </c>
      <c r="BT2280" s="46">
        <v>227000</v>
      </c>
      <c r="BU2280" s="46">
        <v>227000</v>
      </c>
      <c r="BV2280" s="46">
        <v>226625</v>
      </c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  <c r="CN2280" s="46"/>
      <c r="CO2280" s="46"/>
      <c r="CP2280" s="46"/>
      <c r="CQ2280" s="46"/>
      <c r="CR2280" s="46"/>
      <c r="CS2280" s="46"/>
      <c r="CT2280" s="46"/>
      <c r="CU2280" s="46"/>
      <c r="CV2280" s="46"/>
      <c r="CW2280" s="46"/>
      <c r="CX2280" s="46"/>
      <c r="CY2280" s="46"/>
      <c r="CZ2280" s="46"/>
      <c r="DA2280" s="46"/>
      <c r="DB2280" s="46"/>
      <c r="DC2280" s="46"/>
      <c r="DD2280" s="46"/>
      <c r="DE2280" s="46">
        <v>0</v>
      </c>
      <c r="DF2280" s="46"/>
      <c r="DG2280" s="46"/>
      <c r="DH2280" s="46"/>
      <c r="DI2280" s="46"/>
      <c r="DJ2280" s="46"/>
      <c r="DK2280" s="46"/>
      <c r="DL2280" s="46"/>
      <c r="DM2280" s="46">
        <f>BR2280*W2280</f>
        <v>5448000</v>
      </c>
      <c r="DN2280" s="46">
        <f>BS2280*X2280</f>
        <v>5448000</v>
      </c>
      <c r="DO2280" s="46">
        <f>BT2280*Y2280</f>
        <v>5448000</v>
      </c>
      <c r="DP2280" s="46">
        <f>BU2280*Z2280</f>
        <v>5448000</v>
      </c>
      <c r="DQ2280" s="46">
        <f>BV2280*AA2280</f>
        <v>5439000</v>
      </c>
      <c r="DR2280" s="46"/>
      <c r="DS2280" s="46"/>
      <c r="DT2280" s="46"/>
      <c r="DU2280" s="46"/>
      <c r="DV2280" s="46"/>
      <c r="DW2280" s="46"/>
      <c r="DX2280" s="46"/>
      <c r="DY2280" s="46"/>
      <c r="DZ2280" s="46"/>
      <c r="EA2280" s="46"/>
      <c r="EB2280" s="46"/>
      <c r="EC2280" s="46"/>
      <c r="ED2280" s="46"/>
      <c r="EE2280" s="46"/>
      <c r="EF2280" s="46"/>
      <c r="EG2280" s="46"/>
      <c r="EH2280" s="46"/>
      <c r="EI2280" s="46"/>
      <c r="EJ2280" s="46"/>
      <c r="EK2280" s="46"/>
      <c r="EL2280" s="46"/>
      <c r="EM2280" s="46"/>
      <c r="EN2280" s="46"/>
      <c r="EO2280" s="46"/>
      <c r="EP2280" s="46"/>
      <c r="EQ2280" s="46"/>
      <c r="ER2280" s="46"/>
      <c r="ES2280" s="46"/>
      <c r="ET2280" s="46"/>
      <c r="EU2280" s="46"/>
      <c r="EV2280" s="46"/>
      <c r="EW2280" s="46"/>
      <c r="EX2280" s="46"/>
      <c r="EY2280" s="46"/>
      <c r="EZ2280" s="46">
        <f>DE2280*1.12</f>
        <v>0</v>
      </c>
      <c r="FA2280" s="59" t="s">
        <v>1726</v>
      </c>
      <c r="FB2280" s="59" t="s">
        <v>3107</v>
      </c>
      <c r="FC2280" s="59" t="s">
        <v>3109</v>
      </c>
    </row>
    <row r="2281" spans="1:159" s="49" customFormat="1" ht="25.5" customHeight="1" x14ac:dyDescent="0.25">
      <c r="A2281" s="59" t="s">
        <v>3261</v>
      </c>
      <c r="B2281" s="59" t="s">
        <v>55</v>
      </c>
      <c r="C2281" s="59" t="s">
        <v>2072</v>
      </c>
      <c r="D2281" s="59" t="s">
        <v>2073</v>
      </c>
      <c r="E2281" s="59" t="s">
        <v>2074</v>
      </c>
      <c r="F2281" s="59" t="s">
        <v>2073</v>
      </c>
      <c r="G2281" s="59" t="s">
        <v>2328</v>
      </c>
      <c r="H2281" s="59" t="s">
        <v>1499</v>
      </c>
      <c r="I2281" s="59">
        <v>80</v>
      </c>
      <c r="J2281" s="59" t="s">
        <v>3262</v>
      </c>
      <c r="K2281" s="59" t="s">
        <v>2373</v>
      </c>
      <c r="L2281" s="59"/>
      <c r="M2281" s="59" t="s">
        <v>2330</v>
      </c>
      <c r="N2281" s="59"/>
      <c r="O2281" s="46">
        <f>S2281+T2281+U2281+V2281+W2281+X2281+Y2281+Z2281+AA2281+AB2281+AC2281+AD2281+AE2281+AF2281+AG2281+AH2281+AI2281</f>
        <v>75</v>
      </c>
      <c r="P2281" s="46"/>
      <c r="Q2281" s="46"/>
      <c r="R2281" s="46"/>
      <c r="S2281" s="46"/>
      <c r="T2281" s="46"/>
      <c r="U2281" s="46"/>
      <c r="V2281" s="46"/>
      <c r="W2281" s="46">
        <v>24</v>
      </c>
      <c r="X2281" s="46">
        <v>15</v>
      </c>
      <c r="Y2281" s="46">
        <v>12</v>
      </c>
      <c r="Z2281" s="46">
        <v>12</v>
      </c>
      <c r="AA2281" s="46">
        <v>12</v>
      </c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87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>
        <f>DE2281/O2281</f>
        <v>0</v>
      </c>
      <c r="BK2281" s="46"/>
      <c r="BL2281" s="46"/>
      <c r="BM2281" s="46"/>
      <c r="BN2281" s="46"/>
      <c r="BO2281" s="46"/>
      <c r="BP2281" s="46"/>
      <c r="BQ2281" s="46"/>
      <c r="BR2281" s="46">
        <v>227000</v>
      </c>
      <c r="BS2281" s="46">
        <v>227000</v>
      </c>
      <c r="BT2281" s="46">
        <v>227000</v>
      </c>
      <c r="BU2281" s="46">
        <v>227000</v>
      </c>
      <c r="BV2281" s="46">
        <v>226625</v>
      </c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  <c r="CN2281" s="46"/>
      <c r="CO2281" s="46"/>
      <c r="CP2281" s="46"/>
      <c r="CQ2281" s="46"/>
      <c r="CR2281" s="46"/>
      <c r="CS2281" s="46"/>
      <c r="CT2281" s="46"/>
      <c r="CU2281" s="46"/>
      <c r="CV2281" s="46"/>
      <c r="CW2281" s="46"/>
      <c r="CX2281" s="46"/>
      <c r="CY2281" s="46"/>
      <c r="CZ2281" s="46"/>
      <c r="DA2281" s="46"/>
      <c r="DB2281" s="46"/>
      <c r="DC2281" s="46"/>
      <c r="DD2281" s="46"/>
      <c r="DE2281" s="46">
        <v>0</v>
      </c>
      <c r="DF2281" s="46"/>
      <c r="DG2281" s="46"/>
      <c r="DH2281" s="46"/>
      <c r="DI2281" s="46"/>
      <c r="DJ2281" s="46"/>
      <c r="DK2281" s="46"/>
      <c r="DL2281" s="46"/>
      <c r="DM2281" s="46">
        <v>5448000</v>
      </c>
      <c r="DN2281" s="46">
        <v>3405000</v>
      </c>
      <c r="DO2281" s="46">
        <v>2724000</v>
      </c>
      <c r="DP2281" s="46">
        <v>2724000</v>
      </c>
      <c r="DQ2281" s="46">
        <v>2719500</v>
      </c>
      <c r="DR2281" s="46"/>
      <c r="DS2281" s="46"/>
      <c r="DT2281" s="46"/>
      <c r="DU2281" s="46"/>
      <c r="DV2281" s="46"/>
      <c r="DW2281" s="46"/>
      <c r="DX2281" s="46"/>
      <c r="DY2281" s="46"/>
      <c r="DZ2281" s="46"/>
      <c r="EA2281" s="46"/>
      <c r="EB2281" s="46"/>
      <c r="EC2281" s="46"/>
      <c r="ED2281" s="46"/>
      <c r="EE2281" s="46"/>
      <c r="EF2281" s="46"/>
      <c r="EG2281" s="46"/>
      <c r="EH2281" s="46"/>
      <c r="EI2281" s="46"/>
      <c r="EJ2281" s="46"/>
      <c r="EK2281" s="46"/>
      <c r="EL2281" s="46"/>
      <c r="EM2281" s="46"/>
      <c r="EN2281" s="46"/>
      <c r="EO2281" s="46"/>
      <c r="EP2281" s="46"/>
      <c r="EQ2281" s="46"/>
      <c r="ER2281" s="46"/>
      <c r="ES2281" s="46"/>
      <c r="ET2281" s="46"/>
      <c r="EU2281" s="46"/>
      <c r="EV2281" s="46"/>
      <c r="EW2281" s="46"/>
      <c r="EX2281" s="46"/>
      <c r="EY2281" s="46"/>
      <c r="EZ2281" s="46">
        <f>DE2281*1.12</f>
        <v>0</v>
      </c>
      <c r="FA2281" s="59" t="s">
        <v>1726</v>
      </c>
      <c r="FB2281" s="59" t="s">
        <v>3107</v>
      </c>
      <c r="FC2281" s="59" t="s">
        <v>3114</v>
      </c>
    </row>
    <row r="2282" spans="1:159" s="49" customFormat="1" ht="25.5" customHeight="1" x14ac:dyDescent="0.25">
      <c r="A2282" s="59" t="s">
        <v>3540</v>
      </c>
      <c r="B2282" s="59" t="s">
        <v>55</v>
      </c>
      <c r="C2282" s="59" t="s">
        <v>2072</v>
      </c>
      <c r="D2282" s="59" t="s">
        <v>2073</v>
      </c>
      <c r="E2282" s="59" t="s">
        <v>2074</v>
      </c>
      <c r="F2282" s="59" t="s">
        <v>2073</v>
      </c>
      <c r="G2282" s="59" t="s">
        <v>2328</v>
      </c>
      <c r="H2282" s="59" t="s">
        <v>1499</v>
      </c>
      <c r="I2282" s="59">
        <v>80</v>
      </c>
      <c r="J2282" s="59" t="s">
        <v>3541</v>
      </c>
      <c r="K2282" s="59" t="s">
        <v>2373</v>
      </c>
      <c r="L2282" s="59"/>
      <c r="M2282" s="59" t="s">
        <v>2330</v>
      </c>
      <c r="N2282" s="59"/>
      <c r="O2282" s="46">
        <f>S2282+T2282+U2282+V2282+W2282+X2282+Y2282+Z2282+AA2282+AB2282+AC2282+AD2282+AE2282+AF2282+AG2282+AH2282+AI2282</f>
        <v>75</v>
      </c>
      <c r="P2282" s="46"/>
      <c r="Q2282" s="46"/>
      <c r="R2282" s="46"/>
      <c r="S2282" s="46"/>
      <c r="T2282" s="46"/>
      <c r="U2282" s="46"/>
      <c r="V2282" s="46"/>
      <c r="W2282" s="46">
        <v>24</v>
      </c>
      <c r="X2282" s="46">
        <v>15</v>
      </c>
      <c r="Y2282" s="46">
        <v>12</v>
      </c>
      <c r="Z2282" s="46">
        <v>12</v>
      </c>
      <c r="AA2282" s="46">
        <v>12</v>
      </c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87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>
        <f>DE2282/O2282</f>
        <v>0</v>
      </c>
      <c r="BK2282" s="46"/>
      <c r="BL2282" s="46"/>
      <c r="BM2282" s="46"/>
      <c r="BN2282" s="46"/>
      <c r="BO2282" s="46"/>
      <c r="BP2282" s="46"/>
      <c r="BQ2282" s="46"/>
      <c r="BR2282" s="46">
        <v>227000</v>
      </c>
      <c r="BS2282" s="46">
        <v>238350</v>
      </c>
      <c r="BT2282" s="46">
        <v>238350</v>
      </c>
      <c r="BU2282" s="46">
        <v>238350</v>
      </c>
      <c r="BV2282" s="46">
        <v>237956.25</v>
      </c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>
        <v>0</v>
      </c>
      <c r="DF2282" s="46"/>
      <c r="DG2282" s="46"/>
      <c r="DH2282" s="46"/>
      <c r="DI2282" s="46"/>
      <c r="DJ2282" s="46"/>
      <c r="DK2282" s="46"/>
      <c r="DL2282" s="46"/>
      <c r="DM2282" s="46">
        <f>BR2282*W2282</f>
        <v>5448000</v>
      </c>
      <c r="DN2282" s="46">
        <f>BS2282*X2282</f>
        <v>3575250</v>
      </c>
      <c r="DO2282" s="46">
        <f>BT2282*Y2282</f>
        <v>2860200</v>
      </c>
      <c r="DP2282" s="46">
        <f>BU2282*Z2282</f>
        <v>2860200</v>
      </c>
      <c r="DQ2282" s="46">
        <f>BV2282*AA2282</f>
        <v>2855475</v>
      </c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>
        <f>DE2282*1.12</f>
        <v>0</v>
      </c>
      <c r="FA2282" s="59" t="s">
        <v>1726</v>
      </c>
      <c r="FB2282" s="59" t="s">
        <v>3107</v>
      </c>
      <c r="FC2282" s="59" t="s">
        <v>3518</v>
      </c>
    </row>
    <row r="2283" spans="1:159" s="157" customFormat="1" ht="25.5" customHeight="1" x14ac:dyDescent="0.25">
      <c r="A2283" s="92" t="s">
        <v>3962</v>
      </c>
      <c r="B2283" s="92" t="s">
        <v>55</v>
      </c>
      <c r="C2283" s="92" t="s">
        <v>2072</v>
      </c>
      <c r="D2283" s="92" t="s">
        <v>2073</v>
      </c>
      <c r="E2283" s="92" t="s">
        <v>2074</v>
      </c>
      <c r="F2283" s="92" t="s">
        <v>2073</v>
      </c>
      <c r="G2283" s="92" t="s">
        <v>2328</v>
      </c>
      <c r="H2283" s="92" t="s">
        <v>1499</v>
      </c>
      <c r="I2283" s="152">
        <v>80</v>
      </c>
      <c r="J2283" s="152" t="s">
        <v>3941</v>
      </c>
      <c r="K2283" s="152" t="s">
        <v>2373</v>
      </c>
      <c r="L2283" s="100"/>
      <c r="M2283" s="92" t="s">
        <v>2330</v>
      </c>
      <c r="N2283" s="152"/>
      <c r="O2283" s="48">
        <f t="shared" ref="O2283" si="1769">V2283+W2283+X2283+Y2283+Z2283+AA2283+AB2283+AC2283+AD2283+AE2283+AF2283+AG2283+AH2283+AI2283+AJ2283+AK2283+AL2283+AM2283+AN2283+AO2283+AP2283+AQ2283+AR2283+AS2283+AT2283+AU2283+AV2283+AW2283+AX2283+AY2283+AZ2283+BA2283+BB2283+BC2283+BD2283+BE2283+BF2283+BG2283+BH2283+BI2283</f>
        <v>75</v>
      </c>
      <c r="P2283" s="92"/>
      <c r="Q2283" s="92"/>
      <c r="R2283" s="92"/>
      <c r="S2283" s="96"/>
      <c r="T2283" s="96"/>
      <c r="U2283" s="96"/>
      <c r="V2283" s="96"/>
      <c r="W2283" s="96">
        <v>24</v>
      </c>
      <c r="X2283" s="153">
        <v>15</v>
      </c>
      <c r="Y2283" s="153">
        <v>12</v>
      </c>
      <c r="Z2283" s="153">
        <v>12</v>
      </c>
      <c r="AA2283" s="96">
        <v>12</v>
      </c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154">
        <f t="shared" ref="BJ2283" si="1770">DE2283/O2283</f>
        <v>240600.94</v>
      </c>
      <c r="BK2283" s="92"/>
      <c r="BL2283" s="92"/>
      <c r="BM2283" s="92"/>
      <c r="BN2283" s="155"/>
      <c r="BO2283" s="155"/>
      <c r="BP2283" s="155"/>
      <c r="BQ2283" s="155"/>
      <c r="BR2283" s="155">
        <v>227000</v>
      </c>
      <c r="BS2283" s="96">
        <v>238350</v>
      </c>
      <c r="BT2283" s="101">
        <v>250744.2</v>
      </c>
      <c r="BU2283" s="101">
        <v>250744.2</v>
      </c>
      <c r="BV2283" s="92">
        <v>250329.97500000001</v>
      </c>
      <c r="BW2283" s="92"/>
      <c r="BX2283" s="92"/>
      <c r="BY2283" s="92"/>
      <c r="BZ2283" s="92"/>
      <c r="CA2283" s="92"/>
      <c r="CB2283" s="92"/>
      <c r="CC2283" s="92"/>
      <c r="CD2283" s="92"/>
      <c r="CE2283" s="92"/>
      <c r="CF2283" s="92"/>
      <c r="CG2283" s="92"/>
      <c r="CH2283" s="92"/>
      <c r="CI2283" s="92"/>
      <c r="CJ2283" s="92"/>
      <c r="CK2283" s="92"/>
      <c r="CL2283" s="92"/>
      <c r="CM2283" s="92"/>
      <c r="CN2283" s="92"/>
      <c r="CO2283" s="92"/>
      <c r="CP2283" s="92"/>
      <c r="CQ2283" s="92"/>
      <c r="CR2283" s="92"/>
      <c r="CS2283" s="92"/>
      <c r="CT2283" s="92"/>
      <c r="CU2283" s="92"/>
      <c r="CV2283" s="92"/>
      <c r="CW2283" s="92"/>
      <c r="CX2283" s="92"/>
      <c r="CY2283" s="92"/>
      <c r="CZ2283" s="92"/>
      <c r="DA2283" s="92"/>
      <c r="DB2283" s="92"/>
      <c r="DC2283" s="92"/>
      <c r="DD2283" s="92"/>
      <c r="DE2283" s="154">
        <f t="shared" ref="DE2283" si="1771">SUM(DH2283:EY2283)</f>
        <v>18045070.5</v>
      </c>
      <c r="DF2283" s="92"/>
      <c r="DG2283" s="92"/>
      <c r="DH2283" s="92"/>
      <c r="DI2283" s="156"/>
      <c r="DJ2283" s="156"/>
      <c r="DK2283" s="156"/>
      <c r="DL2283" s="156"/>
      <c r="DM2283" s="156">
        <f t="shared" ref="DM2283:DQ2283" si="1772">W2283*BR2283</f>
        <v>5448000</v>
      </c>
      <c r="DN2283" s="156">
        <f t="shared" si="1772"/>
        <v>3575250</v>
      </c>
      <c r="DO2283" s="156">
        <f t="shared" si="1772"/>
        <v>3008930.4000000004</v>
      </c>
      <c r="DP2283" s="156">
        <f t="shared" si="1772"/>
        <v>3008930.4000000004</v>
      </c>
      <c r="DQ2283" s="156">
        <f t="shared" si="1772"/>
        <v>3003959.7</v>
      </c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156"/>
      <c r="EH2283" s="156"/>
      <c r="EI2283" s="156"/>
      <c r="EJ2283" s="156"/>
      <c r="EK2283" s="156"/>
      <c r="EL2283" s="156"/>
      <c r="EM2283" s="156"/>
      <c r="EN2283" s="156"/>
      <c r="EO2283" s="156"/>
      <c r="EP2283" s="156"/>
      <c r="EQ2283" s="156"/>
      <c r="ER2283" s="156"/>
      <c r="ES2283" s="156"/>
      <c r="ET2283" s="156"/>
      <c r="EU2283" s="156"/>
      <c r="EV2283" s="156"/>
      <c r="EW2283" s="156"/>
      <c r="EX2283" s="156"/>
      <c r="EY2283" s="156"/>
      <c r="EZ2283" s="154">
        <f t="shared" ref="EZ2283" si="1773">DE2283*1.12</f>
        <v>20210478.960000001</v>
      </c>
      <c r="FA2283" s="92" t="s">
        <v>1726</v>
      </c>
      <c r="FB2283" s="92" t="s">
        <v>3578</v>
      </c>
      <c r="FC2283" s="92" t="s">
        <v>1753</v>
      </c>
    </row>
    <row r="2284" spans="1:159" s="49" customFormat="1" ht="25.5" customHeight="1" x14ac:dyDescent="0.25">
      <c r="A2284" s="59" t="s">
        <v>2231</v>
      </c>
      <c r="B2284" s="59" t="s">
        <v>55</v>
      </c>
      <c r="C2284" s="59" t="s">
        <v>2072</v>
      </c>
      <c r="D2284" s="59" t="s">
        <v>2073</v>
      </c>
      <c r="E2284" s="59" t="s">
        <v>2074</v>
      </c>
      <c r="F2284" s="59"/>
      <c r="G2284" s="59" t="s">
        <v>2328</v>
      </c>
      <c r="H2284" s="59" t="s">
        <v>1499</v>
      </c>
      <c r="I2284" s="59">
        <v>80</v>
      </c>
      <c r="J2284" s="59" t="s">
        <v>1506</v>
      </c>
      <c r="K2284" s="59" t="s">
        <v>2374</v>
      </c>
      <c r="L2284" s="59"/>
      <c r="M2284" s="59" t="s">
        <v>2330</v>
      </c>
      <c r="N2284" s="59"/>
      <c r="O2284" s="46">
        <f>P2284+Q2284+R2284+S2284+T2284+U2284+V2284+W2284+X2284+Y2284+Z2284+AA2284+AB2284+AC2284+AD2284+AE2284+AF2284+AG2284+AH2284+AI2284+AJ2284+AK2284+AL2284+AM2284+AN2284+AO2284+AP2284+AQ2284+AR2284+AS2284+AT2284+AU2284+AV2284+AW2284+AX2284+AY2284+AZ2284</f>
        <v>0</v>
      </c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87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>
        <v>0</v>
      </c>
      <c r="DF2284" s="46"/>
      <c r="DG2284" s="46"/>
      <c r="DH2284" s="46"/>
      <c r="DI2284" s="46"/>
      <c r="DJ2284" s="46"/>
      <c r="DK2284" s="46"/>
      <c r="DL2284" s="46"/>
      <c r="DM2284" s="46">
        <v>2676000</v>
      </c>
      <c r="DN2284" s="46">
        <v>2676000</v>
      </c>
      <c r="DO2284" s="46">
        <v>2676000</v>
      </c>
      <c r="DP2284" s="46">
        <v>2676000</v>
      </c>
      <c r="DQ2284" s="46">
        <v>2676000</v>
      </c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>
        <v>0</v>
      </c>
      <c r="FA2284" s="59" t="s">
        <v>1726</v>
      </c>
      <c r="FB2284" s="59">
        <v>2015</v>
      </c>
      <c r="FC2284" s="59"/>
    </row>
    <row r="2285" spans="1:159" s="49" customFormat="1" ht="25.5" customHeight="1" x14ac:dyDescent="0.25">
      <c r="A2285" s="59" t="s">
        <v>2232</v>
      </c>
      <c r="B2285" s="59" t="s">
        <v>55</v>
      </c>
      <c r="C2285" s="59" t="s">
        <v>2072</v>
      </c>
      <c r="D2285" s="59" t="s">
        <v>2073</v>
      </c>
      <c r="E2285" s="59" t="s">
        <v>2074</v>
      </c>
      <c r="F2285" s="59"/>
      <c r="G2285" s="59" t="s">
        <v>2328</v>
      </c>
      <c r="H2285" s="59" t="s">
        <v>1499</v>
      </c>
      <c r="I2285" s="59">
        <v>80</v>
      </c>
      <c r="J2285" s="59" t="s">
        <v>1357</v>
      </c>
      <c r="K2285" s="59" t="s">
        <v>2375</v>
      </c>
      <c r="L2285" s="59"/>
      <c r="M2285" s="59" t="s">
        <v>2330</v>
      </c>
      <c r="N2285" s="59"/>
      <c r="O2285" s="46">
        <f>P2285+Q2285+R2285+S2285+T2285+U2285+V2285+W2285+X2285+Y2285+Z2285+AA2285+AB2285+AC2285+AD2285+AE2285+AF2285+AG2285+AH2285+AI2285+AJ2285+AK2285+AL2285+AM2285+AN2285+AO2285+AP2285+AQ2285+AR2285+AS2285+AT2285+AU2285+AV2285+AW2285+AX2285+AY2285+AZ2285</f>
        <v>0</v>
      </c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87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>
        <v>0</v>
      </c>
      <c r="DF2285" s="46"/>
      <c r="DG2285" s="46"/>
      <c r="DH2285" s="46"/>
      <c r="DI2285" s="46"/>
      <c r="DJ2285" s="46"/>
      <c r="DK2285" s="46"/>
      <c r="DL2285" s="46"/>
      <c r="DM2285" s="46">
        <v>4014000</v>
      </c>
      <c r="DN2285" s="46">
        <v>5352000</v>
      </c>
      <c r="DO2285" s="46">
        <v>5352000</v>
      </c>
      <c r="DP2285" s="46">
        <v>5352000</v>
      </c>
      <c r="DQ2285" s="46">
        <v>5352000</v>
      </c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>
        <v>0</v>
      </c>
      <c r="FA2285" s="59" t="s">
        <v>1726</v>
      </c>
      <c r="FB2285" s="59" t="s">
        <v>1736</v>
      </c>
      <c r="FC2285" s="59" t="s">
        <v>2403</v>
      </c>
    </row>
    <row r="2286" spans="1:159" s="49" customFormat="1" ht="25.5" customHeight="1" x14ac:dyDescent="0.25">
      <c r="A2286" s="59" t="s">
        <v>3100</v>
      </c>
      <c r="B2286" s="59" t="s">
        <v>55</v>
      </c>
      <c r="C2286" s="59" t="s">
        <v>2072</v>
      </c>
      <c r="D2286" s="59" t="s">
        <v>2073</v>
      </c>
      <c r="E2286" s="59" t="s">
        <v>2074</v>
      </c>
      <c r="F2286" s="59" t="s">
        <v>2073</v>
      </c>
      <c r="G2286" s="59" t="s">
        <v>2328</v>
      </c>
      <c r="H2286" s="59" t="s">
        <v>1499</v>
      </c>
      <c r="I2286" s="59">
        <v>80</v>
      </c>
      <c r="J2286" s="59" t="s">
        <v>3108</v>
      </c>
      <c r="K2286" s="59" t="s">
        <v>2375</v>
      </c>
      <c r="L2286" s="59"/>
      <c r="M2286" s="59" t="s">
        <v>2330</v>
      </c>
      <c r="N2286" s="59"/>
      <c r="O2286" s="46">
        <f>W2286+X2286+Y2286+Z2286+AA2286</f>
        <v>60</v>
      </c>
      <c r="P2286" s="46"/>
      <c r="Q2286" s="46"/>
      <c r="R2286" s="46"/>
      <c r="S2286" s="46"/>
      <c r="T2286" s="46"/>
      <c r="U2286" s="46"/>
      <c r="V2286" s="46"/>
      <c r="W2286" s="46">
        <v>12</v>
      </c>
      <c r="X2286" s="79">
        <v>12</v>
      </c>
      <c r="Y2286" s="79">
        <v>12</v>
      </c>
      <c r="Z2286" s="79">
        <v>12</v>
      </c>
      <c r="AA2286" s="79">
        <v>12</v>
      </c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  <c r="AL2286" s="46"/>
      <c r="AM2286" s="46"/>
      <c r="AN2286" s="46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87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>
        <f>DE2286/O2286</f>
        <v>0</v>
      </c>
      <c r="BK2286" s="46"/>
      <c r="BL2286" s="46"/>
      <c r="BM2286" s="46"/>
      <c r="BN2286" s="46"/>
      <c r="BO2286" s="46"/>
      <c r="BP2286" s="46"/>
      <c r="BQ2286" s="46"/>
      <c r="BR2286" s="46">
        <v>223000</v>
      </c>
      <c r="BS2286" s="46">
        <v>223000</v>
      </c>
      <c r="BT2286" s="46">
        <v>223000</v>
      </c>
      <c r="BU2286" s="46">
        <v>223000</v>
      </c>
      <c r="BV2286" s="46">
        <v>223000</v>
      </c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  <c r="CN2286" s="46"/>
      <c r="CO2286" s="46"/>
      <c r="CP2286" s="46"/>
      <c r="CQ2286" s="46"/>
      <c r="CR2286" s="46"/>
      <c r="CS2286" s="46"/>
      <c r="CT2286" s="46"/>
      <c r="CU2286" s="46"/>
      <c r="CV2286" s="46"/>
      <c r="CW2286" s="46"/>
      <c r="CX2286" s="46"/>
      <c r="CY2286" s="46"/>
      <c r="CZ2286" s="46"/>
      <c r="DA2286" s="46"/>
      <c r="DB2286" s="46"/>
      <c r="DC2286" s="46"/>
      <c r="DD2286" s="46"/>
      <c r="DE2286" s="46">
        <v>0</v>
      </c>
      <c r="DF2286" s="46"/>
      <c r="DG2286" s="46"/>
      <c r="DH2286" s="46"/>
      <c r="DI2286" s="46"/>
      <c r="DJ2286" s="46"/>
      <c r="DK2286" s="46"/>
      <c r="DL2286" s="46"/>
      <c r="DM2286" s="46">
        <f t="shared" ref="DM2286:DQ2287" si="1774">BR2286*W2286</f>
        <v>2676000</v>
      </c>
      <c r="DN2286" s="46">
        <f t="shared" si="1774"/>
        <v>2676000</v>
      </c>
      <c r="DO2286" s="46">
        <f t="shared" si="1774"/>
        <v>2676000</v>
      </c>
      <c r="DP2286" s="46">
        <f t="shared" si="1774"/>
        <v>2676000</v>
      </c>
      <c r="DQ2286" s="46">
        <f t="shared" si="1774"/>
        <v>2676000</v>
      </c>
      <c r="DR2286" s="46"/>
      <c r="DS2286" s="46"/>
      <c r="DT2286" s="46"/>
      <c r="DU2286" s="46"/>
      <c r="DV2286" s="46"/>
      <c r="DW2286" s="46"/>
      <c r="DX2286" s="46"/>
      <c r="DY2286" s="46"/>
      <c r="DZ2286" s="46"/>
      <c r="EA2286" s="46"/>
      <c r="EB2286" s="46"/>
      <c r="EC2286" s="46"/>
      <c r="ED2286" s="46"/>
      <c r="EE2286" s="46"/>
      <c r="EF2286" s="46"/>
      <c r="EG2286" s="46"/>
      <c r="EH2286" s="46"/>
      <c r="EI2286" s="46"/>
      <c r="EJ2286" s="46"/>
      <c r="EK2286" s="46"/>
      <c r="EL2286" s="46"/>
      <c r="EM2286" s="46"/>
      <c r="EN2286" s="46"/>
      <c r="EO2286" s="46"/>
      <c r="EP2286" s="46"/>
      <c r="EQ2286" s="46"/>
      <c r="ER2286" s="46"/>
      <c r="ES2286" s="46"/>
      <c r="ET2286" s="46"/>
      <c r="EU2286" s="46"/>
      <c r="EV2286" s="46"/>
      <c r="EW2286" s="46"/>
      <c r="EX2286" s="46"/>
      <c r="EY2286" s="46"/>
      <c r="EZ2286" s="46">
        <f>DE2286*1.12</f>
        <v>0</v>
      </c>
      <c r="FA2286" s="59" t="s">
        <v>1726</v>
      </c>
      <c r="FB2286" s="59" t="s">
        <v>3107</v>
      </c>
      <c r="FC2286" s="59" t="s">
        <v>3109</v>
      </c>
    </row>
    <row r="2287" spans="1:159" s="49" customFormat="1" ht="25.5" customHeight="1" x14ac:dyDescent="0.25">
      <c r="A2287" s="59" t="s">
        <v>3542</v>
      </c>
      <c r="B2287" s="59" t="s">
        <v>55</v>
      </c>
      <c r="C2287" s="59" t="s">
        <v>2072</v>
      </c>
      <c r="D2287" s="59" t="s">
        <v>2073</v>
      </c>
      <c r="E2287" s="59" t="s">
        <v>2074</v>
      </c>
      <c r="F2287" s="59" t="s">
        <v>2073</v>
      </c>
      <c r="G2287" s="59" t="s">
        <v>2328</v>
      </c>
      <c r="H2287" s="59" t="s">
        <v>1499</v>
      </c>
      <c r="I2287" s="59">
        <v>80</v>
      </c>
      <c r="J2287" s="59" t="s">
        <v>3517</v>
      </c>
      <c r="K2287" s="59" t="s">
        <v>2375</v>
      </c>
      <c r="L2287" s="59"/>
      <c r="M2287" s="59" t="s">
        <v>2330</v>
      </c>
      <c r="N2287" s="59"/>
      <c r="O2287" s="46">
        <f>W2287+X2287+Y2287+Z2287+AA2287</f>
        <v>60</v>
      </c>
      <c r="P2287" s="46"/>
      <c r="Q2287" s="46"/>
      <c r="R2287" s="46"/>
      <c r="S2287" s="46"/>
      <c r="T2287" s="46"/>
      <c r="U2287" s="46"/>
      <c r="V2287" s="46"/>
      <c r="W2287" s="46">
        <v>12</v>
      </c>
      <c r="X2287" s="79">
        <v>12</v>
      </c>
      <c r="Y2287" s="79">
        <v>12</v>
      </c>
      <c r="Z2287" s="79">
        <v>12</v>
      </c>
      <c r="AA2287" s="79">
        <v>12</v>
      </c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87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>
        <f>DE2287/O2287</f>
        <v>0</v>
      </c>
      <c r="BK2287" s="46"/>
      <c r="BL2287" s="46"/>
      <c r="BM2287" s="46"/>
      <c r="BN2287" s="46"/>
      <c r="BO2287" s="46"/>
      <c r="BP2287" s="46"/>
      <c r="BQ2287" s="46"/>
      <c r="BR2287" s="46">
        <v>223000</v>
      </c>
      <c r="BS2287" s="46">
        <v>234150</v>
      </c>
      <c r="BT2287" s="46">
        <v>234150</v>
      </c>
      <c r="BU2287" s="46">
        <v>234150</v>
      </c>
      <c r="BV2287" s="46">
        <v>234150</v>
      </c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>
        <v>0</v>
      </c>
      <c r="DF2287" s="46"/>
      <c r="DG2287" s="46"/>
      <c r="DH2287" s="46"/>
      <c r="DI2287" s="46"/>
      <c r="DJ2287" s="46"/>
      <c r="DK2287" s="46"/>
      <c r="DL2287" s="46"/>
      <c r="DM2287" s="46">
        <f t="shared" si="1774"/>
        <v>2676000</v>
      </c>
      <c r="DN2287" s="46">
        <f t="shared" si="1774"/>
        <v>2809800</v>
      </c>
      <c r="DO2287" s="46">
        <f t="shared" si="1774"/>
        <v>2809800</v>
      </c>
      <c r="DP2287" s="46">
        <f t="shared" si="1774"/>
        <v>2809800</v>
      </c>
      <c r="DQ2287" s="46">
        <f t="shared" si="1774"/>
        <v>2809800</v>
      </c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>
        <f>DE2287*1.12</f>
        <v>0</v>
      </c>
      <c r="FA2287" s="59" t="s">
        <v>1726</v>
      </c>
      <c r="FB2287" s="59" t="s">
        <v>3107</v>
      </c>
      <c r="FC2287" s="59" t="s">
        <v>3518</v>
      </c>
    </row>
    <row r="2288" spans="1:159" s="157" customFormat="1" ht="25.5" customHeight="1" x14ac:dyDescent="0.25">
      <c r="A2288" s="92" t="s">
        <v>3963</v>
      </c>
      <c r="B2288" s="92" t="s">
        <v>55</v>
      </c>
      <c r="C2288" s="92" t="s">
        <v>2072</v>
      </c>
      <c r="D2288" s="92" t="s">
        <v>2073</v>
      </c>
      <c r="E2288" s="92" t="s">
        <v>2074</v>
      </c>
      <c r="F2288" s="92" t="s">
        <v>2073</v>
      </c>
      <c r="G2288" s="92" t="s">
        <v>2328</v>
      </c>
      <c r="H2288" s="92" t="s">
        <v>1499</v>
      </c>
      <c r="I2288" s="152">
        <v>80</v>
      </c>
      <c r="J2288" s="152" t="s">
        <v>3941</v>
      </c>
      <c r="K2288" s="152" t="s">
        <v>2375</v>
      </c>
      <c r="L2288" s="100"/>
      <c r="M2288" s="92" t="s">
        <v>2330</v>
      </c>
      <c r="N2288" s="152"/>
      <c r="O2288" s="48">
        <f t="shared" ref="O2288" si="1775">V2288+W2288+X2288+Y2288+Z2288+AA2288+AB2288+AC2288+AD2288+AE2288+AF2288+AG2288+AH2288+AI2288+AJ2288+AK2288+AL2288+AM2288+AN2288+AO2288+AP2288+AQ2288+AR2288+AS2288+AT2288+AU2288+AV2288+AW2288+AX2288+AY2288+AZ2288+BA2288+BB2288+BC2288+BD2288+BE2288+BF2288+BG2288+BH2288+BI2288</f>
        <v>60</v>
      </c>
      <c r="P2288" s="92"/>
      <c r="Q2288" s="92"/>
      <c r="R2288" s="92"/>
      <c r="S2288" s="96"/>
      <c r="T2288" s="96"/>
      <c r="U2288" s="96"/>
      <c r="V2288" s="96"/>
      <c r="W2288" s="96">
        <v>12</v>
      </c>
      <c r="X2288" s="153">
        <v>12</v>
      </c>
      <c r="Y2288" s="153">
        <v>12</v>
      </c>
      <c r="Z2288" s="153">
        <v>12</v>
      </c>
      <c r="AA2288" s="96">
        <v>12</v>
      </c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154">
        <f t="shared" ref="BJ2288" si="1776">DE2288/O2288</f>
        <v>239225.47999999998</v>
      </c>
      <c r="BK2288" s="92"/>
      <c r="BL2288" s="92"/>
      <c r="BM2288" s="92"/>
      <c r="BN2288" s="155"/>
      <c r="BO2288" s="155"/>
      <c r="BP2288" s="155"/>
      <c r="BQ2288" s="155"/>
      <c r="BR2288" s="155">
        <v>223000</v>
      </c>
      <c r="BS2288" s="96">
        <v>234150</v>
      </c>
      <c r="BT2288" s="101">
        <v>246325.80000000002</v>
      </c>
      <c r="BU2288" s="101">
        <v>246325.80000000002</v>
      </c>
      <c r="BV2288" s="92">
        <v>246325.80000000002</v>
      </c>
      <c r="BW2288" s="92"/>
      <c r="BX2288" s="92"/>
      <c r="BY2288" s="92"/>
      <c r="BZ2288" s="92"/>
      <c r="CA2288" s="92"/>
      <c r="CB2288" s="92"/>
      <c r="CC2288" s="92"/>
      <c r="CD2288" s="92"/>
      <c r="CE2288" s="92"/>
      <c r="CF2288" s="92"/>
      <c r="CG2288" s="92"/>
      <c r="CH2288" s="92"/>
      <c r="CI2288" s="92"/>
      <c r="CJ2288" s="92"/>
      <c r="CK2288" s="92"/>
      <c r="CL2288" s="92"/>
      <c r="CM2288" s="92"/>
      <c r="CN2288" s="92"/>
      <c r="CO2288" s="92"/>
      <c r="CP2288" s="92"/>
      <c r="CQ2288" s="92"/>
      <c r="CR2288" s="92"/>
      <c r="CS2288" s="92"/>
      <c r="CT2288" s="92"/>
      <c r="CU2288" s="92"/>
      <c r="CV2288" s="92"/>
      <c r="CW2288" s="92"/>
      <c r="CX2288" s="92"/>
      <c r="CY2288" s="92"/>
      <c r="CZ2288" s="92"/>
      <c r="DA2288" s="92"/>
      <c r="DB2288" s="92"/>
      <c r="DC2288" s="92"/>
      <c r="DD2288" s="92"/>
      <c r="DE2288" s="154">
        <f t="shared" ref="DE2288" si="1777">SUM(DH2288:EY2288)</f>
        <v>14353528.799999999</v>
      </c>
      <c r="DF2288" s="92"/>
      <c r="DG2288" s="92"/>
      <c r="DH2288" s="92"/>
      <c r="DI2288" s="156"/>
      <c r="DJ2288" s="156"/>
      <c r="DK2288" s="156"/>
      <c r="DL2288" s="156"/>
      <c r="DM2288" s="156">
        <f t="shared" ref="DM2288:DQ2288" si="1778">W2288*BR2288</f>
        <v>2676000</v>
      </c>
      <c r="DN2288" s="156">
        <f t="shared" si="1778"/>
        <v>2809800</v>
      </c>
      <c r="DO2288" s="156">
        <f t="shared" si="1778"/>
        <v>2955909.6</v>
      </c>
      <c r="DP2288" s="156">
        <f t="shared" si="1778"/>
        <v>2955909.6</v>
      </c>
      <c r="DQ2288" s="156">
        <f t="shared" si="1778"/>
        <v>2955909.6</v>
      </c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156"/>
      <c r="EH2288" s="156"/>
      <c r="EI2288" s="156"/>
      <c r="EJ2288" s="156"/>
      <c r="EK2288" s="156"/>
      <c r="EL2288" s="156"/>
      <c r="EM2288" s="156"/>
      <c r="EN2288" s="156"/>
      <c r="EO2288" s="156"/>
      <c r="EP2288" s="156"/>
      <c r="EQ2288" s="156"/>
      <c r="ER2288" s="156"/>
      <c r="ES2288" s="156"/>
      <c r="ET2288" s="156"/>
      <c r="EU2288" s="156"/>
      <c r="EV2288" s="156"/>
      <c r="EW2288" s="156"/>
      <c r="EX2288" s="156"/>
      <c r="EY2288" s="156"/>
      <c r="EZ2288" s="154">
        <f t="shared" ref="EZ2288" si="1779">DE2288*1.12</f>
        <v>16075952.256000001</v>
      </c>
      <c r="FA2288" s="92" t="s">
        <v>1726</v>
      </c>
      <c r="FB2288" s="92" t="s">
        <v>3578</v>
      </c>
      <c r="FC2288" s="92" t="s">
        <v>1753</v>
      </c>
    </row>
    <row r="2289" spans="1:159" s="49" customFormat="1" ht="25.5" customHeight="1" x14ac:dyDescent="0.25">
      <c r="A2289" s="59" t="s">
        <v>2233</v>
      </c>
      <c r="B2289" s="59" t="s">
        <v>55</v>
      </c>
      <c r="C2289" s="59" t="s">
        <v>2072</v>
      </c>
      <c r="D2289" s="59" t="s">
        <v>2073</v>
      </c>
      <c r="E2289" s="59" t="s">
        <v>2074</v>
      </c>
      <c r="F2289" s="59"/>
      <c r="G2289" s="59" t="s">
        <v>2328</v>
      </c>
      <c r="H2289" s="59" t="s">
        <v>1499</v>
      </c>
      <c r="I2289" s="59">
        <v>80</v>
      </c>
      <c r="J2289" s="59" t="s">
        <v>1506</v>
      </c>
      <c r="K2289" s="59" t="s">
        <v>2376</v>
      </c>
      <c r="L2289" s="59"/>
      <c r="M2289" s="59" t="s">
        <v>2330</v>
      </c>
      <c r="N2289" s="59"/>
      <c r="O2289" s="46">
        <f>P2289+Q2289+R2289+S2289+T2289+U2289+V2289+W2289+X2289+Y2289+Z2289+AA2289+AB2289+AC2289+AD2289+AE2289+AF2289+AG2289+AH2289+AI2289+AJ2289+AK2289+AL2289+AM2289+AN2289+AO2289+AP2289+AQ2289+AR2289+AS2289+AT2289+AU2289+AV2289+AW2289+AX2289+AY2289+AZ2289</f>
        <v>0</v>
      </c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87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>
        <v>0</v>
      </c>
      <c r="DF2289" s="46"/>
      <c r="DG2289" s="46"/>
      <c r="DH2289" s="46"/>
      <c r="DI2289" s="46"/>
      <c r="DJ2289" s="46"/>
      <c r="DK2289" s="46"/>
      <c r="DL2289" s="46"/>
      <c r="DM2289" s="46">
        <v>2364000</v>
      </c>
      <c r="DN2289" s="46">
        <v>2364000</v>
      </c>
      <c r="DO2289" s="46">
        <v>2364000</v>
      </c>
      <c r="DP2289" s="46">
        <v>2364000</v>
      </c>
      <c r="DQ2289" s="46">
        <v>2364000</v>
      </c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>
        <v>0</v>
      </c>
      <c r="FA2289" s="59" t="s">
        <v>1726</v>
      </c>
      <c r="FB2289" s="59">
        <v>2015</v>
      </c>
      <c r="FC2289" s="59"/>
    </row>
    <row r="2290" spans="1:159" s="49" customFormat="1" ht="25.5" customHeight="1" x14ac:dyDescent="0.25">
      <c r="A2290" s="59" t="s">
        <v>2234</v>
      </c>
      <c r="B2290" s="59" t="s">
        <v>55</v>
      </c>
      <c r="C2290" s="59" t="s">
        <v>2072</v>
      </c>
      <c r="D2290" s="59" t="s">
        <v>2073</v>
      </c>
      <c r="E2290" s="59" t="s">
        <v>2074</v>
      </c>
      <c r="F2290" s="59"/>
      <c r="G2290" s="59" t="s">
        <v>2328</v>
      </c>
      <c r="H2290" s="59" t="s">
        <v>1499</v>
      </c>
      <c r="I2290" s="59">
        <v>80</v>
      </c>
      <c r="J2290" s="59" t="s">
        <v>1357</v>
      </c>
      <c r="K2290" s="59" t="s">
        <v>2377</v>
      </c>
      <c r="L2290" s="59"/>
      <c r="M2290" s="59" t="s">
        <v>2330</v>
      </c>
      <c r="N2290" s="59"/>
      <c r="O2290" s="46">
        <f>P2290+Q2290+R2290+S2290+T2290+U2290+V2290+W2290+X2290+Y2290+Z2290+AA2290+AB2290+AC2290+AD2290+AE2290+AF2290+AG2290+AH2290+AI2290+AJ2290+AK2290+AL2290+AM2290+AN2290+AO2290+AP2290+AQ2290+AR2290+AS2290+AT2290+AU2290+AV2290+AW2290+AX2290+AY2290+AZ2290</f>
        <v>0</v>
      </c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87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>
        <v>0</v>
      </c>
      <c r="DF2290" s="46"/>
      <c r="DG2290" s="46"/>
      <c r="DH2290" s="46"/>
      <c r="DI2290" s="46"/>
      <c r="DJ2290" s="46"/>
      <c r="DK2290" s="46"/>
      <c r="DL2290" s="46"/>
      <c r="DM2290" s="46">
        <v>3546000</v>
      </c>
      <c r="DN2290" s="46">
        <v>4728000</v>
      </c>
      <c r="DO2290" s="46">
        <v>4728000</v>
      </c>
      <c r="DP2290" s="46">
        <v>4728000</v>
      </c>
      <c r="DQ2290" s="46">
        <v>4722000</v>
      </c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>
        <v>0</v>
      </c>
      <c r="FA2290" s="59" t="s">
        <v>1726</v>
      </c>
      <c r="FB2290" s="59" t="s">
        <v>1736</v>
      </c>
      <c r="FC2290" s="59" t="s">
        <v>2403</v>
      </c>
    </row>
    <row r="2291" spans="1:159" s="49" customFormat="1" ht="25.5" customHeight="1" x14ac:dyDescent="0.25">
      <c r="A2291" s="59" t="s">
        <v>3101</v>
      </c>
      <c r="B2291" s="59" t="s">
        <v>55</v>
      </c>
      <c r="C2291" s="59" t="s">
        <v>2072</v>
      </c>
      <c r="D2291" s="59" t="s">
        <v>2073</v>
      </c>
      <c r="E2291" s="59" t="s">
        <v>2074</v>
      </c>
      <c r="F2291" s="59" t="s">
        <v>2073</v>
      </c>
      <c r="G2291" s="59" t="s">
        <v>2328</v>
      </c>
      <c r="H2291" s="59" t="s">
        <v>1499</v>
      </c>
      <c r="I2291" s="59">
        <v>80</v>
      </c>
      <c r="J2291" s="59" t="s">
        <v>3108</v>
      </c>
      <c r="K2291" s="59" t="s">
        <v>2377</v>
      </c>
      <c r="L2291" s="59"/>
      <c r="M2291" s="59" t="s">
        <v>2330</v>
      </c>
      <c r="N2291" s="59"/>
      <c r="O2291" s="46">
        <f>W2291+X2291+Y2291+Z2291+AA2291</f>
        <v>60</v>
      </c>
      <c r="P2291" s="46"/>
      <c r="Q2291" s="46"/>
      <c r="R2291" s="46"/>
      <c r="S2291" s="46"/>
      <c r="T2291" s="46"/>
      <c r="U2291" s="46"/>
      <c r="V2291" s="46"/>
      <c r="W2291" s="46">
        <v>12</v>
      </c>
      <c r="X2291" s="79">
        <v>12</v>
      </c>
      <c r="Y2291" s="79">
        <v>12</v>
      </c>
      <c r="Z2291" s="79">
        <v>12</v>
      </c>
      <c r="AA2291" s="79">
        <v>12</v>
      </c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  <c r="AL2291" s="46"/>
      <c r="AM2291" s="46"/>
      <c r="AN2291" s="46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87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>
        <f>DE2291/O2291</f>
        <v>0</v>
      </c>
      <c r="BK2291" s="46"/>
      <c r="BL2291" s="46"/>
      <c r="BM2291" s="46"/>
      <c r="BN2291" s="46"/>
      <c r="BO2291" s="46"/>
      <c r="BP2291" s="46"/>
      <c r="BQ2291" s="46"/>
      <c r="BR2291" s="46">
        <v>197000</v>
      </c>
      <c r="BS2291" s="46">
        <v>197000</v>
      </c>
      <c r="BT2291" s="46">
        <v>197000</v>
      </c>
      <c r="BU2291" s="46">
        <v>197000</v>
      </c>
      <c r="BV2291" s="46">
        <v>196750</v>
      </c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  <c r="CN2291" s="46"/>
      <c r="CO2291" s="46"/>
      <c r="CP2291" s="46"/>
      <c r="CQ2291" s="46"/>
      <c r="CR2291" s="46"/>
      <c r="CS2291" s="46"/>
      <c r="CT2291" s="46"/>
      <c r="CU2291" s="46"/>
      <c r="CV2291" s="46"/>
      <c r="CW2291" s="46"/>
      <c r="CX2291" s="46"/>
      <c r="CY2291" s="46"/>
      <c r="CZ2291" s="46"/>
      <c r="DA2291" s="46"/>
      <c r="DB2291" s="46"/>
      <c r="DC2291" s="46"/>
      <c r="DD2291" s="46"/>
      <c r="DE2291" s="46">
        <v>0</v>
      </c>
      <c r="DF2291" s="46"/>
      <c r="DG2291" s="46"/>
      <c r="DH2291" s="46"/>
      <c r="DI2291" s="46"/>
      <c r="DJ2291" s="46"/>
      <c r="DK2291" s="46"/>
      <c r="DL2291" s="46"/>
      <c r="DM2291" s="46">
        <f t="shared" ref="DM2291:DQ2292" si="1780">BR2291*W2291</f>
        <v>2364000</v>
      </c>
      <c r="DN2291" s="46">
        <f t="shared" si="1780"/>
        <v>2364000</v>
      </c>
      <c r="DO2291" s="46">
        <f t="shared" si="1780"/>
        <v>2364000</v>
      </c>
      <c r="DP2291" s="46">
        <f t="shared" si="1780"/>
        <v>2364000</v>
      </c>
      <c r="DQ2291" s="46">
        <f t="shared" si="1780"/>
        <v>2361000</v>
      </c>
      <c r="DR2291" s="46"/>
      <c r="DS2291" s="46"/>
      <c r="DT2291" s="46"/>
      <c r="DU2291" s="46"/>
      <c r="DV2291" s="46"/>
      <c r="DW2291" s="46"/>
      <c r="DX2291" s="46"/>
      <c r="DY2291" s="46"/>
      <c r="DZ2291" s="46"/>
      <c r="EA2291" s="46"/>
      <c r="EB2291" s="46"/>
      <c r="EC2291" s="46"/>
      <c r="ED2291" s="46"/>
      <c r="EE2291" s="46"/>
      <c r="EF2291" s="46"/>
      <c r="EG2291" s="46"/>
      <c r="EH2291" s="46"/>
      <c r="EI2291" s="46"/>
      <c r="EJ2291" s="46"/>
      <c r="EK2291" s="46"/>
      <c r="EL2291" s="46"/>
      <c r="EM2291" s="46"/>
      <c r="EN2291" s="46"/>
      <c r="EO2291" s="46"/>
      <c r="EP2291" s="46"/>
      <c r="EQ2291" s="46"/>
      <c r="ER2291" s="46"/>
      <c r="ES2291" s="46"/>
      <c r="ET2291" s="46"/>
      <c r="EU2291" s="46"/>
      <c r="EV2291" s="46"/>
      <c r="EW2291" s="46"/>
      <c r="EX2291" s="46"/>
      <c r="EY2291" s="46"/>
      <c r="EZ2291" s="46">
        <f>DE2291*1.12</f>
        <v>0</v>
      </c>
      <c r="FA2291" s="59" t="s">
        <v>1726</v>
      </c>
      <c r="FB2291" s="59" t="s">
        <v>3107</v>
      </c>
      <c r="FC2291" s="59" t="s">
        <v>3109</v>
      </c>
    </row>
    <row r="2292" spans="1:159" s="49" customFormat="1" ht="25.5" customHeight="1" x14ac:dyDescent="0.25">
      <c r="A2292" s="59" t="s">
        <v>3543</v>
      </c>
      <c r="B2292" s="59" t="s">
        <v>55</v>
      </c>
      <c r="C2292" s="59" t="s">
        <v>2072</v>
      </c>
      <c r="D2292" s="59" t="s">
        <v>2073</v>
      </c>
      <c r="E2292" s="59" t="s">
        <v>2074</v>
      </c>
      <c r="F2292" s="59" t="s">
        <v>2073</v>
      </c>
      <c r="G2292" s="59" t="s">
        <v>2328</v>
      </c>
      <c r="H2292" s="59" t="s">
        <v>1499</v>
      </c>
      <c r="I2292" s="59">
        <v>80</v>
      </c>
      <c r="J2292" s="59" t="s">
        <v>3517</v>
      </c>
      <c r="K2292" s="59" t="s">
        <v>2377</v>
      </c>
      <c r="L2292" s="59"/>
      <c r="M2292" s="59" t="s">
        <v>2330</v>
      </c>
      <c r="N2292" s="59"/>
      <c r="O2292" s="46">
        <f>W2292+X2292+Y2292+Z2292+AA2292</f>
        <v>60</v>
      </c>
      <c r="P2292" s="46"/>
      <c r="Q2292" s="46"/>
      <c r="R2292" s="46"/>
      <c r="S2292" s="46"/>
      <c r="T2292" s="46"/>
      <c r="U2292" s="46"/>
      <c r="V2292" s="46"/>
      <c r="W2292" s="46">
        <v>12</v>
      </c>
      <c r="X2292" s="79">
        <v>12</v>
      </c>
      <c r="Y2292" s="79">
        <v>12</v>
      </c>
      <c r="Z2292" s="79">
        <v>12</v>
      </c>
      <c r="AA2292" s="79">
        <v>12</v>
      </c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87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>
        <f>DE2292/O2292</f>
        <v>0</v>
      </c>
      <c r="BK2292" s="46"/>
      <c r="BL2292" s="46"/>
      <c r="BM2292" s="46"/>
      <c r="BN2292" s="46"/>
      <c r="BO2292" s="46"/>
      <c r="BP2292" s="46"/>
      <c r="BQ2292" s="46"/>
      <c r="BR2292" s="46">
        <v>197000</v>
      </c>
      <c r="BS2292" s="46">
        <v>206850</v>
      </c>
      <c r="BT2292" s="46">
        <v>206850</v>
      </c>
      <c r="BU2292" s="46">
        <v>206850</v>
      </c>
      <c r="BV2292" s="46">
        <v>206587.5</v>
      </c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>
        <v>0</v>
      </c>
      <c r="DF2292" s="46"/>
      <c r="DG2292" s="46"/>
      <c r="DH2292" s="46"/>
      <c r="DI2292" s="46"/>
      <c r="DJ2292" s="46"/>
      <c r="DK2292" s="46"/>
      <c r="DL2292" s="46"/>
      <c r="DM2292" s="46">
        <f t="shared" si="1780"/>
        <v>2364000</v>
      </c>
      <c r="DN2292" s="46">
        <f t="shared" si="1780"/>
        <v>2482200</v>
      </c>
      <c r="DO2292" s="46">
        <f t="shared" si="1780"/>
        <v>2482200</v>
      </c>
      <c r="DP2292" s="46">
        <f t="shared" si="1780"/>
        <v>2482200</v>
      </c>
      <c r="DQ2292" s="46">
        <f t="shared" si="1780"/>
        <v>2479050</v>
      </c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>
        <f>DE2292*1.12</f>
        <v>0</v>
      </c>
      <c r="FA2292" s="59" t="s">
        <v>1726</v>
      </c>
      <c r="FB2292" s="59" t="s">
        <v>3107</v>
      </c>
      <c r="FC2292" s="59" t="s">
        <v>3518</v>
      </c>
    </row>
    <row r="2293" spans="1:159" s="157" customFormat="1" ht="25.5" customHeight="1" x14ac:dyDescent="0.25">
      <c r="A2293" s="92" t="s">
        <v>3964</v>
      </c>
      <c r="B2293" s="92" t="s">
        <v>55</v>
      </c>
      <c r="C2293" s="92" t="s">
        <v>2072</v>
      </c>
      <c r="D2293" s="92" t="s">
        <v>2073</v>
      </c>
      <c r="E2293" s="92" t="s">
        <v>2074</v>
      </c>
      <c r="F2293" s="92" t="s">
        <v>2073</v>
      </c>
      <c r="G2293" s="92" t="s">
        <v>2328</v>
      </c>
      <c r="H2293" s="92" t="s">
        <v>1499</v>
      </c>
      <c r="I2293" s="152">
        <v>80</v>
      </c>
      <c r="J2293" s="152" t="s">
        <v>3941</v>
      </c>
      <c r="K2293" s="152" t="s">
        <v>2377</v>
      </c>
      <c r="L2293" s="100"/>
      <c r="M2293" s="92" t="s">
        <v>2330</v>
      </c>
      <c r="N2293" s="152"/>
      <c r="O2293" s="48">
        <f t="shared" ref="O2293" si="1781">V2293+W2293+X2293+Y2293+Z2293+AA2293+AB2293+AC2293+AD2293+AE2293+AF2293+AG2293+AH2293+AI2293+AJ2293+AK2293+AL2293+AM2293+AN2293+AO2293+AP2293+AQ2293+AR2293+AS2293+AT2293+AU2293+AV2293+AW2293+AX2293+AY2293+AZ2293+BA2293+BB2293+BC2293+BD2293+BE2293+BF2293+BG2293+BH2293+BI2293</f>
        <v>60</v>
      </c>
      <c r="P2293" s="92"/>
      <c r="Q2293" s="92"/>
      <c r="R2293" s="92"/>
      <c r="S2293" s="96"/>
      <c r="T2293" s="96"/>
      <c r="U2293" s="96"/>
      <c r="V2293" s="96"/>
      <c r="W2293" s="96">
        <v>12</v>
      </c>
      <c r="X2293" s="153">
        <v>12</v>
      </c>
      <c r="Y2293" s="153">
        <v>12</v>
      </c>
      <c r="Z2293" s="153">
        <v>12</v>
      </c>
      <c r="AA2293" s="96">
        <v>12</v>
      </c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154">
        <f t="shared" ref="BJ2293" si="1782">DE2293/O2293</f>
        <v>211278.49000000002</v>
      </c>
      <c r="BK2293" s="92"/>
      <c r="BL2293" s="92"/>
      <c r="BM2293" s="92"/>
      <c r="BN2293" s="155"/>
      <c r="BO2293" s="155"/>
      <c r="BP2293" s="155"/>
      <c r="BQ2293" s="155"/>
      <c r="BR2293" s="155">
        <v>197000</v>
      </c>
      <c r="BS2293" s="96">
        <v>206850</v>
      </c>
      <c r="BT2293" s="101">
        <v>217606.2</v>
      </c>
      <c r="BU2293" s="101">
        <v>217606.2</v>
      </c>
      <c r="BV2293" s="92">
        <v>217330.05000000002</v>
      </c>
      <c r="BW2293" s="92"/>
      <c r="BX2293" s="92"/>
      <c r="BY2293" s="92"/>
      <c r="BZ2293" s="92"/>
      <c r="CA2293" s="92"/>
      <c r="CB2293" s="92"/>
      <c r="CC2293" s="92"/>
      <c r="CD2293" s="92"/>
      <c r="CE2293" s="92"/>
      <c r="CF2293" s="92"/>
      <c r="CG2293" s="92"/>
      <c r="CH2293" s="92"/>
      <c r="CI2293" s="92"/>
      <c r="CJ2293" s="92"/>
      <c r="CK2293" s="92"/>
      <c r="CL2293" s="92"/>
      <c r="CM2293" s="92"/>
      <c r="CN2293" s="92"/>
      <c r="CO2293" s="92"/>
      <c r="CP2293" s="92"/>
      <c r="CQ2293" s="92"/>
      <c r="CR2293" s="92"/>
      <c r="CS2293" s="92"/>
      <c r="CT2293" s="92"/>
      <c r="CU2293" s="92"/>
      <c r="CV2293" s="92"/>
      <c r="CW2293" s="92"/>
      <c r="CX2293" s="92"/>
      <c r="CY2293" s="92"/>
      <c r="CZ2293" s="92"/>
      <c r="DA2293" s="92"/>
      <c r="DB2293" s="92"/>
      <c r="DC2293" s="92"/>
      <c r="DD2293" s="92"/>
      <c r="DE2293" s="154">
        <f t="shared" ref="DE2293" si="1783">SUM(DH2293:EY2293)</f>
        <v>12676709.4</v>
      </c>
      <c r="DF2293" s="92"/>
      <c r="DG2293" s="92"/>
      <c r="DH2293" s="92"/>
      <c r="DI2293" s="156"/>
      <c r="DJ2293" s="156"/>
      <c r="DK2293" s="156"/>
      <c r="DL2293" s="156"/>
      <c r="DM2293" s="156">
        <f t="shared" ref="DM2293:DQ2293" si="1784">W2293*BR2293</f>
        <v>2364000</v>
      </c>
      <c r="DN2293" s="156">
        <f t="shared" si="1784"/>
        <v>2482200</v>
      </c>
      <c r="DO2293" s="156">
        <f t="shared" si="1784"/>
        <v>2611274.4000000004</v>
      </c>
      <c r="DP2293" s="156">
        <f t="shared" si="1784"/>
        <v>2611274.4000000004</v>
      </c>
      <c r="DQ2293" s="156">
        <f t="shared" si="1784"/>
        <v>2607960.6</v>
      </c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156"/>
      <c r="EH2293" s="156"/>
      <c r="EI2293" s="156"/>
      <c r="EJ2293" s="156"/>
      <c r="EK2293" s="156"/>
      <c r="EL2293" s="156"/>
      <c r="EM2293" s="156"/>
      <c r="EN2293" s="156"/>
      <c r="EO2293" s="156"/>
      <c r="EP2293" s="156"/>
      <c r="EQ2293" s="156"/>
      <c r="ER2293" s="156"/>
      <c r="ES2293" s="156"/>
      <c r="ET2293" s="156"/>
      <c r="EU2293" s="156"/>
      <c r="EV2293" s="156"/>
      <c r="EW2293" s="156"/>
      <c r="EX2293" s="156"/>
      <c r="EY2293" s="156"/>
      <c r="EZ2293" s="154">
        <f t="shared" ref="EZ2293" si="1785">DE2293*1.12</f>
        <v>14197914.528000001</v>
      </c>
      <c r="FA2293" s="92" t="s">
        <v>1726</v>
      </c>
      <c r="FB2293" s="92" t="s">
        <v>3578</v>
      </c>
      <c r="FC2293" s="92" t="s">
        <v>1753</v>
      </c>
    </row>
    <row r="2294" spans="1:159" s="49" customFormat="1" ht="25.5" customHeight="1" x14ac:dyDescent="0.25">
      <c r="A2294" s="59" t="s">
        <v>2235</v>
      </c>
      <c r="B2294" s="59" t="s">
        <v>55</v>
      </c>
      <c r="C2294" s="59" t="s">
        <v>2072</v>
      </c>
      <c r="D2294" s="59" t="s">
        <v>2073</v>
      </c>
      <c r="E2294" s="59" t="s">
        <v>2074</v>
      </c>
      <c r="F2294" s="59"/>
      <c r="G2294" s="59" t="s">
        <v>2328</v>
      </c>
      <c r="H2294" s="59" t="s">
        <v>1499</v>
      </c>
      <c r="I2294" s="59">
        <v>80</v>
      </c>
      <c r="J2294" s="59" t="s">
        <v>1506</v>
      </c>
      <c r="K2294" s="59" t="s">
        <v>2378</v>
      </c>
      <c r="L2294" s="59"/>
      <c r="M2294" s="59" t="s">
        <v>2330</v>
      </c>
      <c r="N2294" s="59"/>
      <c r="O2294" s="46">
        <f>P2294+Q2294+R2294+S2294+T2294+U2294+V2294+W2294+X2294+Y2294+Z2294+AA2294+AB2294+AC2294+AD2294+AE2294+AF2294+AG2294+AH2294+AI2294+AJ2294+AK2294+AL2294+AM2294+AN2294+AO2294+AP2294+AQ2294+AR2294+AS2294+AT2294+AU2294+AV2294+AW2294+AX2294+AY2294+AZ2294</f>
        <v>0</v>
      </c>
      <c r="P2294" s="46"/>
      <c r="Q2294" s="46"/>
      <c r="R2294" s="46"/>
      <c r="S2294" s="46"/>
      <c r="T2294" s="46"/>
      <c r="U2294" s="46"/>
      <c r="V2294" s="46"/>
      <c r="W2294" s="46"/>
      <c r="X2294" s="46"/>
      <c r="Y2294" s="46"/>
      <c r="Z2294" s="46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87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>
        <v>0</v>
      </c>
      <c r="DF2294" s="46"/>
      <c r="DG2294" s="46"/>
      <c r="DH2294" s="46"/>
      <c r="DI2294" s="46"/>
      <c r="DJ2294" s="46"/>
      <c r="DK2294" s="46"/>
      <c r="DL2294" s="46"/>
      <c r="DM2294" s="46">
        <v>2196000</v>
      </c>
      <c r="DN2294" s="46">
        <v>2196000</v>
      </c>
      <c r="DO2294" s="46">
        <v>2196000</v>
      </c>
      <c r="DP2294" s="46">
        <v>2196000</v>
      </c>
      <c r="DQ2294" s="46">
        <v>2196000</v>
      </c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  <c r="EZ2294" s="46">
        <v>0</v>
      </c>
      <c r="FA2294" s="59" t="s">
        <v>1726</v>
      </c>
      <c r="FB2294" s="59">
        <v>2015</v>
      </c>
      <c r="FC2294" s="59"/>
    </row>
    <row r="2295" spans="1:159" s="49" customFormat="1" ht="25.5" customHeight="1" x14ac:dyDescent="0.25">
      <c r="A2295" s="59" t="s">
        <v>2236</v>
      </c>
      <c r="B2295" s="59" t="s">
        <v>55</v>
      </c>
      <c r="C2295" s="59" t="s">
        <v>2072</v>
      </c>
      <c r="D2295" s="59" t="s">
        <v>2073</v>
      </c>
      <c r="E2295" s="59" t="s">
        <v>2074</v>
      </c>
      <c r="F2295" s="59"/>
      <c r="G2295" s="59" t="s">
        <v>2328</v>
      </c>
      <c r="H2295" s="59" t="s">
        <v>1499</v>
      </c>
      <c r="I2295" s="59">
        <v>80</v>
      </c>
      <c r="J2295" s="59" t="s">
        <v>1357</v>
      </c>
      <c r="K2295" s="59" t="s">
        <v>2379</v>
      </c>
      <c r="L2295" s="59"/>
      <c r="M2295" s="59" t="s">
        <v>2330</v>
      </c>
      <c r="N2295" s="59"/>
      <c r="O2295" s="46">
        <f>P2295+Q2295+R2295+S2295+T2295+U2295+V2295+W2295+X2295+Y2295+Z2295+AA2295+AB2295+AC2295+AD2295+AE2295+AF2295+AG2295+AH2295+AI2295+AJ2295+AK2295+AL2295+AM2295+AN2295+AO2295+AP2295+AQ2295+AR2295+AS2295+AT2295+AU2295+AV2295+AW2295+AX2295+AY2295+AZ2295</f>
        <v>0</v>
      </c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87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>
        <v>0</v>
      </c>
      <c r="DF2295" s="46"/>
      <c r="DG2295" s="46"/>
      <c r="DH2295" s="46"/>
      <c r="DI2295" s="46"/>
      <c r="DJ2295" s="46"/>
      <c r="DK2295" s="46"/>
      <c r="DL2295" s="46"/>
      <c r="DM2295" s="46">
        <v>3294000</v>
      </c>
      <c r="DN2295" s="46">
        <v>4392000</v>
      </c>
      <c r="DO2295" s="46">
        <v>4392000</v>
      </c>
      <c r="DP2295" s="46">
        <v>4392000</v>
      </c>
      <c r="DQ2295" s="46">
        <v>4386000</v>
      </c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>
        <v>0</v>
      </c>
      <c r="FA2295" s="59" t="s">
        <v>1726</v>
      </c>
      <c r="FB2295" s="59" t="s">
        <v>1736</v>
      </c>
      <c r="FC2295" s="59" t="s">
        <v>2403</v>
      </c>
    </row>
    <row r="2296" spans="1:159" s="49" customFormat="1" ht="25.5" customHeight="1" x14ac:dyDescent="0.25">
      <c r="A2296" s="59" t="s">
        <v>3102</v>
      </c>
      <c r="B2296" s="59" t="s">
        <v>55</v>
      </c>
      <c r="C2296" s="59" t="s">
        <v>2072</v>
      </c>
      <c r="D2296" s="59" t="s">
        <v>2073</v>
      </c>
      <c r="E2296" s="59" t="s">
        <v>2074</v>
      </c>
      <c r="F2296" s="59" t="s">
        <v>2073</v>
      </c>
      <c r="G2296" s="59" t="s">
        <v>2328</v>
      </c>
      <c r="H2296" s="59" t="s">
        <v>1499</v>
      </c>
      <c r="I2296" s="59">
        <v>80</v>
      </c>
      <c r="J2296" s="59" t="s">
        <v>3108</v>
      </c>
      <c r="K2296" s="59" t="s">
        <v>2379</v>
      </c>
      <c r="L2296" s="59"/>
      <c r="M2296" s="59" t="s">
        <v>2330</v>
      </c>
      <c r="N2296" s="59"/>
      <c r="O2296" s="46">
        <f>W2296+X2296+Y2296+Z2296+AA2296</f>
        <v>60</v>
      </c>
      <c r="P2296" s="46"/>
      <c r="Q2296" s="46"/>
      <c r="R2296" s="46"/>
      <c r="S2296" s="46"/>
      <c r="T2296" s="46"/>
      <c r="U2296" s="46"/>
      <c r="V2296" s="46"/>
      <c r="W2296" s="46">
        <v>12</v>
      </c>
      <c r="X2296" s="79">
        <v>12</v>
      </c>
      <c r="Y2296" s="79">
        <v>12</v>
      </c>
      <c r="Z2296" s="79">
        <v>12</v>
      </c>
      <c r="AA2296" s="79">
        <v>12</v>
      </c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87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>
        <f>DE2296/O2296</f>
        <v>0</v>
      </c>
      <c r="BK2296" s="46"/>
      <c r="BL2296" s="46"/>
      <c r="BM2296" s="46"/>
      <c r="BN2296" s="46"/>
      <c r="BO2296" s="46"/>
      <c r="BP2296" s="46"/>
      <c r="BQ2296" s="46"/>
      <c r="BR2296" s="46">
        <v>183000</v>
      </c>
      <c r="BS2296" s="46">
        <v>183000</v>
      </c>
      <c r="BT2296" s="46">
        <v>183000</v>
      </c>
      <c r="BU2296" s="46">
        <v>183000</v>
      </c>
      <c r="BV2296" s="46">
        <v>182750</v>
      </c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  <c r="CN2296" s="46"/>
      <c r="CO2296" s="46"/>
      <c r="CP2296" s="46"/>
      <c r="CQ2296" s="46"/>
      <c r="CR2296" s="46"/>
      <c r="CS2296" s="46"/>
      <c r="CT2296" s="46"/>
      <c r="CU2296" s="46"/>
      <c r="CV2296" s="46"/>
      <c r="CW2296" s="46"/>
      <c r="CX2296" s="46"/>
      <c r="CY2296" s="46"/>
      <c r="CZ2296" s="46"/>
      <c r="DA2296" s="46"/>
      <c r="DB2296" s="46"/>
      <c r="DC2296" s="46"/>
      <c r="DD2296" s="46"/>
      <c r="DE2296" s="46">
        <v>0</v>
      </c>
      <c r="DF2296" s="46"/>
      <c r="DG2296" s="46"/>
      <c r="DH2296" s="46"/>
      <c r="DI2296" s="46"/>
      <c r="DJ2296" s="46"/>
      <c r="DK2296" s="46"/>
      <c r="DL2296" s="46"/>
      <c r="DM2296" s="46">
        <f t="shared" ref="DM2296:DQ2297" si="1786">BR2296*W2296</f>
        <v>2196000</v>
      </c>
      <c r="DN2296" s="46">
        <f t="shared" si="1786"/>
        <v>2196000</v>
      </c>
      <c r="DO2296" s="46">
        <f t="shared" si="1786"/>
        <v>2196000</v>
      </c>
      <c r="DP2296" s="46">
        <f t="shared" si="1786"/>
        <v>2196000</v>
      </c>
      <c r="DQ2296" s="46">
        <f t="shared" si="1786"/>
        <v>2193000</v>
      </c>
      <c r="DR2296" s="46"/>
      <c r="DS2296" s="46"/>
      <c r="DT2296" s="46"/>
      <c r="DU2296" s="46"/>
      <c r="DV2296" s="46"/>
      <c r="DW2296" s="46"/>
      <c r="DX2296" s="46"/>
      <c r="DY2296" s="46"/>
      <c r="DZ2296" s="46"/>
      <c r="EA2296" s="46"/>
      <c r="EB2296" s="46"/>
      <c r="EC2296" s="46"/>
      <c r="ED2296" s="46"/>
      <c r="EE2296" s="46"/>
      <c r="EF2296" s="46"/>
      <c r="EG2296" s="46"/>
      <c r="EH2296" s="46"/>
      <c r="EI2296" s="46"/>
      <c r="EJ2296" s="46"/>
      <c r="EK2296" s="46"/>
      <c r="EL2296" s="46"/>
      <c r="EM2296" s="46"/>
      <c r="EN2296" s="46"/>
      <c r="EO2296" s="46"/>
      <c r="EP2296" s="46"/>
      <c r="EQ2296" s="46"/>
      <c r="ER2296" s="46"/>
      <c r="ES2296" s="46"/>
      <c r="ET2296" s="46"/>
      <c r="EU2296" s="46"/>
      <c r="EV2296" s="46"/>
      <c r="EW2296" s="46"/>
      <c r="EX2296" s="46"/>
      <c r="EY2296" s="46"/>
      <c r="EZ2296" s="46">
        <f>DE2296*1.12</f>
        <v>0</v>
      </c>
      <c r="FA2296" s="59" t="s">
        <v>1726</v>
      </c>
      <c r="FB2296" s="59" t="s">
        <v>3107</v>
      </c>
      <c r="FC2296" s="59" t="s">
        <v>3109</v>
      </c>
    </row>
    <row r="2297" spans="1:159" s="49" customFormat="1" ht="25.5" customHeight="1" x14ac:dyDescent="0.25">
      <c r="A2297" s="59" t="s">
        <v>3544</v>
      </c>
      <c r="B2297" s="59" t="s">
        <v>55</v>
      </c>
      <c r="C2297" s="59" t="s">
        <v>2072</v>
      </c>
      <c r="D2297" s="59" t="s">
        <v>2073</v>
      </c>
      <c r="E2297" s="59" t="s">
        <v>2074</v>
      </c>
      <c r="F2297" s="59" t="s">
        <v>2073</v>
      </c>
      <c r="G2297" s="59" t="s">
        <v>2328</v>
      </c>
      <c r="H2297" s="59" t="s">
        <v>1499</v>
      </c>
      <c r="I2297" s="59">
        <v>80</v>
      </c>
      <c r="J2297" s="59" t="s">
        <v>3517</v>
      </c>
      <c r="K2297" s="59" t="s">
        <v>2379</v>
      </c>
      <c r="L2297" s="59"/>
      <c r="M2297" s="59" t="s">
        <v>2330</v>
      </c>
      <c r="N2297" s="59"/>
      <c r="O2297" s="46">
        <f>W2297+X2297+Y2297+Z2297+AA2297</f>
        <v>60</v>
      </c>
      <c r="P2297" s="46"/>
      <c r="Q2297" s="46"/>
      <c r="R2297" s="46"/>
      <c r="S2297" s="46"/>
      <c r="T2297" s="46"/>
      <c r="U2297" s="46"/>
      <c r="V2297" s="46"/>
      <c r="W2297" s="46">
        <v>12</v>
      </c>
      <c r="X2297" s="79">
        <v>12</v>
      </c>
      <c r="Y2297" s="79">
        <v>12</v>
      </c>
      <c r="Z2297" s="79">
        <v>12</v>
      </c>
      <c r="AA2297" s="79">
        <v>12</v>
      </c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87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>
        <f>DE2297/O2297</f>
        <v>0</v>
      </c>
      <c r="BK2297" s="46"/>
      <c r="BL2297" s="46"/>
      <c r="BM2297" s="46"/>
      <c r="BN2297" s="46"/>
      <c r="BO2297" s="46"/>
      <c r="BP2297" s="46"/>
      <c r="BQ2297" s="46"/>
      <c r="BR2297" s="46">
        <v>183000</v>
      </c>
      <c r="BS2297" s="46">
        <v>192150</v>
      </c>
      <c r="BT2297" s="46">
        <v>192150</v>
      </c>
      <c r="BU2297" s="46">
        <v>192150</v>
      </c>
      <c r="BV2297" s="46">
        <v>191887.5</v>
      </c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>
        <v>0</v>
      </c>
      <c r="DF2297" s="46"/>
      <c r="DG2297" s="46"/>
      <c r="DH2297" s="46"/>
      <c r="DI2297" s="46"/>
      <c r="DJ2297" s="46"/>
      <c r="DK2297" s="46"/>
      <c r="DL2297" s="46"/>
      <c r="DM2297" s="46">
        <f t="shared" si="1786"/>
        <v>2196000</v>
      </c>
      <c r="DN2297" s="46">
        <f t="shared" si="1786"/>
        <v>2305800</v>
      </c>
      <c r="DO2297" s="46">
        <f t="shared" si="1786"/>
        <v>2305800</v>
      </c>
      <c r="DP2297" s="46">
        <f t="shared" si="1786"/>
        <v>2305800</v>
      </c>
      <c r="DQ2297" s="46">
        <f t="shared" si="1786"/>
        <v>2302650</v>
      </c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>
        <f>DE2297*1.12</f>
        <v>0</v>
      </c>
      <c r="FA2297" s="59" t="s">
        <v>1726</v>
      </c>
      <c r="FB2297" s="59" t="s">
        <v>3107</v>
      </c>
      <c r="FC2297" s="59" t="s">
        <v>3518</v>
      </c>
    </row>
    <row r="2298" spans="1:159" s="157" customFormat="1" ht="25.5" customHeight="1" x14ac:dyDescent="0.25">
      <c r="A2298" s="92" t="s">
        <v>3965</v>
      </c>
      <c r="B2298" s="92" t="s">
        <v>55</v>
      </c>
      <c r="C2298" s="92" t="s">
        <v>2072</v>
      </c>
      <c r="D2298" s="92" t="s">
        <v>2073</v>
      </c>
      <c r="E2298" s="92" t="s">
        <v>2074</v>
      </c>
      <c r="F2298" s="92" t="s">
        <v>2073</v>
      </c>
      <c r="G2298" s="92" t="s">
        <v>2328</v>
      </c>
      <c r="H2298" s="92" t="s">
        <v>1499</v>
      </c>
      <c r="I2298" s="152">
        <v>80</v>
      </c>
      <c r="J2298" s="152" t="s">
        <v>3941</v>
      </c>
      <c r="K2298" s="152" t="s">
        <v>2379</v>
      </c>
      <c r="L2298" s="100"/>
      <c r="M2298" s="92" t="s">
        <v>2330</v>
      </c>
      <c r="N2298" s="152"/>
      <c r="O2298" s="48">
        <f t="shared" ref="O2298" si="1787">V2298+W2298+X2298+Y2298+Z2298+AA2298+AB2298+AC2298+AD2298+AE2298+AF2298+AG2298+AH2298+AI2298+AJ2298+AK2298+AL2298+AM2298+AN2298+AO2298+AP2298+AQ2298+AR2298+AS2298+AT2298+AU2298+AV2298+AW2298+AX2298+AY2298+AZ2298+BA2298+BB2298+BC2298+BD2298+BE2298+BF2298+BG2298+BH2298+BI2298</f>
        <v>60</v>
      </c>
      <c r="P2298" s="92"/>
      <c r="Q2298" s="92"/>
      <c r="R2298" s="92"/>
      <c r="S2298" s="96"/>
      <c r="T2298" s="96"/>
      <c r="U2298" s="96"/>
      <c r="V2298" s="96"/>
      <c r="W2298" s="96">
        <v>12</v>
      </c>
      <c r="X2298" s="153">
        <v>12</v>
      </c>
      <c r="Y2298" s="153">
        <v>12</v>
      </c>
      <c r="Z2298" s="153">
        <v>12</v>
      </c>
      <c r="AA2298" s="96">
        <v>12</v>
      </c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154">
        <f t="shared" ref="BJ2298" si="1788">DE2298/O2298</f>
        <v>196259.85</v>
      </c>
      <c r="BK2298" s="92"/>
      <c r="BL2298" s="92"/>
      <c r="BM2298" s="92"/>
      <c r="BN2298" s="155"/>
      <c r="BO2298" s="155"/>
      <c r="BP2298" s="155"/>
      <c r="BQ2298" s="155"/>
      <c r="BR2298" s="155">
        <v>183000</v>
      </c>
      <c r="BS2298" s="96">
        <v>192150</v>
      </c>
      <c r="BT2298" s="101">
        <v>202141.80000000002</v>
      </c>
      <c r="BU2298" s="101">
        <v>202141.80000000002</v>
      </c>
      <c r="BV2298" s="92">
        <v>201865.65000000002</v>
      </c>
      <c r="BW2298" s="92"/>
      <c r="BX2298" s="92"/>
      <c r="BY2298" s="92"/>
      <c r="BZ2298" s="92"/>
      <c r="CA2298" s="92"/>
      <c r="CB2298" s="92"/>
      <c r="CC2298" s="92"/>
      <c r="CD2298" s="92"/>
      <c r="CE2298" s="92"/>
      <c r="CF2298" s="92"/>
      <c r="CG2298" s="92"/>
      <c r="CH2298" s="92"/>
      <c r="CI2298" s="92"/>
      <c r="CJ2298" s="92"/>
      <c r="CK2298" s="92"/>
      <c r="CL2298" s="92"/>
      <c r="CM2298" s="92"/>
      <c r="CN2298" s="92"/>
      <c r="CO2298" s="92"/>
      <c r="CP2298" s="92"/>
      <c r="CQ2298" s="92"/>
      <c r="CR2298" s="92"/>
      <c r="CS2298" s="92"/>
      <c r="CT2298" s="92"/>
      <c r="CU2298" s="92"/>
      <c r="CV2298" s="92"/>
      <c r="CW2298" s="92"/>
      <c r="CX2298" s="92"/>
      <c r="CY2298" s="92"/>
      <c r="CZ2298" s="92"/>
      <c r="DA2298" s="92"/>
      <c r="DB2298" s="92"/>
      <c r="DC2298" s="92"/>
      <c r="DD2298" s="92"/>
      <c r="DE2298" s="154">
        <f t="shared" ref="DE2298" si="1789">SUM(DH2298:EY2298)</f>
        <v>11775591</v>
      </c>
      <c r="DF2298" s="92"/>
      <c r="DG2298" s="92"/>
      <c r="DH2298" s="92"/>
      <c r="DI2298" s="156"/>
      <c r="DJ2298" s="156"/>
      <c r="DK2298" s="156"/>
      <c r="DL2298" s="156"/>
      <c r="DM2298" s="156">
        <f t="shared" ref="DM2298:DQ2298" si="1790">W2298*BR2298</f>
        <v>2196000</v>
      </c>
      <c r="DN2298" s="156">
        <f t="shared" si="1790"/>
        <v>2305800</v>
      </c>
      <c r="DO2298" s="156">
        <f t="shared" si="1790"/>
        <v>2425701.6</v>
      </c>
      <c r="DP2298" s="156">
        <f t="shared" si="1790"/>
        <v>2425701.6</v>
      </c>
      <c r="DQ2298" s="156">
        <f t="shared" si="1790"/>
        <v>2422387.8000000003</v>
      </c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156"/>
      <c r="EH2298" s="156"/>
      <c r="EI2298" s="156"/>
      <c r="EJ2298" s="156"/>
      <c r="EK2298" s="156"/>
      <c r="EL2298" s="156"/>
      <c r="EM2298" s="156"/>
      <c r="EN2298" s="156"/>
      <c r="EO2298" s="156"/>
      <c r="EP2298" s="156"/>
      <c r="EQ2298" s="156"/>
      <c r="ER2298" s="156"/>
      <c r="ES2298" s="156"/>
      <c r="ET2298" s="156"/>
      <c r="EU2298" s="156"/>
      <c r="EV2298" s="156"/>
      <c r="EW2298" s="156"/>
      <c r="EX2298" s="156"/>
      <c r="EY2298" s="156"/>
      <c r="EZ2298" s="154">
        <f t="shared" ref="EZ2298" si="1791">DE2298*1.12</f>
        <v>13188661.920000002</v>
      </c>
      <c r="FA2298" s="92" t="s">
        <v>1726</v>
      </c>
      <c r="FB2298" s="92" t="s">
        <v>3578</v>
      </c>
      <c r="FC2298" s="92" t="s">
        <v>1753</v>
      </c>
    </row>
    <row r="2299" spans="1:159" s="49" customFormat="1" ht="25.5" customHeight="1" x14ac:dyDescent="0.25">
      <c r="A2299" s="59" t="s">
        <v>2237</v>
      </c>
      <c r="B2299" s="59" t="s">
        <v>55</v>
      </c>
      <c r="C2299" s="59" t="s">
        <v>2072</v>
      </c>
      <c r="D2299" s="59" t="s">
        <v>2073</v>
      </c>
      <c r="E2299" s="59" t="s">
        <v>2074</v>
      </c>
      <c r="F2299" s="59"/>
      <c r="G2299" s="59" t="s">
        <v>2328</v>
      </c>
      <c r="H2299" s="59" t="s">
        <v>1499</v>
      </c>
      <c r="I2299" s="59">
        <v>80</v>
      </c>
      <c r="J2299" s="59" t="s">
        <v>1506</v>
      </c>
      <c r="K2299" s="59" t="s">
        <v>2380</v>
      </c>
      <c r="L2299" s="59"/>
      <c r="M2299" s="59" t="s">
        <v>2330</v>
      </c>
      <c r="N2299" s="59"/>
      <c r="O2299" s="46">
        <f>P2299+Q2299+R2299+S2299+T2299+U2299+V2299+W2299+X2299+Y2299+Z2299+AA2299+AB2299+AC2299+AD2299+AE2299+AF2299+AG2299+AH2299+AI2299+AJ2299+AK2299+AL2299+AM2299+AN2299+AO2299+AP2299+AQ2299+AR2299+AS2299+AT2299+AU2299+AV2299+AW2299+AX2299+AY2299+AZ2299</f>
        <v>0</v>
      </c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87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>
        <v>0</v>
      </c>
      <c r="DF2299" s="46"/>
      <c r="DG2299" s="46"/>
      <c r="DH2299" s="46"/>
      <c r="DI2299" s="46"/>
      <c r="DJ2299" s="46"/>
      <c r="DK2299" s="46"/>
      <c r="DL2299" s="46"/>
      <c r="DM2299" s="46">
        <v>2592000</v>
      </c>
      <c r="DN2299" s="46">
        <v>2592000</v>
      </c>
      <c r="DO2299" s="46">
        <v>2592000</v>
      </c>
      <c r="DP2299" s="46">
        <v>2592000</v>
      </c>
      <c r="DQ2299" s="46">
        <v>2592000</v>
      </c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>
        <v>0</v>
      </c>
      <c r="FA2299" s="59" t="s">
        <v>1726</v>
      </c>
      <c r="FB2299" s="59">
        <v>2015</v>
      </c>
      <c r="FC2299" s="59"/>
    </row>
    <row r="2300" spans="1:159" s="49" customFormat="1" ht="25.5" customHeight="1" x14ac:dyDescent="0.25">
      <c r="A2300" s="59" t="s">
        <v>2238</v>
      </c>
      <c r="B2300" s="59" t="s">
        <v>55</v>
      </c>
      <c r="C2300" s="59" t="s">
        <v>2072</v>
      </c>
      <c r="D2300" s="59" t="s">
        <v>2073</v>
      </c>
      <c r="E2300" s="59" t="s">
        <v>2074</v>
      </c>
      <c r="F2300" s="59"/>
      <c r="G2300" s="59" t="s">
        <v>2328</v>
      </c>
      <c r="H2300" s="59" t="s">
        <v>1499</v>
      </c>
      <c r="I2300" s="59">
        <v>80</v>
      </c>
      <c r="J2300" s="59" t="s">
        <v>1357</v>
      </c>
      <c r="K2300" s="59" t="s">
        <v>2381</v>
      </c>
      <c r="L2300" s="59"/>
      <c r="M2300" s="59" t="s">
        <v>2330</v>
      </c>
      <c r="N2300" s="59"/>
      <c r="O2300" s="46">
        <f>P2300+Q2300+R2300+S2300+T2300+U2300+V2300+W2300+X2300+Y2300+Z2300+AA2300+AB2300+AC2300+AD2300+AE2300+AF2300+AG2300+AH2300+AI2300+AJ2300+AK2300+AL2300+AM2300+AN2300+AO2300+AP2300+AQ2300+AR2300+AS2300+AT2300+AU2300+AV2300+AW2300+AX2300+AY2300+AZ2300</f>
        <v>0</v>
      </c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87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>
        <v>0</v>
      </c>
      <c r="DF2300" s="46"/>
      <c r="DG2300" s="46"/>
      <c r="DH2300" s="46"/>
      <c r="DI2300" s="46"/>
      <c r="DJ2300" s="46"/>
      <c r="DK2300" s="46"/>
      <c r="DL2300" s="46"/>
      <c r="DM2300" s="46">
        <v>3888000</v>
      </c>
      <c r="DN2300" s="46">
        <v>5184000</v>
      </c>
      <c r="DO2300" s="46">
        <v>5184000</v>
      </c>
      <c r="DP2300" s="46">
        <v>5184000</v>
      </c>
      <c r="DQ2300" s="46">
        <v>5180000</v>
      </c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>
        <v>0</v>
      </c>
      <c r="FA2300" s="59" t="s">
        <v>1726</v>
      </c>
      <c r="FB2300" s="59" t="s">
        <v>1736</v>
      </c>
      <c r="FC2300" s="59" t="s">
        <v>2403</v>
      </c>
    </row>
    <row r="2301" spans="1:159" s="49" customFormat="1" ht="25.5" customHeight="1" x14ac:dyDescent="0.25">
      <c r="A2301" s="59" t="s">
        <v>3103</v>
      </c>
      <c r="B2301" s="59" t="s">
        <v>55</v>
      </c>
      <c r="C2301" s="59" t="s">
        <v>2072</v>
      </c>
      <c r="D2301" s="59" t="s">
        <v>2073</v>
      </c>
      <c r="E2301" s="59" t="s">
        <v>2074</v>
      </c>
      <c r="F2301" s="59" t="s">
        <v>2073</v>
      </c>
      <c r="G2301" s="59" t="s">
        <v>2328</v>
      </c>
      <c r="H2301" s="59" t="s">
        <v>1499</v>
      </c>
      <c r="I2301" s="59">
        <v>80</v>
      </c>
      <c r="J2301" s="59" t="s">
        <v>3108</v>
      </c>
      <c r="K2301" s="59" t="s">
        <v>2381</v>
      </c>
      <c r="L2301" s="59"/>
      <c r="M2301" s="59" t="s">
        <v>2330</v>
      </c>
      <c r="N2301" s="59"/>
      <c r="O2301" s="46">
        <f>W2301+X2301+Y2301+Z2301+AA2301</f>
        <v>60</v>
      </c>
      <c r="P2301" s="46"/>
      <c r="Q2301" s="46"/>
      <c r="R2301" s="46"/>
      <c r="S2301" s="46"/>
      <c r="T2301" s="46"/>
      <c r="U2301" s="46"/>
      <c r="V2301" s="46"/>
      <c r="W2301" s="46">
        <v>12</v>
      </c>
      <c r="X2301" s="79">
        <v>12</v>
      </c>
      <c r="Y2301" s="79">
        <v>12</v>
      </c>
      <c r="Z2301" s="79">
        <v>12</v>
      </c>
      <c r="AA2301" s="79">
        <v>12</v>
      </c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87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>
        <f>DE2301/O2301</f>
        <v>0</v>
      </c>
      <c r="BK2301" s="46"/>
      <c r="BL2301" s="46"/>
      <c r="BM2301" s="46"/>
      <c r="BN2301" s="46"/>
      <c r="BO2301" s="46"/>
      <c r="BP2301" s="46"/>
      <c r="BQ2301" s="46"/>
      <c r="BR2301" s="46">
        <v>216000</v>
      </c>
      <c r="BS2301" s="46">
        <v>216000</v>
      </c>
      <c r="BT2301" s="46">
        <v>216000</v>
      </c>
      <c r="BU2301" s="46">
        <v>216000</v>
      </c>
      <c r="BV2301" s="46">
        <v>215833.33333333334</v>
      </c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  <c r="CN2301" s="46"/>
      <c r="CO2301" s="46"/>
      <c r="CP2301" s="46"/>
      <c r="CQ2301" s="46"/>
      <c r="CR2301" s="46"/>
      <c r="CS2301" s="46"/>
      <c r="CT2301" s="46"/>
      <c r="CU2301" s="46"/>
      <c r="CV2301" s="46"/>
      <c r="CW2301" s="46"/>
      <c r="CX2301" s="46"/>
      <c r="CY2301" s="46"/>
      <c r="CZ2301" s="46"/>
      <c r="DA2301" s="46"/>
      <c r="DB2301" s="46"/>
      <c r="DC2301" s="46"/>
      <c r="DD2301" s="46"/>
      <c r="DE2301" s="46">
        <v>0</v>
      </c>
      <c r="DF2301" s="46"/>
      <c r="DG2301" s="46"/>
      <c r="DH2301" s="46"/>
      <c r="DI2301" s="46"/>
      <c r="DJ2301" s="46"/>
      <c r="DK2301" s="46"/>
      <c r="DL2301" s="46"/>
      <c r="DM2301" s="46">
        <f t="shared" ref="DM2301:DQ2302" si="1792">BR2301*W2301</f>
        <v>2592000</v>
      </c>
      <c r="DN2301" s="46">
        <f t="shared" si="1792"/>
        <v>2592000</v>
      </c>
      <c r="DO2301" s="46">
        <f t="shared" si="1792"/>
        <v>2592000</v>
      </c>
      <c r="DP2301" s="46">
        <f t="shared" si="1792"/>
        <v>2592000</v>
      </c>
      <c r="DQ2301" s="46">
        <f t="shared" si="1792"/>
        <v>2590000</v>
      </c>
      <c r="DR2301" s="46"/>
      <c r="DS2301" s="46"/>
      <c r="DT2301" s="46"/>
      <c r="DU2301" s="46"/>
      <c r="DV2301" s="46"/>
      <c r="DW2301" s="46"/>
      <c r="DX2301" s="46"/>
      <c r="DY2301" s="46"/>
      <c r="DZ2301" s="46"/>
      <c r="EA2301" s="46"/>
      <c r="EB2301" s="46"/>
      <c r="EC2301" s="46"/>
      <c r="ED2301" s="46"/>
      <c r="EE2301" s="46"/>
      <c r="EF2301" s="46"/>
      <c r="EG2301" s="46"/>
      <c r="EH2301" s="46"/>
      <c r="EI2301" s="46"/>
      <c r="EJ2301" s="46"/>
      <c r="EK2301" s="46"/>
      <c r="EL2301" s="46"/>
      <c r="EM2301" s="46"/>
      <c r="EN2301" s="46"/>
      <c r="EO2301" s="46"/>
      <c r="EP2301" s="46"/>
      <c r="EQ2301" s="46"/>
      <c r="ER2301" s="46"/>
      <c r="ES2301" s="46"/>
      <c r="ET2301" s="46"/>
      <c r="EU2301" s="46"/>
      <c r="EV2301" s="46"/>
      <c r="EW2301" s="46"/>
      <c r="EX2301" s="46"/>
      <c r="EY2301" s="46"/>
      <c r="EZ2301" s="46">
        <f>DE2301*1.12</f>
        <v>0</v>
      </c>
      <c r="FA2301" s="59" t="s">
        <v>1726</v>
      </c>
      <c r="FB2301" s="59" t="s">
        <v>3107</v>
      </c>
      <c r="FC2301" s="59" t="s">
        <v>3109</v>
      </c>
    </row>
    <row r="2302" spans="1:159" s="49" customFormat="1" ht="25.5" customHeight="1" x14ac:dyDescent="0.25">
      <c r="A2302" s="59" t="s">
        <v>3545</v>
      </c>
      <c r="B2302" s="59" t="s">
        <v>55</v>
      </c>
      <c r="C2302" s="59" t="s">
        <v>2072</v>
      </c>
      <c r="D2302" s="59" t="s">
        <v>2073</v>
      </c>
      <c r="E2302" s="59" t="s">
        <v>2074</v>
      </c>
      <c r="F2302" s="59" t="s">
        <v>2073</v>
      </c>
      <c r="G2302" s="59" t="s">
        <v>2328</v>
      </c>
      <c r="H2302" s="59" t="s">
        <v>1499</v>
      </c>
      <c r="I2302" s="59">
        <v>80</v>
      </c>
      <c r="J2302" s="59" t="s">
        <v>3517</v>
      </c>
      <c r="K2302" s="59" t="s">
        <v>2381</v>
      </c>
      <c r="L2302" s="59"/>
      <c r="M2302" s="59" t="s">
        <v>2330</v>
      </c>
      <c r="N2302" s="59"/>
      <c r="O2302" s="46">
        <f>W2302+X2302+Y2302+Z2302+AA2302</f>
        <v>60</v>
      </c>
      <c r="P2302" s="46"/>
      <c r="Q2302" s="46"/>
      <c r="R2302" s="46"/>
      <c r="S2302" s="46"/>
      <c r="T2302" s="46"/>
      <c r="U2302" s="46"/>
      <c r="V2302" s="46"/>
      <c r="W2302" s="46">
        <v>12</v>
      </c>
      <c r="X2302" s="79">
        <v>12</v>
      </c>
      <c r="Y2302" s="79">
        <v>12</v>
      </c>
      <c r="Z2302" s="79">
        <v>12</v>
      </c>
      <c r="AA2302" s="79">
        <v>12</v>
      </c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87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>
        <f>DE2302/O2302</f>
        <v>0</v>
      </c>
      <c r="BK2302" s="46"/>
      <c r="BL2302" s="46"/>
      <c r="BM2302" s="46"/>
      <c r="BN2302" s="46"/>
      <c r="BO2302" s="46"/>
      <c r="BP2302" s="46"/>
      <c r="BQ2302" s="46"/>
      <c r="BR2302" s="46">
        <v>216000</v>
      </c>
      <c r="BS2302" s="46">
        <v>226800</v>
      </c>
      <c r="BT2302" s="46">
        <v>226800</v>
      </c>
      <c r="BU2302" s="46">
        <v>226800</v>
      </c>
      <c r="BV2302" s="46">
        <v>226625.00000000003</v>
      </c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  <c r="CN2302" s="46"/>
      <c r="CO2302" s="46"/>
      <c r="CP2302" s="46"/>
      <c r="CQ2302" s="46"/>
      <c r="CR2302" s="46"/>
      <c r="CS2302" s="46"/>
      <c r="CT2302" s="46"/>
      <c r="CU2302" s="46"/>
      <c r="CV2302" s="46"/>
      <c r="CW2302" s="46"/>
      <c r="CX2302" s="46"/>
      <c r="CY2302" s="46"/>
      <c r="CZ2302" s="46"/>
      <c r="DA2302" s="46"/>
      <c r="DB2302" s="46"/>
      <c r="DC2302" s="46"/>
      <c r="DD2302" s="46"/>
      <c r="DE2302" s="46">
        <v>0</v>
      </c>
      <c r="DF2302" s="46"/>
      <c r="DG2302" s="46"/>
      <c r="DH2302" s="46"/>
      <c r="DI2302" s="46"/>
      <c r="DJ2302" s="46"/>
      <c r="DK2302" s="46"/>
      <c r="DL2302" s="46"/>
      <c r="DM2302" s="46">
        <f t="shared" si="1792"/>
        <v>2592000</v>
      </c>
      <c r="DN2302" s="46">
        <f t="shared" si="1792"/>
        <v>2721600</v>
      </c>
      <c r="DO2302" s="46">
        <f t="shared" si="1792"/>
        <v>2721600</v>
      </c>
      <c r="DP2302" s="46">
        <f t="shared" si="1792"/>
        <v>2721600</v>
      </c>
      <c r="DQ2302" s="46">
        <f t="shared" si="1792"/>
        <v>2719500.0000000005</v>
      </c>
      <c r="DR2302" s="46"/>
      <c r="DS2302" s="46"/>
      <c r="DT2302" s="46"/>
      <c r="DU2302" s="46"/>
      <c r="DV2302" s="46"/>
      <c r="DW2302" s="46"/>
      <c r="DX2302" s="46"/>
      <c r="DY2302" s="46"/>
      <c r="DZ2302" s="46"/>
      <c r="EA2302" s="46"/>
      <c r="EB2302" s="46"/>
      <c r="EC2302" s="46"/>
      <c r="ED2302" s="46"/>
      <c r="EE2302" s="46"/>
      <c r="EF2302" s="46"/>
      <c r="EG2302" s="46"/>
      <c r="EH2302" s="46"/>
      <c r="EI2302" s="46"/>
      <c r="EJ2302" s="46"/>
      <c r="EK2302" s="46"/>
      <c r="EL2302" s="46"/>
      <c r="EM2302" s="46"/>
      <c r="EN2302" s="46"/>
      <c r="EO2302" s="46"/>
      <c r="EP2302" s="46"/>
      <c r="EQ2302" s="46"/>
      <c r="ER2302" s="46"/>
      <c r="ES2302" s="46"/>
      <c r="ET2302" s="46"/>
      <c r="EU2302" s="46"/>
      <c r="EV2302" s="46"/>
      <c r="EW2302" s="46"/>
      <c r="EX2302" s="46"/>
      <c r="EY2302" s="46"/>
      <c r="EZ2302" s="46">
        <f>DE2302*1.12</f>
        <v>0</v>
      </c>
      <c r="FA2302" s="59" t="s">
        <v>1726</v>
      </c>
      <c r="FB2302" s="59" t="s">
        <v>3107</v>
      </c>
      <c r="FC2302" s="59" t="s">
        <v>3518</v>
      </c>
    </row>
    <row r="2303" spans="1:159" s="157" customFormat="1" ht="25.5" customHeight="1" x14ac:dyDescent="0.25">
      <c r="A2303" s="92" t="s">
        <v>3966</v>
      </c>
      <c r="B2303" s="92" t="s">
        <v>55</v>
      </c>
      <c r="C2303" s="92" t="s">
        <v>2072</v>
      </c>
      <c r="D2303" s="92" t="s">
        <v>2073</v>
      </c>
      <c r="E2303" s="92" t="s">
        <v>2074</v>
      </c>
      <c r="F2303" s="92" t="s">
        <v>2073</v>
      </c>
      <c r="G2303" s="92" t="s">
        <v>2328</v>
      </c>
      <c r="H2303" s="92" t="s">
        <v>1499</v>
      </c>
      <c r="I2303" s="152">
        <v>80</v>
      </c>
      <c r="J2303" s="152" t="s">
        <v>3941</v>
      </c>
      <c r="K2303" s="152" t="s">
        <v>2381</v>
      </c>
      <c r="L2303" s="100"/>
      <c r="M2303" s="92" t="s">
        <v>2330</v>
      </c>
      <c r="N2303" s="152"/>
      <c r="O2303" s="48">
        <f t="shared" ref="O2303" si="1793">V2303+W2303+X2303+Y2303+Z2303+AA2303+AB2303+AC2303+AD2303+AE2303+AF2303+AG2303+AH2303+AI2303+AJ2303+AK2303+AL2303+AM2303+AN2303+AO2303+AP2303+AQ2303+AR2303+AS2303+AT2303+AU2303+AV2303+AW2303+AX2303+AY2303+AZ2303+BA2303+BB2303+BC2303+BD2303+BE2303+BF2303+BG2303+BH2303+BI2303</f>
        <v>60</v>
      </c>
      <c r="P2303" s="92"/>
      <c r="Q2303" s="92"/>
      <c r="R2303" s="92"/>
      <c r="S2303" s="96"/>
      <c r="T2303" s="96"/>
      <c r="U2303" s="96"/>
      <c r="V2303" s="96"/>
      <c r="W2303" s="96">
        <v>12</v>
      </c>
      <c r="X2303" s="153">
        <v>12</v>
      </c>
      <c r="Y2303" s="153">
        <v>12</v>
      </c>
      <c r="Z2303" s="153">
        <v>12</v>
      </c>
      <c r="AA2303" s="96">
        <v>12</v>
      </c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154">
        <f t="shared" ref="BJ2303" si="1794">DE2303/O2303</f>
        <v>231679.34</v>
      </c>
      <c r="BK2303" s="92"/>
      <c r="BL2303" s="92"/>
      <c r="BM2303" s="92"/>
      <c r="BN2303" s="155"/>
      <c r="BO2303" s="155"/>
      <c r="BP2303" s="155"/>
      <c r="BQ2303" s="155"/>
      <c r="BR2303" s="155">
        <v>216000</v>
      </c>
      <c r="BS2303" s="96">
        <v>226800</v>
      </c>
      <c r="BT2303" s="101">
        <v>238593.6</v>
      </c>
      <c r="BU2303" s="101">
        <v>238593.6</v>
      </c>
      <c r="BV2303" s="92">
        <v>238409.5</v>
      </c>
      <c r="BW2303" s="92"/>
      <c r="BX2303" s="92"/>
      <c r="BY2303" s="92"/>
      <c r="BZ2303" s="92"/>
      <c r="CA2303" s="92"/>
      <c r="CB2303" s="92"/>
      <c r="CC2303" s="92"/>
      <c r="CD2303" s="92"/>
      <c r="CE2303" s="92"/>
      <c r="CF2303" s="92"/>
      <c r="CG2303" s="92"/>
      <c r="CH2303" s="92"/>
      <c r="CI2303" s="92"/>
      <c r="CJ2303" s="92"/>
      <c r="CK2303" s="92"/>
      <c r="CL2303" s="92"/>
      <c r="CM2303" s="92"/>
      <c r="CN2303" s="92"/>
      <c r="CO2303" s="92"/>
      <c r="CP2303" s="92"/>
      <c r="CQ2303" s="92"/>
      <c r="CR2303" s="92"/>
      <c r="CS2303" s="92"/>
      <c r="CT2303" s="92"/>
      <c r="CU2303" s="92"/>
      <c r="CV2303" s="92"/>
      <c r="CW2303" s="92"/>
      <c r="CX2303" s="92"/>
      <c r="CY2303" s="92"/>
      <c r="CZ2303" s="92"/>
      <c r="DA2303" s="92"/>
      <c r="DB2303" s="92"/>
      <c r="DC2303" s="92"/>
      <c r="DD2303" s="92"/>
      <c r="DE2303" s="154">
        <f t="shared" ref="DE2303" si="1795">SUM(DH2303:EY2303)</f>
        <v>13900760.4</v>
      </c>
      <c r="DF2303" s="92"/>
      <c r="DG2303" s="92"/>
      <c r="DH2303" s="92"/>
      <c r="DI2303" s="156"/>
      <c r="DJ2303" s="156"/>
      <c r="DK2303" s="156"/>
      <c r="DL2303" s="156"/>
      <c r="DM2303" s="156">
        <f t="shared" ref="DM2303:DQ2303" si="1796">W2303*BR2303</f>
        <v>2592000</v>
      </c>
      <c r="DN2303" s="156">
        <f t="shared" si="1796"/>
        <v>2721600</v>
      </c>
      <c r="DO2303" s="156">
        <f t="shared" si="1796"/>
        <v>2863123.2</v>
      </c>
      <c r="DP2303" s="156">
        <f t="shared" si="1796"/>
        <v>2863123.2</v>
      </c>
      <c r="DQ2303" s="156">
        <f t="shared" si="1796"/>
        <v>2860914</v>
      </c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156"/>
      <c r="EH2303" s="156"/>
      <c r="EI2303" s="156"/>
      <c r="EJ2303" s="156"/>
      <c r="EK2303" s="156"/>
      <c r="EL2303" s="156"/>
      <c r="EM2303" s="156"/>
      <c r="EN2303" s="156"/>
      <c r="EO2303" s="156"/>
      <c r="EP2303" s="156"/>
      <c r="EQ2303" s="156"/>
      <c r="ER2303" s="156"/>
      <c r="ES2303" s="156"/>
      <c r="ET2303" s="156"/>
      <c r="EU2303" s="156"/>
      <c r="EV2303" s="156"/>
      <c r="EW2303" s="156"/>
      <c r="EX2303" s="156"/>
      <c r="EY2303" s="156"/>
      <c r="EZ2303" s="154">
        <f t="shared" ref="EZ2303" si="1797">DE2303*1.12</f>
        <v>15568851.648000002</v>
      </c>
      <c r="FA2303" s="92" t="s">
        <v>1726</v>
      </c>
      <c r="FB2303" s="92" t="s">
        <v>3578</v>
      </c>
      <c r="FC2303" s="92" t="s">
        <v>1753</v>
      </c>
    </row>
    <row r="2304" spans="1:159" s="49" customFormat="1" ht="25.5" customHeight="1" x14ac:dyDescent="0.25">
      <c r="A2304" s="59" t="s">
        <v>2239</v>
      </c>
      <c r="B2304" s="59" t="s">
        <v>55</v>
      </c>
      <c r="C2304" s="59" t="s">
        <v>2072</v>
      </c>
      <c r="D2304" s="59" t="s">
        <v>2073</v>
      </c>
      <c r="E2304" s="59" t="s">
        <v>2074</v>
      </c>
      <c r="F2304" s="59"/>
      <c r="G2304" s="59" t="s">
        <v>2328</v>
      </c>
      <c r="H2304" s="59" t="s">
        <v>1499</v>
      </c>
      <c r="I2304" s="59">
        <v>80</v>
      </c>
      <c r="J2304" s="59" t="s">
        <v>1506</v>
      </c>
      <c r="K2304" s="59" t="s">
        <v>2382</v>
      </c>
      <c r="L2304" s="59"/>
      <c r="M2304" s="59" t="s">
        <v>2330</v>
      </c>
      <c r="N2304" s="59"/>
      <c r="O2304" s="46">
        <f>P2304+Q2304+R2304+S2304+T2304+U2304+V2304+W2304+X2304+Y2304+Z2304+AA2304+AB2304+AC2304+AD2304+AE2304+AF2304+AG2304+AH2304+AI2304+AJ2304+AK2304+AL2304+AM2304+AN2304+AO2304+AP2304+AQ2304+AR2304+AS2304+AT2304+AU2304+AV2304+AW2304+AX2304+AY2304+AZ2304</f>
        <v>0</v>
      </c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87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  <c r="CN2304" s="46"/>
      <c r="CO2304" s="46"/>
      <c r="CP2304" s="46"/>
      <c r="CQ2304" s="46"/>
      <c r="CR2304" s="46"/>
      <c r="CS2304" s="46"/>
      <c r="CT2304" s="46"/>
      <c r="CU2304" s="46"/>
      <c r="CV2304" s="46"/>
      <c r="CW2304" s="46"/>
      <c r="CX2304" s="46"/>
      <c r="CY2304" s="46"/>
      <c r="CZ2304" s="46"/>
      <c r="DA2304" s="46"/>
      <c r="DB2304" s="46"/>
      <c r="DC2304" s="46"/>
      <c r="DD2304" s="46"/>
      <c r="DE2304" s="46">
        <v>0</v>
      </c>
      <c r="DF2304" s="46"/>
      <c r="DG2304" s="46"/>
      <c r="DH2304" s="46"/>
      <c r="DI2304" s="46"/>
      <c r="DJ2304" s="46"/>
      <c r="DK2304" s="46"/>
      <c r="DL2304" s="46"/>
      <c r="DM2304" s="46">
        <v>2340000</v>
      </c>
      <c r="DN2304" s="46">
        <v>2340000</v>
      </c>
      <c r="DO2304" s="46">
        <v>2340000</v>
      </c>
      <c r="DP2304" s="46">
        <v>2340000</v>
      </c>
      <c r="DQ2304" s="46">
        <v>2340000</v>
      </c>
      <c r="DR2304" s="46"/>
      <c r="DS2304" s="46"/>
      <c r="DT2304" s="46"/>
      <c r="DU2304" s="46"/>
      <c r="DV2304" s="46"/>
      <c r="DW2304" s="46"/>
      <c r="DX2304" s="46"/>
      <c r="DY2304" s="46"/>
      <c r="DZ2304" s="46"/>
      <c r="EA2304" s="46"/>
      <c r="EB2304" s="46"/>
      <c r="EC2304" s="46"/>
      <c r="ED2304" s="46"/>
      <c r="EE2304" s="46"/>
      <c r="EF2304" s="46"/>
      <c r="EG2304" s="46"/>
      <c r="EH2304" s="46"/>
      <c r="EI2304" s="46"/>
      <c r="EJ2304" s="46"/>
      <c r="EK2304" s="46"/>
      <c r="EL2304" s="46"/>
      <c r="EM2304" s="46"/>
      <c r="EN2304" s="46"/>
      <c r="EO2304" s="46"/>
      <c r="EP2304" s="46"/>
      <c r="EQ2304" s="46"/>
      <c r="ER2304" s="46"/>
      <c r="ES2304" s="46"/>
      <c r="ET2304" s="46"/>
      <c r="EU2304" s="46"/>
      <c r="EV2304" s="46"/>
      <c r="EW2304" s="46"/>
      <c r="EX2304" s="46"/>
      <c r="EY2304" s="46"/>
      <c r="EZ2304" s="46">
        <v>0</v>
      </c>
      <c r="FA2304" s="59" t="s">
        <v>1726</v>
      </c>
      <c r="FB2304" s="59">
        <v>2015</v>
      </c>
      <c r="FC2304" s="59"/>
    </row>
    <row r="2305" spans="1:159" s="49" customFormat="1" ht="25.5" customHeight="1" x14ac:dyDescent="0.25">
      <c r="A2305" s="59" t="s">
        <v>2240</v>
      </c>
      <c r="B2305" s="59" t="s">
        <v>55</v>
      </c>
      <c r="C2305" s="59" t="s">
        <v>2072</v>
      </c>
      <c r="D2305" s="59" t="s">
        <v>2073</v>
      </c>
      <c r="E2305" s="59" t="s">
        <v>2074</v>
      </c>
      <c r="F2305" s="59"/>
      <c r="G2305" s="59" t="s">
        <v>2328</v>
      </c>
      <c r="H2305" s="59" t="s">
        <v>1499</v>
      </c>
      <c r="I2305" s="59">
        <v>80</v>
      </c>
      <c r="J2305" s="59" t="s">
        <v>1357</v>
      </c>
      <c r="K2305" s="59" t="s">
        <v>2383</v>
      </c>
      <c r="L2305" s="59"/>
      <c r="M2305" s="59" t="s">
        <v>2330</v>
      </c>
      <c r="N2305" s="59"/>
      <c r="O2305" s="46">
        <f>P2305+Q2305+R2305+S2305+T2305+U2305+V2305+W2305+X2305+Y2305+Z2305+AA2305+AB2305+AC2305+AD2305+AE2305+AF2305+AG2305+AH2305+AI2305+AJ2305+AK2305+AL2305+AM2305+AN2305+AO2305+AP2305+AQ2305+AR2305+AS2305+AT2305+AU2305+AV2305+AW2305+AX2305+AY2305+AZ2305</f>
        <v>0</v>
      </c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87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>
        <v>0</v>
      </c>
      <c r="DF2305" s="46"/>
      <c r="DG2305" s="46"/>
      <c r="DH2305" s="46"/>
      <c r="DI2305" s="46"/>
      <c r="DJ2305" s="46"/>
      <c r="DK2305" s="46"/>
      <c r="DL2305" s="46"/>
      <c r="DM2305" s="46">
        <v>3510000</v>
      </c>
      <c r="DN2305" s="46">
        <v>4680000</v>
      </c>
      <c r="DO2305" s="46">
        <v>4680000</v>
      </c>
      <c r="DP2305" s="46">
        <v>4680000</v>
      </c>
      <c r="DQ2305" s="46">
        <v>4676000</v>
      </c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  <c r="EZ2305" s="46">
        <v>0</v>
      </c>
      <c r="FA2305" s="59" t="s">
        <v>1726</v>
      </c>
      <c r="FB2305" s="59" t="s">
        <v>1736</v>
      </c>
      <c r="FC2305" s="59" t="s">
        <v>2403</v>
      </c>
    </row>
    <row r="2306" spans="1:159" s="49" customFormat="1" ht="25.5" customHeight="1" x14ac:dyDescent="0.25">
      <c r="A2306" s="59" t="s">
        <v>3104</v>
      </c>
      <c r="B2306" s="59" t="s">
        <v>55</v>
      </c>
      <c r="C2306" s="59" t="s">
        <v>2072</v>
      </c>
      <c r="D2306" s="59" t="s">
        <v>2073</v>
      </c>
      <c r="E2306" s="59" t="s">
        <v>2074</v>
      </c>
      <c r="F2306" s="59" t="s">
        <v>2073</v>
      </c>
      <c r="G2306" s="59" t="s">
        <v>2328</v>
      </c>
      <c r="H2306" s="59" t="s">
        <v>1499</v>
      </c>
      <c r="I2306" s="59">
        <v>80</v>
      </c>
      <c r="J2306" s="59" t="s">
        <v>3108</v>
      </c>
      <c r="K2306" s="59" t="s">
        <v>2383</v>
      </c>
      <c r="L2306" s="59"/>
      <c r="M2306" s="59" t="s">
        <v>2330</v>
      </c>
      <c r="N2306" s="59"/>
      <c r="O2306" s="46">
        <f>W2306+X2306+Y2306+Z2306+AA2306</f>
        <v>60</v>
      </c>
      <c r="P2306" s="46"/>
      <c r="Q2306" s="46"/>
      <c r="R2306" s="46"/>
      <c r="S2306" s="46"/>
      <c r="T2306" s="46"/>
      <c r="U2306" s="46"/>
      <c r="V2306" s="46"/>
      <c r="W2306" s="46">
        <v>12</v>
      </c>
      <c r="X2306" s="79">
        <v>12</v>
      </c>
      <c r="Y2306" s="79">
        <v>12</v>
      </c>
      <c r="Z2306" s="79">
        <v>12</v>
      </c>
      <c r="AA2306" s="79">
        <v>12</v>
      </c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87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>
        <f>DE2306/O2306</f>
        <v>0</v>
      </c>
      <c r="BK2306" s="46"/>
      <c r="BL2306" s="46"/>
      <c r="BM2306" s="46"/>
      <c r="BN2306" s="46"/>
      <c r="BO2306" s="46"/>
      <c r="BP2306" s="46"/>
      <c r="BQ2306" s="46"/>
      <c r="BR2306" s="46">
        <v>195000</v>
      </c>
      <c r="BS2306" s="46">
        <v>195000</v>
      </c>
      <c r="BT2306" s="46">
        <v>195000</v>
      </c>
      <c r="BU2306" s="46">
        <v>195000</v>
      </c>
      <c r="BV2306" s="46">
        <v>194833.33333333334</v>
      </c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  <c r="CN2306" s="46"/>
      <c r="CO2306" s="46"/>
      <c r="CP2306" s="46"/>
      <c r="CQ2306" s="46"/>
      <c r="CR2306" s="46"/>
      <c r="CS2306" s="46"/>
      <c r="CT2306" s="46"/>
      <c r="CU2306" s="46"/>
      <c r="CV2306" s="46"/>
      <c r="CW2306" s="46"/>
      <c r="CX2306" s="46"/>
      <c r="CY2306" s="46"/>
      <c r="CZ2306" s="46"/>
      <c r="DA2306" s="46"/>
      <c r="DB2306" s="46"/>
      <c r="DC2306" s="46"/>
      <c r="DD2306" s="46"/>
      <c r="DE2306" s="46">
        <v>0</v>
      </c>
      <c r="DF2306" s="46"/>
      <c r="DG2306" s="46"/>
      <c r="DH2306" s="46"/>
      <c r="DI2306" s="46"/>
      <c r="DJ2306" s="46"/>
      <c r="DK2306" s="46"/>
      <c r="DL2306" s="46"/>
      <c r="DM2306" s="46">
        <f t="shared" ref="DM2306:DQ2307" si="1798">BR2306*W2306</f>
        <v>2340000</v>
      </c>
      <c r="DN2306" s="46">
        <f t="shared" si="1798"/>
        <v>2340000</v>
      </c>
      <c r="DO2306" s="46">
        <f t="shared" si="1798"/>
        <v>2340000</v>
      </c>
      <c r="DP2306" s="46">
        <f t="shared" si="1798"/>
        <v>2340000</v>
      </c>
      <c r="DQ2306" s="46">
        <f t="shared" si="1798"/>
        <v>2338000</v>
      </c>
      <c r="DR2306" s="46"/>
      <c r="DS2306" s="46"/>
      <c r="DT2306" s="46"/>
      <c r="DU2306" s="46"/>
      <c r="DV2306" s="46"/>
      <c r="DW2306" s="46"/>
      <c r="DX2306" s="46"/>
      <c r="DY2306" s="46"/>
      <c r="DZ2306" s="46"/>
      <c r="EA2306" s="46"/>
      <c r="EB2306" s="46"/>
      <c r="EC2306" s="46"/>
      <c r="ED2306" s="46"/>
      <c r="EE2306" s="46"/>
      <c r="EF2306" s="46"/>
      <c r="EG2306" s="46"/>
      <c r="EH2306" s="46"/>
      <c r="EI2306" s="46"/>
      <c r="EJ2306" s="46"/>
      <c r="EK2306" s="46"/>
      <c r="EL2306" s="46"/>
      <c r="EM2306" s="46"/>
      <c r="EN2306" s="46"/>
      <c r="EO2306" s="46"/>
      <c r="EP2306" s="46"/>
      <c r="EQ2306" s="46"/>
      <c r="ER2306" s="46"/>
      <c r="ES2306" s="46"/>
      <c r="ET2306" s="46"/>
      <c r="EU2306" s="46"/>
      <c r="EV2306" s="46"/>
      <c r="EW2306" s="46"/>
      <c r="EX2306" s="46"/>
      <c r="EY2306" s="46"/>
      <c r="EZ2306" s="46">
        <f>DE2306*1.12</f>
        <v>0</v>
      </c>
      <c r="FA2306" s="59" t="s">
        <v>1726</v>
      </c>
      <c r="FB2306" s="59" t="s">
        <v>3107</v>
      </c>
      <c r="FC2306" s="59" t="s">
        <v>3109</v>
      </c>
    </row>
    <row r="2307" spans="1:159" s="49" customFormat="1" ht="25.5" customHeight="1" x14ac:dyDescent="0.25">
      <c r="A2307" s="59" t="s">
        <v>3546</v>
      </c>
      <c r="B2307" s="59" t="s">
        <v>55</v>
      </c>
      <c r="C2307" s="59" t="s">
        <v>2072</v>
      </c>
      <c r="D2307" s="59" t="s">
        <v>2073</v>
      </c>
      <c r="E2307" s="59" t="s">
        <v>2074</v>
      </c>
      <c r="F2307" s="59" t="s">
        <v>2073</v>
      </c>
      <c r="G2307" s="59" t="s">
        <v>2328</v>
      </c>
      <c r="H2307" s="59" t="s">
        <v>1499</v>
      </c>
      <c r="I2307" s="59">
        <v>80</v>
      </c>
      <c r="J2307" s="59" t="s">
        <v>3517</v>
      </c>
      <c r="K2307" s="59" t="s">
        <v>2383</v>
      </c>
      <c r="L2307" s="59"/>
      <c r="M2307" s="59" t="s">
        <v>2330</v>
      </c>
      <c r="N2307" s="59"/>
      <c r="O2307" s="46">
        <f>W2307+X2307+Y2307+Z2307+AA2307</f>
        <v>60</v>
      </c>
      <c r="P2307" s="46"/>
      <c r="Q2307" s="46"/>
      <c r="R2307" s="46"/>
      <c r="S2307" s="46"/>
      <c r="T2307" s="46"/>
      <c r="U2307" s="46"/>
      <c r="V2307" s="46"/>
      <c r="W2307" s="46">
        <v>12</v>
      </c>
      <c r="X2307" s="79">
        <v>12</v>
      </c>
      <c r="Y2307" s="79">
        <v>12</v>
      </c>
      <c r="Z2307" s="79">
        <v>12</v>
      </c>
      <c r="AA2307" s="79">
        <v>12</v>
      </c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87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>
        <f>DE2307/O2307</f>
        <v>0</v>
      </c>
      <c r="BK2307" s="46"/>
      <c r="BL2307" s="46"/>
      <c r="BM2307" s="46"/>
      <c r="BN2307" s="46"/>
      <c r="BO2307" s="46"/>
      <c r="BP2307" s="46"/>
      <c r="BQ2307" s="46"/>
      <c r="BR2307" s="46">
        <v>195000</v>
      </c>
      <c r="BS2307" s="46">
        <v>204750</v>
      </c>
      <c r="BT2307" s="46">
        <v>204750</v>
      </c>
      <c r="BU2307" s="46">
        <v>204750</v>
      </c>
      <c r="BV2307" s="46">
        <v>204575.00000000003</v>
      </c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  <c r="CN2307" s="46"/>
      <c r="CO2307" s="46"/>
      <c r="CP2307" s="46"/>
      <c r="CQ2307" s="46"/>
      <c r="CR2307" s="46"/>
      <c r="CS2307" s="46"/>
      <c r="CT2307" s="46"/>
      <c r="CU2307" s="46"/>
      <c r="CV2307" s="46"/>
      <c r="CW2307" s="46"/>
      <c r="CX2307" s="46"/>
      <c r="CY2307" s="46"/>
      <c r="CZ2307" s="46"/>
      <c r="DA2307" s="46"/>
      <c r="DB2307" s="46"/>
      <c r="DC2307" s="46"/>
      <c r="DD2307" s="46"/>
      <c r="DE2307" s="46">
        <v>0</v>
      </c>
      <c r="DF2307" s="46"/>
      <c r="DG2307" s="46"/>
      <c r="DH2307" s="46"/>
      <c r="DI2307" s="46"/>
      <c r="DJ2307" s="46"/>
      <c r="DK2307" s="46"/>
      <c r="DL2307" s="46"/>
      <c r="DM2307" s="46">
        <f t="shared" si="1798"/>
        <v>2340000</v>
      </c>
      <c r="DN2307" s="46">
        <f t="shared" si="1798"/>
        <v>2457000</v>
      </c>
      <c r="DO2307" s="46">
        <f t="shared" si="1798"/>
        <v>2457000</v>
      </c>
      <c r="DP2307" s="46">
        <f t="shared" si="1798"/>
        <v>2457000</v>
      </c>
      <c r="DQ2307" s="46">
        <f t="shared" si="1798"/>
        <v>2454900.0000000005</v>
      </c>
      <c r="DR2307" s="46"/>
      <c r="DS2307" s="46"/>
      <c r="DT2307" s="46"/>
      <c r="DU2307" s="46"/>
      <c r="DV2307" s="46"/>
      <c r="DW2307" s="46"/>
      <c r="DX2307" s="46"/>
      <c r="DY2307" s="46"/>
      <c r="DZ2307" s="46"/>
      <c r="EA2307" s="46"/>
      <c r="EB2307" s="46"/>
      <c r="EC2307" s="46"/>
      <c r="ED2307" s="46"/>
      <c r="EE2307" s="46"/>
      <c r="EF2307" s="46"/>
      <c r="EG2307" s="46"/>
      <c r="EH2307" s="46"/>
      <c r="EI2307" s="46"/>
      <c r="EJ2307" s="46"/>
      <c r="EK2307" s="46"/>
      <c r="EL2307" s="46"/>
      <c r="EM2307" s="46"/>
      <c r="EN2307" s="46"/>
      <c r="EO2307" s="46"/>
      <c r="EP2307" s="46"/>
      <c r="EQ2307" s="46"/>
      <c r="ER2307" s="46"/>
      <c r="ES2307" s="46"/>
      <c r="ET2307" s="46"/>
      <c r="EU2307" s="46"/>
      <c r="EV2307" s="46"/>
      <c r="EW2307" s="46"/>
      <c r="EX2307" s="46"/>
      <c r="EY2307" s="46"/>
      <c r="EZ2307" s="46">
        <f>DE2307*1.12</f>
        <v>0</v>
      </c>
      <c r="FA2307" s="59" t="s">
        <v>1726</v>
      </c>
      <c r="FB2307" s="59" t="s">
        <v>3107</v>
      </c>
      <c r="FC2307" s="59" t="s">
        <v>3518</v>
      </c>
    </row>
    <row r="2308" spans="1:159" s="157" customFormat="1" ht="25.5" customHeight="1" x14ac:dyDescent="0.25">
      <c r="A2308" s="92" t="s">
        <v>3967</v>
      </c>
      <c r="B2308" s="92" t="s">
        <v>55</v>
      </c>
      <c r="C2308" s="92" t="s">
        <v>2072</v>
      </c>
      <c r="D2308" s="92" t="s">
        <v>2073</v>
      </c>
      <c r="E2308" s="92" t="s">
        <v>2074</v>
      </c>
      <c r="F2308" s="92" t="s">
        <v>2073</v>
      </c>
      <c r="G2308" s="92" t="s">
        <v>2328</v>
      </c>
      <c r="H2308" s="92" t="s">
        <v>1499</v>
      </c>
      <c r="I2308" s="152">
        <v>80</v>
      </c>
      <c r="J2308" s="152" t="s">
        <v>3941</v>
      </c>
      <c r="K2308" s="152" t="s">
        <v>2383</v>
      </c>
      <c r="L2308" s="100"/>
      <c r="M2308" s="92" t="s">
        <v>2330</v>
      </c>
      <c r="N2308" s="152"/>
      <c r="O2308" s="48">
        <f t="shared" ref="O2308" si="1799">V2308+W2308+X2308+Y2308+Z2308+AA2308+AB2308+AC2308+AD2308+AE2308+AF2308+AG2308+AH2308+AI2308+AJ2308+AK2308+AL2308+AM2308+AN2308+AO2308+AP2308+AQ2308+AR2308+AS2308+AT2308+AU2308+AV2308+AW2308+AX2308+AY2308+AZ2308+BA2308+BB2308+BC2308+BD2308+BE2308+BF2308+BG2308+BH2308+BI2308</f>
        <v>60</v>
      </c>
      <c r="P2308" s="92"/>
      <c r="Q2308" s="92"/>
      <c r="R2308" s="92"/>
      <c r="S2308" s="96"/>
      <c r="T2308" s="96"/>
      <c r="U2308" s="96"/>
      <c r="V2308" s="96"/>
      <c r="W2308" s="96">
        <v>12</v>
      </c>
      <c r="X2308" s="153">
        <v>12</v>
      </c>
      <c r="Y2308" s="153">
        <v>12</v>
      </c>
      <c r="Z2308" s="153">
        <v>12</v>
      </c>
      <c r="AA2308" s="96">
        <v>12</v>
      </c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154">
        <f t="shared" ref="BJ2308" si="1800">DE2308/O2308</f>
        <v>209151.38</v>
      </c>
      <c r="BK2308" s="92"/>
      <c r="BL2308" s="92"/>
      <c r="BM2308" s="92"/>
      <c r="BN2308" s="155"/>
      <c r="BO2308" s="155"/>
      <c r="BP2308" s="155"/>
      <c r="BQ2308" s="155"/>
      <c r="BR2308" s="155">
        <v>195000</v>
      </c>
      <c r="BS2308" s="96">
        <v>204750</v>
      </c>
      <c r="BT2308" s="101">
        <v>215397</v>
      </c>
      <c r="BU2308" s="101">
        <v>215397</v>
      </c>
      <c r="BV2308" s="92">
        <v>215212.90000000002</v>
      </c>
      <c r="BW2308" s="92"/>
      <c r="BX2308" s="92"/>
      <c r="BY2308" s="92"/>
      <c r="BZ2308" s="92"/>
      <c r="CA2308" s="92"/>
      <c r="CB2308" s="92"/>
      <c r="CC2308" s="92"/>
      <c r="CD2308" s="92"/>
      <c r="CE2308" s="92"/>
      <c r="CF2308" s="92"/>
      <c r="CG2308" s="92"/>
      <c r="CH2308" s="92"/>
      <c r="CI2308" s="92"/>
      <c r="CJ2308" s="92"/>
      <c r="CK2308" s="92"/>
      <c r="CL2308" s="92"/>
      <c r="CM2308" s="92"/>
      <c r="CN2308" s="92"/>
      <c r="CO2308" s="92"/>
      <c r="CP2308" s="92"/>
      <c r="CQ2308" s="92"/>
      <c r="CR2308" s="92"/>
      <c r="CS2308" s="92"/>
      <c r="CT2308" s="92"/>
      <c r="CU2308" s="92"/>
      <c r="CV2308" s="92"/>
      <c r="CW2308" s="92"/>
      <c r="CX2308" s="92"/>
      <c r="CY2308" s="92"/>
      <c r="CZ2308" s="92"/>
      <c r="DA2308" s="92"/>
      <c r="DB2308" s="92"/>
      <c r="DC2308" s="92"/>
      <c r="DD2308" s="92"/>
      <c r="DE2308" s="154">
        <f t="shared" ref="DE2308" si="1801">SUM(DH2308:EY2308)</f>
        <v>12549082.800000001</v>
      </c>
      <c r="DF2308" s="92"/>
      <c r="DG2308" s="92"/>
      <c r="DH2308" s="92"/>
      <c r="DI2308" s="156"/>
      <c r="DJ2308" s="156"/>
      <c r="DK2308" s="156"/>
      <c r="DL2308" s="156"/>
      <c r="DM2308" s="156">
        <f t="shared" ref="DM2308:DQ2308" si="1802">W2308*BR2308</f>
        <v>2340000</v>
      </c>
      <c r="DN2308" s="156">
        <f t="shared" si="1802"/>
        <v>2457000</v>
      </c>
      <c r="DO2308" s="156">
        <f t="shared" si="1802"/>
        <v>2584764</v>
      </c>
      <c r="DP2308" s="156">
        <f t="shared" si="1802"/>
        <v>2584764</v>
      </c>
      <c r="DQ2308" s="156">
        <f t="shared" si="1802"/>
        <v>2582554.8000000003</v>
      </c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156"/>
      <c r="EH2308" s="156"/>
      <c r="EI2308" s="156"/>
      <c r="EJ2308" s="156"/>
      <c r="EK2308" s="156"/>
      <c r="EL2308" s="156"/>
      <c r="EM2308" s="156"/>
      <c r="EN2308" s="156"/>
      <c r="EO2308" s="156"/>
      <c r="EP2308" s="156"/>
      <c r="EQ2308" s="156"/>
      <c r="ER2308" s="156"/>
      <c r="ES2308" s="156"/>
      <c r="ET2308" s="156"/>
      <c r="EU2308" s="156"/>
      <c r="EV2308" s="156"/>
      <c r="EW2308" s="156"/>
      <c r="EX2308" s="156"/>
      <c r="EY2308" s="156"/>
      <c r="EZ2308" s="154">
        <f t="shared" ref="EZ2308" si="1803">DE2308*1.12</f>
        <v>14054972.736000001</v>
      </c>
      <c r="FA2308" s="92" t="s">
        <v>1726</v>
      </c>
      <c r="FB2308" s="92" t="s">
        <v>3578</v>
      </c>
      <c r="FC2308" s="92" t="s">
        <v>1753</v>
      </c>
    </row>
    <row r="2309" spans="1:159" s="49" customFormat="1" ht="25.5" customHeight="1" x14ac:dyDescent="0.25">
      <c r="A2309" s="59" t="s">
        <v>2241</v>
      </c>
      <c r="B2309" s="59" t="s">
        <v>55</v>
      </c>
      <c r="C2309" s="59" t="s">
        <v>2072</v>
      </c>
      <c r="D2309" s="59" t="s">
        <v>2073</v>
      </c>
      <c r="E2309" s="59" t="s">
        <v>2074</v>
      </c>
      <c r="F2309" s="59"/>
      <c r="G2309" s="59" t="s">
        <v>2328</v>
      </c>
      <c r="H2309" s="59" t="s">
        <v>1499</v>
      </c>
      <c r="I2309" s="59">
        <v>80</v>
      </c>
      <c r="J2309" s="59" t="s">
        <v>1506</v>
      </c>
      <c r="K2309" s="59" t="s">
        <v>2384</v>
      </c>
      <c r="L2309" s="59"/>
      <c r="M2309" s="59" t="s">
        <v>2330</v>
      </c>
      <c r="N2309" s="59"/>
      <c r="O2309" s="46">
        <f>P2309+Q2309+R2309+S2309+T2309+U2309+V2309+W2309+X2309+Y2309+Z2309+AA2309+AB2309+AC2309+AD2309+AE2309+AF2309+AG2309+AH2309+AI2309+AJ2309+AK2309+AL2309+AM2309+AN2309+AO2309+AP2309+AQ2309+AR2309+AS2309+AT2309+AU2309+AV2309+AW2309+AX2309+AY2309+AZ2309</f>
        <v>0</v>
      </c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87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  <c r="CN2309" s="46"/>
      <c r="CO2309" s="46"/>
      <c r="CP2309" s="46"/>
      <c r="CQ2309" s="46"/>
      <c r="CR2309" s="46"/>
      <c r="CS2309" s="46"/>
      <c r="CT2309" s="46"/>
      <c r="CU2309" s="46"/>
      <c r="CV2309" s="46"/>
      <c r="CW2309" s="46"/>
      <c r="CX2309" s="46"/>
      <c r="CY2309" s="46"/>
      <c r="CZ2309" s="46"/>
      <c r="DA2309" s="46"/>
      <c r="DB2309" s="46"/>
      <c r="DC2309" s="46"/>
      <c r="DD2309" s="46"/>
      <c r="DE2309" s="46">
        <v>0</v>
      </c>
      <c r="DF2309" s="46"/>
      <c r="DG2309" s="46"/>
      <c r="DH2309" s="46"/>
      <c r="DI2309" s="46"/>
      <c r="DJ2309" s="46"/>
      <c r="DK2309" s="46"/>
      <c r="DL2309" s="46"/>
      <c r="DM2309" s="46">
        <v>2784000</v>
      </c>
      <c r="DN2309" s="46">
        <v>2784000</v>
      </c>
      <c r="DO2309" s="46">
        <v>2784000</v>
      </c>
      <c r="DP2309" s="46">
        <v>2784000</v>
      </c>
      <c r="DQ2309" s="46">
        <v>2784000</v>
      </c>
      <c r="DR2309" s="46"/>
      <c r="DS2309" s="46"/>
      <c r="DT2309" s="46"/>
      <c r="DU2309" s="46"/>
      <c r="DV2309" s="46"/>
      <c r="DW2309" s="46"/>
      <c r="DX2309" s="46"/>
      <c r="DY2309" s="46"/>
      <c r="DZ2309" s="46"/>
      <c r="EA2309" s="46"/>
      <c r="EB2309" s="46"/>
      <c r="EC2309" s="46"/>
      <c r="ED2309" s="46"/>
      <c r="EE2309" s="46"/>
      <c r="EF2309" s="46"/>
      <c r="EG2309" s="46"/>
      <c r="EH2309" s="46"/>
      <c r="EI2309" s="46"/>
      <c r="EJ2309" s="46"/>
      <c r="EK2309" s="46"/>
      <c r="EL2309" s="46"/>
      <c r="EM2309" s="46"/>
      <c r="EN2309" s="46"/>
      <c r="EO2309" s="46"/>
      <c r="EP2309" s="46"/>
      <c r="EQ2309" s="46"/>
      <c r="ER2309" s="46"/>
      <c r="ES2309" s="46"/>
      <c r="ET2309" s="46"/>
      <c r="EU2309" s="46"/>
      <c r="EV2309" s="46"/>
      <c r="EW2309" s="46"/>
      <c r="EX2309" s="46"/>
      <c r="EY2309" s="46"/>
      <c r="EZ2309" s="46">
        <v>0</v>
      </c>
      <c r="FA2309" s="59" t="s">
        <v>1726</v>
      </c>
      <c r="FB2309" s="59">
        <v>2015</v>
      </c>
      <c r="FC2309" s="59"/>
    </row>
    <row r="2310" spans="1:159" s="49" customFormat="1" ht="25.5" customHeight="1" x14ac:dyDescent="0.25">
      <c r="A2310" s="59" t="s">
        <v>2242</v>
      </c>
      <c r="B2310" s="59" t="s">
        <v>55</v>
      </c>
      <c r="C2310" s="59" t="s">
        <v>2072</v>
      </c>
      <c r="D2310" s="59" t="s">
        <v>2073</v>
      </c>
      <c r="E2310" s="59" t="s">
        <v>2074</v>
      </c>
      <c r="F2310" s="59"/>
      <c r="G2310" s="59" t="s">
        <v>2328</v>
      </c>
      <c r="H2310" s="59" t="s">
        <v>1499</v>
      </c>
      <c r="I2310" s="59">
        <v>80</v>
      </c>
      <c r="J2310" s="59" t="s">
        <v>1357</v>
      </c>
      <c r="K2310" s="59" t="s">
        <v>2385</v>
      </c>
      <c r="L2310" s="59"/>
      <c r="M2310" s="59" t="s">
        <v>2330</v>
      </c>
      <c r="N2310" s="59"/>
      <c r="O2310" s="46">
        <f>P2310+Q2310+R2310+S2310+T2310+U2310+V2310+W2310+X2310+Y2310+Z2310+AA2310+AB2310+AC2310+AD2310+AE2310+AF2310+AG2310+AH2310+AI2310+AJ2310+AK2310+AL2310+AM2310+AN2310+AO2310+AP2310+AQ2310+AR2310+AS2310+AT2310+AU2310+AV2310+AW2310+AX2310+AY2310+AZ2310</f>
        <v>0</v>
      </c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87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>
        <v>0</v>
      </c>
      <c r="DF2310" s="46"/>
      <c r="DG2310" s="46"/>
      <c r="DH2310" s="46"/>
      <c r="DI2310" s="46"/>
      <c r="DJ2310" s="46"/>
      <c r="DK2310" s="46"/>
      <c r="DL2310" s="46"/>
      <c r="DM2310" s="46">
        <v>4176000</v>
      </c>
      <c r="DN2310" s="46">
        <v>5568000</v>
      </c>
      <c r="DO2310" s="46">
        <v>5568000</v>
      </c>
      <c r="DP2310" s="46">
        <v>5568000</v>
      </c>
      <c r="DQ2310" s="46">
        <v>5560000</v>
      </c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>
        <v>0</v>
      </c>
      <c r="FA2310" s="59" t="s">
        <v>1726</v>
      </c>
      <c r="FB2310" s="59" t="s">
        <v>1736</v>
      </c>
      <c r="FC2310" s="59" t="s">
        <v>2403</v>
      </c>
    </row>
    <row r="2311" spans="1:159" s="49" customFormat="1" ht="25.5" customHeight="1" x14ac:dyDescent="0.25">
      <c r="A2311" s="59" t="s">
        <v>3105</v>
      </c>
      <c r="B2311" s="59" t="s">
        <v>55</v>
      </c>
      <c r="C2311" s="59" t="s">
        <v>2072</v>
      </c>
      <c r="D2311" s="59" t="s">
        <v>2073</v>
      </c>
      <c r="E2311" s="59" t="s">
        <v>2074</v>
      </c>
      <c r="F2311" s="59" t="s">
        <v>2073</v>
      </c>
      <c r="G2311" s="59" t="s">
        <v>2328</v>
      </c>
      <c r="H2311" s="59" t="s">
        <v>1499</v>
      </c>
      <c r="I2311" s="59">
        <v>80</v>
      </c>
      <c r="J2311" s="59" t="s">
        <v>3108</v>
      </c>
      <c r="K2311" s="59" t="s">
        <v>2385</v>
      </c>
      <c r="L2311" s="59"/>
      <c r="M2311" s="59" t="s">
        <v>2330</v>
      </c>
      <c r="N2311" s="59"/>
      <c r="O2311" s="46">
        <f>W2311+X2311+Y2311+Z2311+AA2311</f>
        <v>60</v>
      </c>
      <c r="P2311" s="46"/>
      <c r="Q2311" s="46"/>
      <c r="R2311" s="46"/>
      <c r="S2311" s="46"/>
      <c r="T2311" s="46"/>
      <c r="U2311" s="46"/>
      <c r="V2311" s="46"/>
      <c r="W2311" s="46">
        <v>12</v>
      </c>
      <c r="X2311" s="79">
        <v>12</v>
      </c>
      <c r="Y2311" s="79">
        <v>12</v>
      </c>
      <c r="Z2311" s="79">
        <v>12</v>
      </c>
      <c r="AA2311" s="79">
        <v>12</v>
      </c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87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>
        <f>DE2311/O2311</f>
        <v>0</v>
      </c>
      <c r="BK2311" s="46"/>
      <c r="BL2311" s="46"/>
      <c r="BM2311" s="46"/>
      <c r="BN2311" s="46"/>
      <c r="BO2311" s="46"/>
      <c r="BP2311" s="46"/>
      <c r="BQ2311" s="46"/>
      <c r="BR2311" s="46">
        <v>232000</v>
      </c>
      <c r="BS2311" s="46">
        <v>232000</v>
      </c>
      <c r="BT2311" s="46">
        <v>232000</v>
      </c>
      <c r="BU2311" s="46">
        <v>232000</v>
      </c>
      <c r="BV2311" s="46">
        <v>231666.66666666666</v>
      </c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  <c r="CN2311" s="46"/>
      <c r="CO2311" s="46"/>
      <c r="CP2311" s="46"/>
      <c r="CQ2311" s="46"/>
      <c r="CR2311" s="46"/>
      <c r="CS2311" s="46"/>
      <c r="CT2311" s="46"/>
      <c r="CU2311" s="46"/>
      <c r="CV2311" s="46"/>
      <c r="CW2311" s="46"/>
      <c r="CX2311" s="46"/>
      <c r="CY2311" s="46"/>
      <c r="CZ2311" s="46"/>
      <c r="DA2311" s="46"/>
      <c r="DB2311" s="46"/>
      <c r="DC2311" s="46"/>
      <c r="DD2311" s="46"/>
      <c r="DE2311" s="46">
        <v>0</v>
      </c>
      <c r="DF2311" s="46"/>
      <c r="DG2311" s="46"/>
      <c r="DH2311" s="46"/>
      <c r="DI2311" s="46"/>
      <c r="DJ2311" s="46"/>
      <c r="DK2311" s="46"/>
      <c r="DL2311" s="46"/>
      <c r="DM2311" s="46">
        <f t="shared" ref="DM2311:DQ2312" si="1804">BR2311*W2311</f>
        <v>2784000</v>
      </c>
      <c r="DN2311" s="46">
        <f t="shared" si="1804"/>
        <v>2784000</v>
      </c>
      <c r="DO2311" s="46">
        <f t="shared" si="1804"/>
        <v>2784000</v>
      </c>
      <c r="DP2311" s="46">
        <f t="shared" si="1804"/>
        <v>2784000</v>
      </c>
      <c r="DQ2311" s="46">
        <f t="shared" si="1804"/>
        <v>2780000</v>
      </c>
      <c r="DR2311" s="46"/>
      <c r="DS2311" s="46"/>
      <c r="DT2311" s="46"/>
      <c r="DU2311" s="46"/>
      <c r="DV2311" s="46"/>
      <c r="DW2311" s="46"/>
      <c r="DX2311" s="46"/>
      <c r="DY2311" s="46"/>
      <c r="DZ2311" s="46"/>
      <c r="EA2311" s="46"/>
      <c r="EB2311" s="46"/>
      <c r="EC2311" s="46"/>
      <c r="ED2311" s="46"/>
      <c r="EE2311" s="46"/>
      <c r="EF2311" s="46"/>
      <c r="EG2311" s="46"/>
      <c r="EH2311" s="46"/>
      <c r="EI2311" s="46"/>
      <c r="EJ2311" s="46"/>
      <c r="EK2311" s="46"/>
      <c r="EL2311" s="46"/>
      <c r="EM2311" s="46"/>
      <c r="EN2311" s="46"/>
      <c r="EO2311" s="46"/>
      <c r="EP2311" s="46"/>
      <c r="EQ2311" s="46"/>
      <c r="ER2311" s="46"/>
      <c r="ES2311" s="46"/>
      <c r="ET2311" s="46"/>
      <c r="EU2311" s="46"/>
      <c r="EV2311" s="46"/>
      <c r="EW2311" s="46"/>
      <c r="EX2311" s="46"/>
      <c r="EY2311" s="46"/>
      <c r="EZ2311" s="46">
        <f>DE2311*1.12</f>
        <v>0</v>
      </c>
      <c r="FA2311" s="59" t="s">
        <v>1726</v>
      </c>
      <c r="FB2311" s="59" t="s">
        <v>3107</v>
      </c>
      <c r="FC2311" s="59" t="s">
        <v>3109</v>
      </c>
    </row>
    <row r="2312" spans="1:159" s="49" customFormat="1" ht="25.5" customHeight="1" x14ac:dyDescent="0.25">
      <c r="A2312" s="59" t="s">
        <v>3547</v>
      </c>
      <c r="B2312" s="59" t="s">
        <v>55</v>
      </c>
      <c r="C2312" s="59" t="s">
        <v>2072</v>
      </c>
      <c r="D2312" s="59" t="s">
        <v>2073</v>
      </c>
      <c r="E2312" s="59" t="s">
        <v>2074</v>
      </c>
      <c r="F2312" s="59" t="s">
        <v>2073</v>
      </c>
      <c r="G2312" s="59" t="s">
        <v>2328</v>
      </c>
      <c r="H2312" s="59" t="s">
        <v>1499</v>
      </c>
      <c r="I2312" s="59">
        <v>80</v>
      </c>
      <c r="J2312" s="59" t="s">
        <v>3517</v>
      </c>
      <c r="K2312" s="59" t="s">
        <v>2385</v>
      </c>
      <c r="L2312" s="59"/>
      <c r="M2312" s="59" t="s">
        <v>2330</v>
      </c>
      <c r="N2312" s="59"/>
      <c r="O2312" s="46">
        <f>W2312+X2312+Y2312+Z2312+AA2312</f>
        <v>60</v>
      </c>
      <c r="P2312" s="46"/>
      <c r="Q2312" s="46"/>
      <c r="R2312" s="46"/>
      <c r="S2312" s="46"/>
      <c r="T2312" s="46"/>
      <c r="U2312" s="46"/>
      <c r="V2312" s="46"/>
      <c r="W2312" s="46">
        <v>12</v>
      </c>
      <c r="X2312" s="79">
        <v>12</v>
      </c>
      <c r="Y2312" s="79">
        <v>12</v>
      </c>
      <c r="Z2312" s="79">
        <v>12</v>
      </c>
      <c r="AA2312" s="79">
        <v>12</v>
      </c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87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>
        <f>DE2312/O2312</f>
        <v>0</v>
      </c>
      <c r="BK2312" s="46"/>
      <c r="BL2312" s="46"/>
      <c r="BM2312" s="46"/>
      <c r="BN2312" s="46"/>
      <c r="BO2312" s="46"/>
      <c r="BP2312" s="46"/>
      <c r="BQ2312" s="46"/>
      <c r="BR2312" s="46">
        <v>232000</v>
      </c>
      <c r="BS2312" s="46">
        <v>243600</v>
      </c>
      <c r="BT2312" s="46">
        <v>243600</v>
      </c>
      <c r="BU2312" s="46">
        <v>243600</v>
      </c>
      <c r="BV2312" s="46">
        <v>243250</v>
      </c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>
        <v>0</v>
      </c>
      <c r="DF2312" s="46"/>
      <c r="DG2312" s="46"/>
      <c r="DH2312" s="46"/>
      <c r="DI2312" s="46"/>
      <c r="DJ2312" s="46"/>
      <c r="DK2312" s="46"/>
      <c r="DL2312" s="46"/>
      <c r="DM2312" s="46">
        <f t="shared" si="1804"/>
        <v>2784000</v>
      </c>
      <c r="DN2312" s="46">
        <f t="shared" si="1804"/>
        <v>2923200</v>
      </c>
      <c r="DO2312" s="46">
        <f t="shared" si="1804"/>
        <v>2923200</v>
      </c>
      <c r="DP2312" s="46">
        <f t="shared" si="1804"/>
        <v>2923200</v>
      </c>
      <c r="DQ2312" s="46">
        <f t="shared" si="1804"/>
        <v>2919000</v>
      </c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  <c r="EZ2312" s="46">
        <f>DE2312*1.12</f>
        <v>0</v>
      </c>
      <c r="FA2312" s="59" t="s">
        <v>1726</v>
      </c>
      <c r="FB2312" s="59" t="s">
        <v>3107</v>
      </c>
      <c r="FC2312" s="59" t="s">
        <v>3518</v>
      </c>
    </row>
    <row r="2313" spans="1:159" s="157" customFormat="1" ht="25.5" customHeight="1" x14ac:dyDescent="0.25">
      <c r="A2313" s="92" t="s">
        <v>3968</v>
      </c>
      <c r="B2313" s="92" t="s">
        <v>55</v>
      </c>
      <c r="C2313" s="92" t="s">
        <v>2072</v>
      </c>
      <c r="D2313" s="92" t="s">
        <v>2073</v>
      </c>
      <c r="E2313" s="92" t="s">
        <v>2074</v>
      </c>
      <c r="F2313" s="92" t="s">
        <v>2073</v>
      </c>
      <c r="G2313" s="92" t="s">
        <v>2328</v>
      </c>
      <c r="H2313" s="92" t="s">
        <v>1499</v>
      </c>
      <c r="I2313" s="152">
        <v>80</v>
      </c>
      <c r="J2313" s="152" t="s">
        <v>3941</v>
      </c>
      <c r="K2313" s="152" t="s">
        <v>2385</v>
      </c>
      <c r="L2313" s="100"/>
      <c r="M2313" s="92" t="s">
        <v>2330</v>
      </c>
      <c r="N2313" s="152"/>
      <c r="O2313" s="48">
        <f t="shared" ref="O2313" si="1805">V2313+W2313+X2313+Y2313+Z2313+AA2313+AB2313+AC2313+AD2313+AE2313+AF2313+AG2313+AH2313+AI2313+AJ2313+AK2313+AL2313+AM2313+AN2313+AO2313+AP2313+AQ2313+AR2313+AS2313+AT2313+AU2313+AV2313+AW2313+AX2313+AY2313+AZ2313+BA2313+BB2313+BC2313+BD2313+BE2313+BF2313+BG2313+BH2313+BI2313</f>
        <v>60</v>
      </c>
      <c r="P2313" s="92"/>
      <c r="Q2313" s="92"/>
      <c r="R2313" s="92"/>
      <c r="S2313" s="96"/>
      <c r="T2313" s="96"/>
      <c r="U2313" s="96"/>
      <c r="V2313" s="96"/>
      <c r="W2313" s="96">
        <v>12</v>
      </c>
      <c r="X2313" s="153">
        <v>12</v>
      </c>
      <c r="Y2313" s="153">
        <v>12</v>
      </c>
      <c r="Z2313" s="153">
        <v>12</v>
      </c>
      <c r="AA2313" s="96">
        <v>12</v>
      </c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154">
        <f t="shared" ref="BJ2313" si="1806">DE2313/O2313</f>
        <v>248806.68000000002</v>
      </c>
      <c r="BK2313" s="92"/>
      <c r="BL2313" s="92"/>
      <c r="BM2313" s="92"/>
      <c r="BN2313" s="155"/>
      <c r="BO2313" s="155"/>
      <c r="BP2313" s="155"/>
      <c r="BQ2313" s="155"/>
      <c r="BR2313" s="155">
        <v>232000</v>
      </c>
      <c r="BS2313" s="96">
        <v>243600</v>
      </c>
      <c r="BT2313" s="101">
        <v>256267.2</v>
      </c>
      <c r="BU2313" s="101">
        <v>256267.2</v>
      </c>
      <c r="BV2313" s="92">
        <v>255899</v>
      </c>
      <c r="BW2313" s="92"/>
      <c r="BX2313" s="92"/>
      <c r="BY2313" s="92"/>
      <c r="BZ2313" s="92"/>
      <c r="CA2313" s="92"/>
      <c r="CB2313" s="92"/>
      <c r="CC2313" s="92"/>
      <c r="CD2313" s="92"/>
      <c r="CE2313" s="92"/>
      <c r="CF2313" s="92"/>
      <c r="CG2313" s="92"/>
      <c r="CH2313" s="92"/>
      <c r="CI2313" s="92"/>
      <c r="CJ2313" s="92"/>
      <c r="CK2313" s="92"/>
      <c r="CL2313" s="92"/>
      <c r="CM2313" s="92"/>
      <c r="CN2313" s="92"/>
      <c r="CO2313" s="92"/>
      <c r="CP2313" s="92"/>
      <c r="CQ2313" s="92"/>
      <c r="CR2313" s="92"/>
      <c r="CS2313" s="92"/>
      <c r="CT2313" s="92"/>
      <c r="CU2313" s="92"/>
      <c r="CV2313" s="92"/>
      <c r="CW2313" s="92"/>
      <c r="CX2313" s="92"/>
      <c r="CY2313" s="92"/>
      <c r="CZ2313" s="92"/>
      <c r="DA2313" s="92"/>
      <c r="DB2313" s="92"/>
      <c r="DC2313" s="92"/>
      <c r="DD2313" s="92"/>
      <c r="DE2313" s="154">
        <f t="shared" ref="DE2313" si="1807">SUM(DH2313:EY2313)</f>
        <v>14928400.800000001</v>
      </c>
      <c r="DF2313" s="92"/>
      <c r="DG2313" s="92"/>
      <c r="DH2313" s="92"/>
      <c r="DI2313" s="156"/>
      <c r="DJ2313" s="156"/>
      <c r="DK2313" s="156"/>
      <c r="DL2313" s="156"/>
      <c r="DM2313" s="156">
        <f t="shared" ref="DM2313:DQ2313" si="1808">W2313*BR2313</f>
        <v>2784000</v>
      </c>
      <c r="DN2313" s="156">
        <f t="shared" si="1808"/>
        <v>2923200</v>
      </c>
      <c r="DO2313" s="156">
        <f t="shared" si="1808"/>
        <v>3075206.4000000004</v>
      </c>
      <c r="DP2313" s="156">
        <f t="shared" si="1808"/>
        <v>3075206.4000000004</v>
      </c>
      <c r="DQ2313" s="156">
        <f t="shared" si="1808"/>
        <v>3070788</v>
      </c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156"/>
      <c r="EH2313" s="156"/>
      <c r="EI2313" s="156"/>
      <c r="EJ2313" s="156"/>
      <c r="EK2313" s="156"/>
      <c r="EL2313" s="156"/>
      <c r="EM2313" s="156"/>
      <c r="EN2313" s="156"/>
      <c r="EO2313" s="156"/>
      <c r="EP2313" s="156"/>
      <c r="EQ2313" s="156"/>
      <c r="ER2313" s="156"/>
      <c r="ES2313" s="156"/>
      <c r="ET2313" s="156"/>
      <c r="EU2313" s="156"/>
      <c r="EV2313" s="156"/>
      <c r="EW2313" s="156"/>
      <c r="EX2313" s="156"/>
      <c r="EY2313" s="156"/>
      <c r="EZ2313" s="154">
        <f t="shared" ref="EZ2313" si="1809">DE2313*1.12</f>
        <v>16719808.896000002</v>
      </c>
      <c r="FA2313" s="92" t="s">
        <v>1726</v>
      </c>
      <c r="FB2313" s="92" t="s">
        <v>3578</v>
      </c>
      <c r="FC2313" s="92" t="s">
        <v>1753</v>
      </c>
    </row>
    <row r="2314" spans="1:159" s="49" customFormat="1" ht="25.5" customHeight="1" x14ac:dyDescent="0.25">
      <c r="A2314" s="59" t="s">
        <v>2243</v>
      </c>
      <c r="B2314" s="59" t="s">
        <v>55</v>
      </c>
      <c r="C2314" s="59" t="s">
        <v>2072</v>
      </c>
      <c r="D2314" s="59" t="s">
        <v>2073</v>
      </c>
      <c r="E2314" s="59" t="s">
        <v>2074</v>
      </c>
      <c r="F2314" s="59"/>
      <c r="G2314" s="59" t="s">
        <v>2328</v>
      </c>
      <c r="H2314" s="59" t="s">
        <v>1499</v>
      </c>
      <c r="I2314" s="59">
        <v>80</v>
      </c>
      <c r="J2314" s="59" t="s">
        <v>1506</v>
      </c>
      <c r="K2314" s="59" t="s">
        <v>2386</v>
      </c>
      <c r="L2314" s="59"/>
      <c r="M2314" s="59" t="s">
        <v>2330</v>
      </c>
      <c r="N2314" s="59"/>
      <c r="O2314" s="46">
        <f>P2314+Q2314+R2314+S2314+T2314+U2314+V2314+W2314+X2314+Y2314+Z2314+AA2314+AB2314+AC2314+AD2314+AE2314+AF2314+AG2314+AH2314+AI2314+AJ2314+AK2314+AL2314+AM2314+AN2314+AO2314+AP2314+AQ2314+AR2314+AS2314+AT2314+AU2314+AV2314+AW2314+AX2314+AY2314+AZ2314</f>
        <v>0</v>
      </c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87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>
        <v>0</v>
      </c>
      <c r="DF2314" s="46"/>
      <c r="DG2314" s="46"/>
      <c r="DH2314" s="46"/>
      <c r="DI2314" s="46"/>
      <c r="DJ2314" s="46"/>
      <c r="DK2314" s="46"/>
      <c r="DL2314" s="46"/>
      <c r="DM2314" s="46">
        <v>2724000</v>
      </c>
      <c r="DN2314" s="46">
        <v>2724000</v>
      </c>
      <c r="DO2314" s="46">
        <v>2724000</v>
      </c>
      <c r="DP2314" s="46">
        <v>2724000</v>
      </c>
      <c r="DQ2314" s="46">
        <v>2724000</v>
      </c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  <c r="EZ2314" s="46">
        <v>0</v>
      </c>
      <c r="FA2314" s="59" t="s">
        <v>1726</v>
      </c>
      <c r="FB2314" s="59">
        <v>2015</v>
      </c>
      <c r="FC2314" s="59"/>
    </row>
    <row r="2315" spans="1:159" s="49" customFormat="1" ht="25.5" customHeight="1" x14ac:dyDescent="0.25">
      <c r="A2315" s="59" t="s">
        <v>2244</v>
      </c>
      <c r="B2315" s="59" t="s">
        <v>55</v>
      </c>
      <c r="C2315" s="59" t="s">
        <v>2072</v>
      </c>
      <c r="D2315" s="59" t="s">
        <v>2073</v>
      </c>
      <c r="E2315" s="59" t="s">
        <v>2074</v>
      </c>
      <c r="F2315" s="59"/>
      <c r="G2315" s="59" t="s">
        <v>2328</v>
      </c>
      <c r="H2315" s="59" t="s">
        <v>1499</v>
      </c>
      <c r="I2315" s="59">
        <v>80</v>
      </c>
      <c r="J2315" s="59" t="s">
        <v>1357</v>
      </c>
      <c r="K2315" s="59" t="s">
        <v>2387</v>
      </c>
      <c r="L2315" s="59"/>
      <c r="M2315" s="59" t="s">
        <v>2330</v>
      </c>
      <c r="N2315" s="59"/>
      <c r="O2315" s="46">
        <f>P2315+Q2315+R2315+S2315+T2315+U2315+V2315+W2315+X2315+Y2315+Z2315+AA2315+AB2315+AC2315+AD2315+AE2315+AF2315+AG2315+AH2315+AI2315+AJ2315+AK2315+AL2315+AM2315+AN2315+AO2315+AP2315+AQ2315+AR2315+AS2315+AT2315+AU2315+AV2315+AW2315+AX2315+AY2315+AZ2315</f>
        <v>0</v>
      </c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87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>
        <v>0</v>
      </c>
      <c r="DF2315" s="46"/>
      <c r="DG2315" s="46"/>
      <c r="DH2315" s="46"/>
      <c r="DI2315" s="46"/>
      <c r="DJ2315" s="46"/>
      <c r="DK2315" s="46"/>
      <c r="DL2315" s="46"/>
      <c r="DM2315" s="46">
        <v>4086000</v>
      </c>
      <c r="DN2315" s="46">
        <v>5448000</v>
      </c>
      <c r="DO2315" s="46">
        <v>5448000</v>
      </c>
      <c r="DP2315" s="46">
        <v>5448000</v>
      </c>
      <c r="DQ2315" s="46">
        <v>5448000</v>
      </c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>
        <v>0</v>
      </c>
      <c r="FA2315" s="59" t="s">
        <v>1726</v>
      </c>
      <c r="FB2315" s="59" t="s">
        <v>1736</v>
      </c>
      <c r="FC2315" s="59" t="s">
        <v>2403</v>
      </c>
    </row>
    <row r="2316" spans="1:159" s="49" customFormat="1" ht="25.5" customHeight="1" x14ac:dyDescent="0.25">
      <c r="A2316" s="59" t="s">
        <v>3106</v>
      </c>
      <c r="B2316" s="59" t="s">
        <v>55</v>
      </c>
      <c r="C2316" s="59" t="s">
        <v>2072</v>
      </c>
      <c r="D2316" s="59" t="s">
        <v>2073</v>
      </c>
      <c r="E2316" s="59" t="s">
        <v>2074</v>
      </c>
      <c r="F2316" s="59" t="s">
        <v>2073</v>
      </c>
      <c r="G2316" s="59" t="s">
        <v>2328</v>
      </c>
      <c r="H2316" s="59" t="s">
        <v>1499</v>
      </c>
      <c r="I2316" s="59">
        <v>80</v>
      </c>
      <c r="J2316" s="59" t="s">
        <v>3108</v>
      </c>
      <c r="K2316" s="59" t="s">
        <v>2387</v>
      </c>
      <c r="L2316" s="59"/>
      <c r="M2316" s="59" t="s">
        <v>2330</v>
      </c>
      <c r="N2316" s="59"/>
      <c r="O2316" s="46">
        <f>W2316+X2316+Y2316+Z2316+AA2316</f>
        <v>60</v>
      </c>
      <c r="P2316" s="46"/>
      <c r="Q2316" s="46"/>
      <c r="R2316" s="46"/>
      <c r="S2316" s="46"/>
      <c r="T2316" s="46"/>
      <c r="U2316" s="46"/>
      <c r="V2316" s="46"/>
      <c r="W2316" s="46">
        <v>12</v>
      </c>
      <c r="X2316" s="79">
        <v>12</v>
      </c>
      <c r="Y2316" s="79">
        <v>12</v>
      </c>
      <c r="Z2316" s="79">
        <v>12</v>
      </c>
      <c r="AA2316" s="79">
        <v>12</v>
      </c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87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>
        <f>DE2316/O2316</f>
        <v>0</v>
      </c>
      <c r="BK2316" s="46"/>
      <c r="BL2316" s="46"/>
      <c r="BM2316" s="46"/>
      <c r="BN2316" s="46"/>
      <c r="BO2316" s="46"/>
      <c r="BP2316" s="46"/>
      <c r="BQ2316" s="46"/>
      <c r="BR2316" s="46">
        <v>227000</v>
      </c>
      <c r="BS2316" s="46">
        <v>227000</v>
      </c>
      <c r="BT2316" s="46">
        <v>227000</v>
      </c>
      <c r="BU2316" s="46">
        <v>227000</v>
      </c>
      <c r="BV2316" s="46">
        <v>227000</v>
      </c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  <c r="CN2316" s="46"/>
      <c r="CO2316" s="46"/>
      <c r="CP2316" s="46"/>
      <c r="CQ2316" s="46"/>
      <c r="CR2316" s="46"/>
      <c r="CS2316" s="46"/>
      <c r="CT2316" s="46"/>
      <c r="CU2316" s="46"/>
      <c r="CV2316" s="46"/>
      <c r="CW2316" s="46"/>
      <c r="CX2316" s="46"/>
      <c r="CY2316" s="46"/>
      <c r="CZ2316" s="46"/>
      <c r="DA2316" s="46"/>
      <c r="DB2316" s="46"/>
      <c r="DC2316" s="46"/>
      <c r="DD2316" s="46"/>
      <c r="DE2316" s="46">
        <v>0</v>
      </c>
      <c r="DF2316" s="46"/>
      <c r="DG2316" s="46"/>
      <c r="DH2316" s="46"/>
      <c r="DI2316" s="46"/>
      <c r="DJ2316" s="46"/>
      <c r="DK2316" s="46"/>
      <c r="DL2316" s="46"/>
      <c r="DM2316" s="46">
        <f t="shared" ref="DM2316:DQ2317" si="1810">BR2316*W2316</f>
        <v>2724000</v>
      </c>
      <c r="DN2316" s="46">
        <f t="shared" si="1810"/>
        <v>2724000</v>
      </c>
      <c r="DO2316" s="46">
        <f t="shared" si="1810"/>
        <v>2724000</v>
      </c>
      <c r="DP2316" s="46">
        <f t="shared" si="1810"/>
        <v>2724000</v>
      </c>
      <c r="DQ2316" s="46">
        <f t="shared" si="1810"/>
        <v>2724000</v>
      </c>
      <c r="DR2316" s="46"/>
      <c r="DS2316" s="46"/>
      <c r="DT2316" s="46"/>
      <c r="DU2316" s="46"/>
      <c r="DV2316" s="46"/>
      <c r="DW2316" s="46"/>
      <c r="DX2316" s="46"/>
      <c r="DY2316" s="46"/>
      <c r="DZ2316" s="46"/>
      <c r="EA2316" s="46"/>
      <c r="EB2316" s="46"/>
      <c r="EC2316" s="46"/>
      <c r="ED2316" s="46"/>
      <c r="EE2316" s="46"/>
      <c r="EF2316" s="46"/>
      <c r="EG2316" s="46"/>
      <c r="EH2316" s="46"/>
      <c r="EI2316" s="46"/>
      <c r="EJ2316" s="46"/>
      <c r="EK2316" s="46"/>
      <c r="EL2316" s="46"/>
      <c r="EM2316" s="46"/>
      <c r="EN2316" s="46"/>
      <c r="EO2316" s="46"/>
      <c r="EP2316" s="46"/>
      <c r="EQ2316" s="46"/>
      <c r="ER2316" s="46"/>
      <c r="ES2316" s="46"/>
      <c r="ET2316" s="46"/>
      <c r="EU2316" s="46"/>
      <c r="EV2316" s="46"/>
      <c r="EW2316" s="46"/>
      <c r="EX2316" s="46"/>
      <c r="EY2316" s="46"/>
      <c r="EZ2316" s="46">
        <f>DE2316*1.12</f>
        <v>0</v>
      </c>
      <c r="FA2316" s="59" t="s">
        <v>1726</v>
      </c>
      <c r="FB2316" s="59" t="s">
        <v>3107</v>
      </c>
      <c r="FC2316" s="59" t="s">
        <v>3109</v>
      </c>
    </row>
    <row r="2317" spans="1:159" s="49" customFormat="1" ht="25.5" customHeight="1" x14ac:dyDescent="0.25">
      <c r="A2317" s="59" t="s">
        <v>3548</v>
      </c>
      <c r="B2317" s="59" t="s">
        <v>55</v>
      </c>
      <c r="C2317" s="59" t="s">
        <v>2072</v>
      </c>
      <c r="D2317" s="59" t="s">
        <v>2073</v>
      </c>
      <c r="E2317" s="59" t="s">
        <v>2074</v>
      </c>
      <c r="F2317" s="59" t="s">
        <v>2073</v>
      </c>
      <c r="G2317" s="59" t="s">
        <v>2328</v>
      </c>
      <c r="H2317" s="59" t="s">
        <v>1499</v>
      </c>
      <c r="I2317" s="59">
        <v>80</v>
      </c>
      <c r="J2317" s="59" t="s">
        <v>3517</v>
      </c>
      <c r="K2317" s="59" t="s">
        <v>2387</v>
      </c>
      <c r="L2317" s="59"/>
      <c r="M2317" s="59" t="s">
        <v>2330</v>
      </c>
      <c r="N2317" s="59"/>
      <c r="O2317" s="46">
        <f>W2317+X2317+Y2317+Z2317+AA2317</f>
        <v>60</v>
      </c>
      <c r="P2317" s="46"/>
      <c r="Q2317" s="46"/>
      <c r="R2317" s="46"/>
      <c r="S2317" s="46"/>
      <c r="T2317" s="46"/>
      <c r="U2317" s="46"/>
      <c r="V2317" s="46"/>
      <c r="W2317" s="46">
        <v>12</v>
      </c>
      <c r="X2317" s="79">
        <v>12</v>
      </c>
      <c r="Y2317" s="79">
        <v>12</v>
      </c>
      <c r="Z2317" s="79">
        <v>12</v>
      </c>
      <c r="AA2317" s="79">
        <v>12</v>
      </c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87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>
        <f>DE2317/O2317</f>
        <v>0</v>
      </c>
      <c r="BK2317" s="46"/>
      <c r="BL2317" s="46"/>
      <c r="BM2317" s="46"/>
      <c r="BN2317" s="46"/>
      <c r="BO2317" s="46"/>
      <c r="BP2317" s="46"/>
      <c r="BQ2317" s="46"/>
      <c r="BR2317" s="46">
        <v>227000</v>
      </c>
      <c r="BS2317" s="46">
        <v>238350</v>
      </c>
      <c r="BT2317" s="46">
        <v>238350</v>
      </c>
      <c r="BU2317" s="46">
        <v>238350</v>
      </c>
      <c r="BV2317" s="46">
        <v>238350</v>
      </c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/>
      <c r="CP2317" s="46"/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>
        <v>0</v>
      </c>
      <c r="DF2317" s="46"/>
      <c r="DG2317" s="46"/>
      <c r="DH2317" s="46"/>
      <c r="DI2317" s="46"/>
      <c r="DJ2317" s="46"/>
      <c r="DK2317" s="46"/>
      <c r="DL2317" s="46"/>
      <c r="DM2317" s="46">
        <f t="shared" si="1810"/>
        <v>2724000</v>
      </c>
      <c r="DN2317" s="46">
        <f t="shared" si="1810"/>
        <v>2860200</v>
      </c>
      <c r="DO2317" s="46">
        <f t="shared" si="1810"/>
        <v>2860200</v>
      </c>
      <c r="DP2317" s="46">
        <f t="shared" si="1810"/>
        <v>2860200</v>
      </c>
      <c r="DQ2317" s="46">
        <f t="shared" si="1810"/>
        <v>2860200</v>
      </c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  <c r="EZ2317" s="46">
        <f>DE2317*1.12</f>
        <v>0</v>
      </c>
      <c r="FA2317" s="59" t="s">
        <v>1726</v>
      </c>
      <c r="FB2317" s="59" t="s">
        <v>3107</v>
      </c>
      <c r="FC2317" s="59" t="s">
        <v>3518</v>
      </c>
    </row>
    <row r="2318" spans="1:159" s="157" customFormat="1" ht="25.5" customHeight="1" x14ac:dyDescent="0.25">
      <c r="A2318" s="92" t="s">
        <v>3969</v>
      </c>
      <c r="B2318" s="92" t="s">
        <v>55</v>
      </c>
      <c r="C2318" s="92" t="s">
        <v>2072</v>
      </c>
      <c r="D2318" s="92" t="s">
        <v>2073</v>
      </c>
      <c r="E2318" s="92" t="s">
        <v>2074</v>
      </c>
      <c r="F2318" s="92" t="s">
        <v>2073</v>
      </c>
      <c r="G2318" s="92" t="s">
        <v>2328</v>
      </c>
      <c r="H2318" s="92" t="s">
        <v>1499</v>
      </c>
      <c r="I2318" s="152">
        <v>80</v>
      </c>
      <c r="J2318" s="152" t="s">
        <v>3941</v>
      </c>
      <c r="K2318" s="152" t="s">
        <v>2387</v>
      </c>
      <c r="L2318" s="100"/>
      <c r="M2318" s="92" t="s">
        <v>2330</v>
      </c>
      <c r="N2318" s="152"/>
      <c r="O2318" s="46">
        <f t="shared" ref="O2318" si="1811">V2318+W2318+X2318+Y2318+Z2318+AA2318+AB2318+AC2318+AD2318+AE2318+AF2318+AG2318+AH2318+AI2318+AJ2318+AK2318+AL2318+AM2318+AN2318+AO2318+AP2318+AQ2318+AR2318+AS2318+AT2318+AU2318+AV2318+AW2318+AX2318+AY2318+AZ2318+BA2318+BB2318+BC2318+BD2318+BE2318+BF2318+BG2318+BH2318+BI2318</f>
        <v>60</v>
      </c>
      <c r="P2318" s="92"/>
      <c r="Q2318" s="92"/>
      <c r="R2318" s="92"/>
      <c r="S2318" s="96"/>
      <c r="T2318" s="96"/>
      <c r="U2318" s="96"/>
      <c r="V2318" s="96"/>
      <c r="W2318" s="96">
        <v>12</v>
      </c>
      <c r="X2318" s="153">
        <v>12</v>
      </c>
      <c r="Y2318" s="153">
        <v>12</v>
      </c>
      <c r="Z2318" s="153">
        <v>12</v>
      </c>
      <c r="AA2318" s="96">
        <v>12</v>
      </c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156">
        <f t="shared" ref="BJ2318" si="1812">DE2318/O2318</f>
        <v>243516.52000000002</v>
      </c>
      <c r="BK2318" s="92"/>
      <c r="BL2318" s="92"/>
      <c r="BM2318" s="92"/>
      <c r="BN2318" s="155"/>
      <c r="BO2318" s="155"/>
      <c r="BP2318" s="155"/>
      <c r="BQ2318" s="155"/>
      <c r="BR2318" s="155">
        <v>227000</v>
      </c>
      <c r="BS2318" s="96">
        <v>238350</v>
      </c>
      <c r="BT2318" s="101">
        <v>250744.2</v>
      </c>
      <c r="BU2318" s="101">
        <v>250744.2</v>
      </c>
      <c r="BV2318" s="92">
        <v>250744.2</v>
      </c>
      <c r="BW2318" s="92"/>
      <c r="BX2318" s="92"/>
      <c r="BY2318" s="92"/>
      <c r="BZ2318" s="92"/>
      <c r="CA2318" s="92"/>
      <c r="CB2318" s="92"/>
      <c r="CC2318" s="92"/>
      <c r="CD2318" s="92"/>
      <c r="CE2318" s="92"/>
      <c r="CF2318" s="92"/>
      <c r="CG2318" s="92"/>
      <c r="CH2318" s="92"/>
      <c r="CI2318" s="92"/>
      <c r="CJ2318" s="92"/>
      <c r="CK2318" s="92"/>
      <c r="CL2318" s="92"/>
      <c r="CM2318" s="92"/>
      <c r="CN2318" s="92"/>
      <c r="CO2318" s="92"/>
      <c r="CP2318" s="92"/>
      <c r="CQ2318" s="92"/>
      <c r="CR2318" s="92"/>
      <c r="CS2318" s="92"/>
      <c r="CT2318" s="92"/>
      <c r="CU2318" s="92"/>
      <c r="CV2318" s="92"/>
      <c r="CW2318" s="92"/>
      <c r="CX2318" s="92"/>
      <c r="CY2318" s="92"/>
      <c r="CZ2318" s="92"/>
      <c r="DA2318" s="92"/>
      <c r="DB2318" s="92"/>
      <c r="DC2318" s="92"/>
      <c r="DD2318" s="92"/>
      <c r="DE2318" s="156">
        <f t="shared" ref="DE2318" si="1813">SUM(DH2318:EY2318)</f>
        <v>14610991.200000001</v>
      </c>
      <c r="DF2318" s="92"/>
      <c r="DG2318" s="92"/>
      <c r="DH2318" s="92"/>
      <c r="DI2318" s="156"/>
      <c r="DJ2318" s="156"/>
      <c r="DK2318" s="156"/>
      <c r="DL2318" s="156"/>
      <c r="DM2318" s="156">
        <f t="shared" ref="DM2318:DQ2318" si="1814">W2318*BR2318</f>
        <v>2724000</v>
      </c>
      <c r="DN2318" s="156">
        <f t="shared" si="1814"/>
        <v>2860200</v>
      </c>
      <c r="DO2318" s="156">
        <f t="shared" si="1814"/>
        <v>3008930.4000000004</v>
      </c>
      <c r="DP2318" s="156">
        <f t="shared" si="1814"/>
        <v>3008930.4000000004</v>
      </c>
      <c r="DQ2318" s="156">
        <f t="shared" si="1814"/>
        <v>3008930.4000000004</v>
      </c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156"/>
      <c r="EH2318" s="156"/>
      <c r="EI2318" s="156"/>
      <c r="EJ2318" s="156"/>
      <c r="EK2318" s="156"/>
      <c r="EL2318" s="156"/>
      <c r="EM2318" s="156"/>
      <c r="EN2318" s="156"/>
      <c r="EO2318" s="156"/>
      <c r="EP2318" s="156"/>
      <c r="EQ2318" s="156"/>
      <c r="ER2318" s="156"/>
      <c r="ES2318" s="156"/>
      <c r="ET2318" s="156"/>
      <c r="EU2318" s="156"/>
      <c r="EV2318" s="156"/>
      <c r="EW2318" s="156"/>
      <c r="EX2318" s="156"/>
      <c r="EY2318" s="156"/>
      <c r="EZ2318" s="154">
        <f t="shared" ref="EZ2318" si="1815">DE2318*1.12</f>
        <v>16364310.144000003</v>
      </c>
      <c r="FA2318" s="92" t="s">
        <v>1726</v>
      </c>
      <c r="FB2318" s="92" t="s">
        <v>3578</v>
      </c>
      <c r="FC2318" s="92" t="s">
        <v>1753</v>
      </c>
    </row>
    <row r="2319" spans="1:159" s="49" customFormat="1" ht="25.5" customHeight="1" x14ac:dyDescent="0.25">
      <c r="A2319" s="59" t="s">
        <v>2245</v>
      </c>
      <c r="B2319" s="59" t="s">
        <v>55</v>
      </c>
      <c r="C2319" s="59" t="s">
        <v>2043</v>
      </c>
      <c r="D2319" s="59" t="s">
        <v>2044</v>
      </c>
      <c r="E2319" s="59" t="s">
        <v>2044</v>
      </c>
      <c r="F2319" s="59"/>
      <c r="G2319" s="59" t="s">
        <v>2272</v>
      </c>
      <c r="H2319" s="59" t="s">
        <v>1327</v>
      </c>
      <c r="I2319" s="59">
        <v>80</v>
      </c>
      <c r="J2319" s="59" t="s">
        <v>1397</v>
      </c>
      <c r="K2319" s="59" t="s">
        <v>1329</v>
      </c>
      <c r="L2319" s="59"/>
      <c r="M2319" s="59" t="s">
        <v>2330</v>
      </c>
      <c r="N2319" s="59"/>
      <c r="O2319" s="46">
        <f t="shared" ref="O2319:O2331" si="1816">P2319+Q2319+R2319+S2319+T2319+U2319+V2319+W2319+X2319+Y2319+Z2319+AA2319+AB2319+AC2319+AD2319+AE2319+AF2319+AG2319+AH2319+AI2319+AJ2319+AK2319+AL2319+AM2319+AN2319+AO2319+AP2319+AQ2319+AR2319+AS2319+AT2319+AU2319+AV2319+AW2319+AX2319+AY2319+AZ2319</f>
        <v>0</v>
      </c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87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>
        <v>0</v>
      </c>
      <c r="DF2319" s="46"/>
      <c r="DG2319" s="46"/>
      <c r="DH2319" s="46"/>
      <c r="DI2319" s="46"/>
      <c r="DJ2319" s="46"/>
      <c r="DK2319" s="46"/>
      <c r="DL2319" s="46"/>
      <c r="DM2319" s="46">
        <v>8238000</v>
      </c>
      <c r="DN2319" s="46">
        <v>8238000</v>
      </c>
      <c r="DO2319" s="46">
        <v>8238000</v>
      </c>
      <c r="DP2319" s="46"/>
      <c r="DQ2319" s="46"/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>
        <v>0</v>
      </c>
      <c r="FA2319" s="59" t="s">
        <v>1726</v>
      </c>
      <c r="FB2319" s="59">
        <v>2015</v>
      </c>
      <c r="FC2319" s="59"/>
    </row>
    <row r="2320" spans="1:159" s="49" customFormat="1" ht="25.5" customHeight="1" x14ac:dyDescent="0.25">
      <c r="A2320" s="59" t="s">
        <v>2246</v>
      </c>
      <c r="B2320" s="59" t="s">
        <v>55</v>
      </c>
      <c r="C2320" s="59" t="s">
        <v>2247</v>
      </c>
      <c r="D2320" s="59" t="s">
        <v>2044</v>
      </c>
      <c r="E2320" s="59" t="s">
        <v>2044</v>
      </c>
      <c r="F2320" s="59"/>
      <c r="G2320" s="59" t="s">
        <v>2272</v>
      </c>
      <c r="H2320" s="59" t="s">
        <v>1327</v>
      </c>
      <c r="I2320" s="59">
        <v>80</v>
      </c>
      <c r="J2320" s="59" t="s">
        <v>1336</v>
      </c>
      <c r="K2320" s="59" t="s">
        <v>1329</v>
      </c>
      <c r="L2320" s="59"/>
      <c r="M2320" s="59" t="s">
        <v>2330</v>
      </c>
      <c r="N2320" s="59"/>
      <c r="O2320" s="46">
        <f t="shared" si="1816"/>
        <v>0</v>
      </c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87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>
        <v>0</v>
      </c>
      <c r="DF2320" s="46"/>
      <c r="DG2320" s="46"/>
      <c r="DH2320" s="46"/>
      <c r="DI2320" s="46"/>
      <c r="DJ2320" s="46"/>
      <c r="DK2320" s="46"/>
      <c r="DL2320" s="46"/>
      <c r="DM2320" s="46">
        <v>0</v>
      </c>
      <c r="DN2320" s="46">
        <v>0</v>
      </c>
      <c r="DO2320" s="46">
        <v>0</v>
      </c>
      <c r="DP2320" s="46"/>
      <c r="DQ2320" s="46"/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  <c r="EZ2320" s="46">
        <v>0</v>
      </c>
      <c r="FA2320" s="59" t="s">
        <v>1726</v>
      </c>
      <c r="FB2320" s="59" t="s">
        <v>1736</v>
      </c>
      <c r="FC2320" s="59" t="s">
        <v>2404</v>
      </c>
    </row>
    <row r="2321" spans="1:159" s="49" customFormat="1" ht="25.5" customHeight="1" x14ac:dyDescent="0.25">
      <c r="A2321" s="59" t="s">
        <v>2248</v>
      </c>
      <c r="B2321" s="59" t="s">
        <v>55</v>
      </c>
      <c r="C2321" s="59" t="s">
        <v>2247</v>
      </c>
      <c r="D2321" s="59" t="s">
        <v>2044</v>
      </c>
      <c r="E2321" s="59" t="s">
        <v>2044</v>
      </c>
      <c r="F2321" s="59"/>
      <c r="G2321" s="59" t="s">
        <v>2272</v>
      </c>
      <c r="H2321" s="59" t="s">
        <v>1327</v>
      </c>
      <c r="I2321" s="59">
        <v>80</v>
      </c>
      <c r="J2321" s="59" t="s">
        <v>2388</v>
      </c>
      <c r="K2321" s="59" t="s">
        <v>1329</v>
      </c>
      <c r="L2321" s="59"/>
      <c r="M2321" s="59" t="s">
        <v>2330</v>
      </c>
      <c r="N2321" s="59"/>
      <c r="O2321" s="46">
        <f t="shared" si="1816"/>
        <v>0</v>
      </c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87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  <c r="CN2321" s="46"/>
      <c r="CO2321" s="46"/>
      <c r="CP2321" s="46"/>
      <c r="CQ2321" s="46"/>
      <c r="CR2321" s="46"/>
      <c r="CS2321" s="46"/>
      <c r="CT2321" s="46"/>
      <c r="CU2321" s="46"/>
      <c r="CV2321" s="46"/>
      <c r="CW2321" s="46"/>
      <c r="CX2321" s="46"/>
      <c r="CY2321" s="46"/>
      <c r="CZ2321" s="46"/>
      <c r="DA2321" s="46"/>
      <c r="DB2321" s="46"/>
      <c r="DC2321" s="46"/>
      <c r="DD2321" s="46"/>
      <c r="DE2321" s="46">
        <v>62028000</v>
      </c>
      <c r="DF2321" s="46"/>
      <c r="DG2321" s="46"/>
      <c r="DH2321" s="46"/>
      <c r="DI2321" s="46"/>
      <c r="DJ2321" s="46"/>
      <c r="DK2321" s="46"/>
      <c r="DL2321" s="46"/>
      <c r="DM2321" s="46">
        <v>20476000</v>
      </c>
      <c r="DN2321" s="46">
        <v>20676000</v>
      </c>
      <c r="DO2321" s="46">
        <v>20876000</v>
      </c>
      <c r="DP2321" s="46"/>
      <c r="DQ2321" s="46"/>
      <c r="DR2321" s="46"/>
      <c r="DS2321" s="46"/>
      <c r="DT2321" s="46"/>
      <c r="DU2321" s="46"/>
      <c r="DV2321" s="46"/>
      <c r="DW2321" s="46"/>
      <c r="DX2321" s="46"/>
      <c r="DY2321" s="46"/>
      <c r="DZ2321" s="46"/>
      <c r="EA2321" s="46"/>
      <c r="EB2321" s="46"/>
      <c r="EC2321" s="46"/>
      <c r="ED2321" s="46"/>
      <c r="EE2321" s="46"/>
      <c r="EF2321" s="46"/>
      <c r="EG2321" s="46"/>
      <c r="EH2321" s="46"/>
      <c r="EI2321" s="46"/>
      <c r="EJ2321" s="46"/>
      <c r="EK2321" s="46"/>
      <c r="EL2321" s="46"/>
      <c r="EM2321" s="46"/>
      <c r="EN2321" s="46"/>
      <c r="EO2321" s="46"/>
      <c r="EP2321" s="46"/>
      <c r="EQ2321" s="46"/>
      <c r="ER2321" s="46"/>
      <c r="ES2321" s="46"/>
      <c r="ET2321" s="46"/>
      <c r="EU2321" s="46"/>
      <c r="EV2321" s="46"/>
      <c r="EW2321" s="46"/>
      <c r="EX2321" s="46"/>
      <c r="EY2321" s="46"/>
      <c r="EZ2321" s="46">
        <v>69471360</v>
      </c>
      <c r="FA2321" s="59"/>
      <c r="FB2321" s="59" t="s">
        <v>1736</v>
      </c>
      <c r="FC2321" s="59"/>
    </row>
    <row r="2322" spans="1:159" s="49" customFormat="1" ht="25.5" customHeight="1" x14ac:dyDescent="0.25">
      <c r="A2322" s="59" t="s">
        <v>2249</v>
      </c>
      <c r="B2322" s="59" t="s">
        <v>55</v>
      </c>
      <c r="C2322" s="59" t="s">
        <v>2057</v>
      </c>
      <c r="D2322" s="59" t="s">
        <v>2058</v>
      </c>
      <c r="E2322" s="59" t="s">
        <v>2053</v>
      </c>
      <c r="F2322" s="59"/>
      <c r="G2322" s="59" t="s">
        <v>2263</v>
      </c>
      <c r="H2322" s="59" t="s">
        <v>1327</v>
      </c>
      <c r="I2322" s="59">
        <v>25</v>
      </c>
      <c r="J2322" s="59" t="s">
        <v>2389</v>
      </c>
      <c r="K2322" s="59" t="s">
        <v>2264</v>
      </c>
      <c r="L2322" s="59"/>
      <c r="M2322" s="59">
        <v>30</v>
      </c>
      <c r="N2322" s="59"/>
      <c r="O2322" s="46">
        <f t="shared" si="1816"/>
        <v>0</v>
      </c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87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  <c r="CN2322" s="46"/>
      <c r="CO2322" s="46"/>
      <c r="CP2322" s="46"/>
      <c r="CQ2322" s="46"/>
      <c r="CR2322" s="46"/>
      <c r="CS2322" s="46"/>
      <c r="CT2322" s="46"/>
      <c r="CU2322" s="46"/>
      <c r="CV2322" s="46"/>
      <c r="CW2322" s="46"/>
      <c r="CX2322" s="46"/>
      <c r="CY2322" s="46"/>
      <c r="CZ2322" s="46"/>
      <c r="DA2322" s="46"/>
      <c r="DB2322" s="46"/>
      <c r="DC2322" s="46"/>
      <c r="DD2322" s="46"/>
      <c r="DE2322" s="46">
        <v>0</v>
      </c>
      <c r="DF2322" s="46"/>
      <c r="DG2322" s="46"/>
      <c r="DH2322" s="46"/>
      <c r="DI2322" s="46"/>
      <c r="DJ2322" s="46"/>
      <c r="DK2322" s="46"/>
      <c r="DL2322" s="46"/>
      <c r="DM2322" s="46"/>
      <c r="DN2322" s="46">
        <v>1001926933.1999999</v>
      </c>
      <c r="DO2322" s="46">
        <v>1001926933.1999999</v>
      </c>
      <c r="DP2322" s="46">
        <v>1001926933.1999999</v>
      </c>
      <c r="DQ2322" s="46">
        <v>1001926933.1999999</v>
      </c>
      <c r="DR2322" s="46">
        <v>1001926933.1999999</v>
      </c>
      <c r="DS2322" s="46">
        <v>1001926933.1999999</v>
      </c>
      <c r="DT2322" s="46">
        <v>1001926933.1999999</v>
      </c>
      <c r="DU2322" s="46">
        <v>1001926933.1999999</v>
      </c>
      <c r="DV2322" s="46">
        <v>1001926933.1999999</v>
      </c>
      <c r="DW2322" s="46">
        <v>1001926933.1999999</v>
      </c>
      <c r="DX2322" s="46">
        <v>1001926933.1999999</v>
      </c>
      <c r="DY2322" s="46">
        <v>1001926933.1999999</v>
      </c>
      <c r="DZ2322" s="46">
        <v>500963466.59999996</v>
      </c>
      <c r="EA2322" s="46"/>
      <c r="EB2322" s="46"/>
      <c r="EC2322" s="46"/>
      <c r="ED2322" s="46"/>
      <c r="EE2322" s="46"/>
      <c r="EF2322" s="46"/>
      <c r="EG2322" s="46"/>
      <c r="EH2322" s="46"/>
      <c r="EI2322" s="46"/>
      <c r="EJ2322" s="46"/>
      <c r="EK2322" s="46"/>
      <c r="EL2322" s="46"/>
      <c r="EM2322" s="46"/>
      <c r="EN2322" s="46"/>
      <c r="EO2322" s="46"/>
      <c r="EP2322" s="46"/>
      <c r="EQ2322" s="46"/>
      <c r="ER2322" s="46"/>
      <c r="ES2322" s="46"/>
      <c r="ET2322" s="46"/>
      <c r="EU2322" s="46"/>
      <c r="EV2322" s="46"/>
      <c r="EW2322" s="46"/>
      <c r="EX2322" s="46"/>
      <c r="EY2322" s="46"/>
      <c r="EZ2322" s="46">
        <v>0</v>
      </c>
      <c r="FA2322" s="59" t="s">
        <v>1696</v>
      </c>
      <c r="FB2322" s="59">
        <v>2016</v>
      </c>
      <c r="FC2322" s="59"/>
    </row>
    <row r="2323" spans="1:159" s="49" customFormat="1" ht="25.5" customHeight="1" x14ac:dyDescent="0.25">
      <c r="A2323" s="59" t="s">
        <v>2250</v>
      </c>
      <c r="B2323" s="59" t="s">
        <v>55</v>
      </c>
      <c r="C2323" s="59" t="s">
        <v>2057</v>
      </c>
      <c r="D2323" s="59" t="s">
        <v>2058</v>
      </c>
      <c r="E2323" s="59" t="s">
        <v>2053</v>
      </c>
      <c r="F2323" s="59"/>
      <c r="G2323" s="59" t="s">
        <v>2263</v>
      </c>
      <c r="H2323" s="59" t="s">
        <v>1327</v>
      </c>
      <c r="I2323" s="59">
        <v>25</v>
      </c>
      <c r="J2323" s="59" t="s">
        <v>1378</v>
      </c>
      <c r="K2323" s="59" t="s">
        <v>2390</v>
      </c>
      <c r="L2323" s="59"/>
      <c r="M2323" s="59" t="s">
        <v>2391</v>
      </c>
      <c r="N2323" s="59"/>
      <c r="O2323" s="46">
        <f t="shared" si="1816"/>
        <v>0</v>
      </c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87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>
        <v>12443140234</v>
      </c>
      <c r="DF2323" s="46"/>
      <c r="DG2323" s="46"/>
      <c r="DH2323" s="46"/>
      <c r="DI2323" s="46"/>
      <c r="DJ2323" s="46"/>
      <c r="DK2323" s="46"/>
      <c r="DL2323" s="46"/>
      <c r="DM2323" s="46"/>
      <c r="DN2323" s="46">
        <v>1001926776</v>
      </c>
      <c r="DO2323" s="46">
        <v>1001926776</v>
      </c>
      <c r="DP2323" s="46">
        <v>1001926776</v>
      </c>
      <c r="DQ2323" s="46">
        <v>1001926776</v>
      </c>
      <c r="DR2323" s="46">
        <v>1001926776</v>
      </c>
      <c r="DS2323" s="46">
        <v>1001926776</v>
      </c>
      <c r="DT2323" s="46">
        <v>1001926776</v>
      </c>
      <c r="DU2323" s="46">
        <v>1001926776</v>
      </c>
      <c r="DV2323" s="46">
        <v>1001926776</v>
      </c>
      <c r="DW2323" s="46">
        <v>1001926776</v>
      </c>
      <c r="DX2323" s="46">
        <v>1001926776</v>
      </c>
      <c r="DY2323" s="46">
        <v>1001926776</v>
      </c>
      <c r="DZ2323" s="46">
        <v>420018922</v>
      </c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>
        <v>13936317062.080002</v>
      </c>
      <c r="FA2323" s="59" t="s">
        <v>1696</v>
      </c>
      <c r="FB2323" s="59">
        <v>2016</v>
      </c>
      <c r="FC2323" s="59" t="s">
        <v>2405</v>
      </c>
    </row>
    <row r="2324" spans="1:159" s="49" customFormat="1" ht="25.5" customHeight="1" x14ac:dyDescent="0.25">
      <c r="A2324" s="59" t="s">
        <v>2251</v>
      </c>
      <c r="B2324" s="59" t="s">
        <v>55</v>
      </c>
      <c r="C2324" s="59" t="s">
        <v>2252</v>
      </c>
      <c r="D2324" s="59" t="s">
        <v>2253</v>
      </c>
      <c r="E2324" s="59" t="s">
        <v>2253</v>
      </c>
      <c r="F2324" s="59"/>
      <c r="G2324" s="59" t="s">
        <v>2392</v>
      </c>
      <c r="H2324" s="59" t="s">
        <v>1339</v>
      </c>
      <c r="I2324" s="59">
        <v>100</v>
      </c>
      <c r="J2324" s="59" t="s">
        <v>1375</v>
      </c>
      <c r="K2324" s="59" t="s">
        <v>2393</v>
      </c>
      <c r="L2324" s="59"/>
      <c r="M2324" s="59" t="s">
        <v>2394</v>
      </c>
      <c r="N2324" s="59" t="s">
        <v>2395</v>
      </c>
      <c r="O2324" s="46">
        <f t="shared" si="1816"/>
        <v>0</v>
      </c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87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>
        <v>0</v>
      </c>
      <c r="DF2324" s="46"/>
      <c r="DG2324" s="46"/>
      <c r="DH2324" s="46"/>
      <c r="DI2324" s="46"/>
      <c r="DJ2324" s="46"/>
      <c r="DK2324" s="46"/>
      <c r="DL2324" s="46"/>
      <c r="DM2324" s="46">
        <v>0</v>
      </c>
      <c r="DN2324" s="46">
        <v>0</v>
      </c>
      <c r="DO2324" s="46"/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>
        <v>0</v>
      </c>
      <c r="FA2324" s="59"/>
      <c r="FB2324" s="59">
        <v>2016</v>
      </c>
      <c r="FC2324" s="59" t="s">
        <v>3065</v>
      </c>
    </row>
    <row r="2325" spans="1:159" s="49" customFormat="1" ht="25.5" customHeight="1" x14ac:dyDescent="0.25">
      <c r="A2325" s="59" t="s">
        <v>2254</v>
      </c>
      <c r="B2325" s="59" t="s">
        <v>55</v>
      </c>
      <c r="C2325" s="59" t="s">
        <v>2255</v>
      </c>
      <c r="D2325" s="59" t="s">
        <v>2256</v>
      </c>
      <c r="E2325" s="59" t="s">
        <v>2256</v>
      </c>
      <c r="F2325" s="59"/>
      <c r="G2325" s="59" t="s">
        <v>2396</v>
      </c>
      <c r="H2325" s="59" t="s">
        <v>1327</v>
      </c>
      <c r="I2325" s="59">
        <v>100</v>
      </c>
      <c r="J2325" s="59" t="s">
        <v>1375</v>
      </c>
      <c r="K2325" s="59" t="s">
        <v>2397</v>
      </c>
      <c r="L2325" s="59"/>
      <c r="M2325" s="59" t="s">
        <v>2394</v>
      </c>
      <c r="N2325" s="59"/>
      <c r="O2325" s="46">
        <f t="shared" si="1816"/>
        <v>0</v>
      </c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87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>
        <v>214</v>
      </c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>
        <v>811020624</v>
      </c>
      <c r="DF2325" s="46"/>
      <c r="DG2325" s="46"/>
      <c r="DH2325" s="46"/>
      <c r="DI2325" s="46"/>
      <c r="DJ2325" s="46"/>
      <c r="DK2325" s="46"/>
      <c r="DL2325" s="46"/>
      <c r="DM2325" s="46">
        <v>180918168</v>
      </c>
      <c r="DN2325" s="46">
        <v>315051228</v>
      </c>
      <c r="DO2325" s="46">
        <v>315051228</v>
      </c>
      <c r="DP2325" s="46"/>
      <c r="DQ2325" s="46"/>
      <c r="DR2325" s="46"/>
      <c r="DS2325" s="46"/>
      <c r="DT2325" s="46"/>
      <c r="DU2325" s="46"/>
      <c r="DV2325" s="46"/>
      <c r="DW2325" s="46"/>
      <c r="DX2325" s="46"/>
      <c r="DY2325" s="46"/>
      <c r="DZ2325" s="46"/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  <c r="EZ2325" s="46">
        <v>811020624</v>
      </c>
      <c r="FA2325" s="59"/>
      <c r="FB2325" s="59">
        <v>2016</v>
      </c>
      <c r="FC2325" s="59" t="s">
        <v>2035</v>
      </c>
    </row>
    <row r="2326" spans="1:159" s="49" customFormat="1" ht="25.5" customHeight="1" x14ac:dyDescent="0.25">
      <c r="A2326" s="59" t="s">
        <v>2444</v>
      </c>
      <c r="B2326" s="59" t="s">
        <v>55</v>
      </c>
      <c r="C2326" s="59" t="s">
        <v>2437</v>
      </c>
      <c r="D2326" s="59" t="s">
        <v>2438</v>
      </c>
      <c r="E2326" s="59" t="s">
        <v>2439</v>
      </c>
      <c r="F2326" s="59" t="s">
        <v>2440</v>
      </c>
      <c r="G2326" s="59" t="s">
        <v>2441</v>
      </c>
      <c r="H2326" s="59" t="s">
        <v>1327</v>
      </c>
      <c r="I2326" s="59">
        <v>0</v>
      </c>
      <c r="J2326" s="59" t="s">
        <v>2445</v>
      </c>
      <c r="K2326" s="59" t="s">
        <v>2393</v>
      </c>
      <c r="L2326" s="59"/>
      <c r="M2326" s="59" t="s">
        <v>2442</v>
      </c>
      <c r="N2326" s="59" t="s">
        <v>2443</v>
      </c>
      <c r="O2326" s="46">
        <f t="shared" si="1816"/>
        <v>19</v>
      </c>
      <c r="P2326" s="46"/>
      <c r="Q2326" s="46"/>
      <c r="R2326" s="46"/>
      <c r="S2326" s="46"/>
      <c r="T2326" s="46"/>
      <c r="U2326" s="46"/>
      <c r="V2326" s="46"/>
      <c r="W2326" s="46">
        <v>7</v>
      </c>
      <c r="X2326" s="46">
        <v>12</v>
      </c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87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>
        <v>1468440</v>
      </c>
      <c r="BK2326" s="46"/>
      <c r="BL2326" s="46"/>
      <c r="BM2326" s="46"/>
      <c r="BN2326" s="46"/>
      <c r="BO2326" s="46"/>
      <c r="BP2326" s="46"/>
      <c r="BQ2326" s="46"/>
      <c r="BR2326" s="46"/>
      <c r="BS2326" s="46">
        <v>1468440</v>
      </c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>
        <f>DN2326</f>
        <v>17621280</v>
      </c>
      <c r="DF2326" s="46"/>
      <c r="DG2326" s="46"/>
      <c r="DH2326" s="46"/>
      <c r="DI2326" s="46"/>
      <c r="DJ2326" s="46"/>
      <c r="DK2326" s="46"/>
      <c r="DL2326" s="46"/>
      <c r="DM2326" s="46"/>
      <c r="DN2326" s="46">
        <f>X2326*BJ2326</f>
        <v>17621280</v>
      </c>
      <c r="DO2326" s="46"/>
      <c r="DP2326" s="46"/>
      <c r="DQ2326" s="46"/>
      <c r="DR2326" s="46"/>
      <c r="DS2326" s="46"/>
      <c r="DT2326" s="46"/>
      <c r="DU2326" s="46"/>
      <c r="DV2326" s="46"/>
      <c r="DW2326" s="46"/>
      <c r="DX2326" s="46"/>
      <c r="DY2326" s="46"/>
      <c r="DZ2326" s="46"/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>
        <f t="shared" ref="EZ2326:EZ2331" si="1817">DE2326*1.12</f>
        <v>19735833.600000001</v>
      </c>
      <c r="FA2326" s="59"/>
      <c r="FB2326" s="59">
        <v>2016</v>
      </c>
      <c r="FC2326" s="59" t="s">
        <v>2035</v>
      </c>
    </row>
    <row r="2327" spans="1:159" s="49" customFormat="1" ht="25.5" customHeight="1" x14ac:dyDescent="0.25">
      <c r="A2327" s="59" t="s">
        <v>2865</v>
      </c>
      <c r="B2327" s="59" t="s">
        <v>55</v>
      </c>
      <c r="C2327" s="59" t="s">
        <v>2856</v>
      </c>
      <c r="D2327" s="59" t="s">
        <v>2857</v>
      </c>
      <c r="E2327" s="59" t="s">
        <v>2857</v>
      </c>
      <c r="F2327" s="59" t="s">
        <v>2858</v>
      </c>
      <c r="G2327" s="59" t="s">
        <v>2859</v>
      </c>
      <c r="H2327" s="59" t="s">
        <v>1327</v>
      </c>
      <c r="I2327" s="59">
        <v>100</v>
      </c>
      <c r="J2327" s="59" t="s">
        <v>2710</v>
      </c>
      <c r="K2327" s="59" t="s">
        <v>1992</v>
      </c>
      <c r="L2327" s="59"/>
      <c r="M2327" s="59" t="s">
        <v>1993</v>
      </c>
      <c r="N2327" s="59" t="s">
        <v>1335</v>
      </c>
      <c r="O2327" s="46">
        <f t="shared" si="1816"/>
        <v>4</v>
      </c>
      <c r="P2327" s="46"/>
      <c r="Q2327" s="46"/>
      <c r="R2327" s="46"/>
      <c r="S2327" s="46"/>
      <c r="T2327" s="46"/>
      <c r="U2327" s="46"/>
      <c r="V2327" s="46">
        <v>2</v>
      </c>
      <c r="W2327" s="46">
        <v>2</v>
      </c>
      <c r="X2327" s="46"/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87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>
        <v>1285.9100000000001</v>
      </c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>
        <f>DL2327+DM2327</f>
        <v>5143.6400000000003</v>
      </c>
      <c r="DF2327" s="46"/>
      <c r="DG2327" s="46"/>
      <c r="DH2327" s="46"/>
      <c r="DI2327" s="46"/>
      <c r="DJ2327" s="46"/>
      <c r="DK2327" s="46"/>
      <c r="DL2327" s="46">
        <f>BJ2327*V2327</f>
        <v>2571.8200000000002</v>
      </c>
      <c r="DM2327" s="46">
        <f>BJ2327*W2327</f>
        <v>2571.8200000000002</v>
      </c>
      <c r="DN2327" s="46"/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  <c r="EZ2327" s="46">
        <f t="shared" si="1817"/>
        <v>5760.8768000000009</v>
      </c>
      <c r="FA2327" s="59" t="s">
        <v>1696</v>
      </c>
      <c r="FB2327" s="59" t="s">
        <v>1736</v>
      </c>
      <c r="FC2327" s="59" t="s">
        <v>2035</v>
      </c>
    </row>
    <row r="2328" spans="1:159" s="49" customFormat="1" ht="25.5" customHeight="1" x14ac:dyDescent="0.25">
      <c r="A2328" s="59" t="s">
        <v>2866</v>
      </c>
      <c r="B2328" s="59" t="s">
        <v>55</v>
      </c>
      <c r="C2328" s="59" t="s">
        <v>2856</v>
      </c>
      <c r="D2328" s="59" t="s">
        <v>2857</v>
      </c>
      <c r="E2328" s="59" t="s">
        <v>2857</v>
      </c>
      <c r="F2328" s="59" t="s">
        <v>2860</v>
      </c>
      <c r="G2328" s="59" t="s">
        <v>2861</v>
      </c>
      <c r="H2328" s="59" t="s">
        <v>1327</v>
      </c>
      <c r="I2328" s="59">
        <v>100</v>
      </c>
      <c r="J2328" s="59" t="s">
        <v>2710</v>
      </c>
      <c r="K2328" s="59" t="s">
        <v>1992</v>
      </c>
      <c r="L2328" s="59"/>
      <c r="M2328" s="59" t="s">
        <v>1993</v>
      </c>
      <c r="N2328" s="59" t="s">
        <v>1335</v>
      </c>
      <c r="O2328" s="46">
        <f t="shared" si="1816"/>
        <v>8</v>
      </c>
      <c r="P2328" s="46"/>
      <c r="Q2328" s="46"/>
      <c r="R2328" s="46"/>
      <c r="S2328" s="46"/>
      <c r="T2328" s="46"/>
      <c r="U2328" s="46"/>
      <c r="V2328" s="46">
        <v>4</v>
      </c>
      <c r="W2328" s="46">
        <v>4</v>
      </c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87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>
        <v>2494.2600000000002</v>
      </c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>
        <f>DL2328+DM2328</f>
        <v>19954.080000000002</v>
      </c>
      <c r="DF2328" s="46"/>
      <c r="DG2328" s="46"/>
      <c r="DH2328" s="46"/>
      <c r="DI2328" s="46"/>
      <c r="DJ2328" s="46"/>
      <c r="DK2328" s="46"/>
      <c r="DL2328" s="46">
        <f>BJ2328*V2328</f>
        <v>9977.0400000000009</v>
      </c>
      <c r="DM2328" s="46">
        <f>BJ2328*W2328</f>
        <v>9977.0400000000009</v>
      </c>
      <c r="DN2328" s="46"/>
      <c r="DO2328" s="46"/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>
        <f t="shared" si="1817"/>
        <v>22348.569600000003</v>
      </c>
      <c r="FA2328" s="59" t="s">
        <v>1696</v>
      </c>
      <c r="FB2328" s="59" t="s">
        <v>1736</v>
      </c>
      <c r="FC2328" s="59" t="s">
        <v>2035</v>
      </c>
    </row>
    <row r="2329" spans="1:159" s="49" customFormat="1" ht="25.5" customHeight="1" x14ac:dyDescent="0.25">
      <c r="A2329" s="59" t="s">
        <v>2867</v>
      </c>
      <c r="B2329" s="59" t="s">
        <v>55</v>
      </c>
      <c r="C2329" s="59" t="s">
        <v>2856</v>
      </c>
      <c r="D2329" s="59" t="s">
        <v>2857</v>
      </c>
      <c r="E2329" s="59" t="s">
        <v>2857</v>
      </c>
      <c r="F2329" s="59" t="s">
        <v>2862</v>
      </c>
      <c r="G2329" s="59" t="s">
        <v>2861</v>
      </c>
      <c r="H2329" s="59" t="s">
        <v>1327</v>
      </c>
      <c r="I2329" s="59">
        <v>100</v>
      </c>
      <c r="J2329" s="59" t="s">
        <v>2710</v>
      </c>
      <c r="K2329" s="59" t="s">
        <v>1992</v>
      </c>
      <c r="L2329" s="59"/>
      <c r="M2329" s="59" t="s">
        <v>1993</v>
      </c>
      <c r="N2329" s="59" t="s">
        <v>1335</v>
      </c>
      <c r="O2329" s="46">
        <f t="shared" si="1816"/>
        <v>10</v>
      </c>
      <c r="P2329" s="46"/>
      <c r="Q2329" s="46"/>
      <c r="R2329" s="46"/>
      <c r="S2329" s="46"/>
      <c r="T2329" s="46"/>
      <c r="U2329" s="46"/>
      <c r="V2329" s="46">
        <v>5</v>
      </c>
      <c r="W2329" s="46">
        <v>5</v>
      </c>
      <c r="X2329" s="46"/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87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>
        <v>303.36</v>
      </c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>
        <f>DL2329+DM2329</f>
        <v>3033.6000000000004</v>
      </c>
      <c r="DF2329" s="46"/>
      <c r="DG2329" s="46"/>
      <c r="DH2329" s="46"/>
      <c r="DI2329" s="46"/>
      <c r="DJ2329" s="46"/>
      <c r="DK2329" s="46"/>
      <c r="DL2329" s="46">
        <f>BJ2329*V2329</f>
        <v>1516.8000000000002</v>
      </c>
      <c r="DM2329" s="46">
        <f>BJ2329*W2329</f>
        <v>1516.8000000000002</v>
      </c>
      <c r="DN2329" s="46"/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>
        <f t="shared" si="1817"/>
        <v>3397.6320000000005</v>
      </c>
      <c r="FA2329" s="59" t="s">
        <v>1696</v>
      </c>
      <c r="FB2329" s="59" t="s">
        <v>1736</v>
      </c>
      <c r="FC2329" s="59" t="s">
        <v>2035</v>
      </c>
    </row>
    <row r="2330" spans="1:159" s="49" customFormat="1" ht="25.5" customHeight="1" x14ac:dyDescent="0.25">
      <c r="A2330" s="59" t="s">
        <v>2868</v>
      </c>
      <c r="B2330" s="59" t="s">
        <v>55</v>
      </c>
      <c r="C2330" s="59" t="s">
        <v>2856</v>
      </c>
      <c r="D2330" s="59" t="s">
        <v>2857</v>
      </c>
      <c r="E2330" s="59" t="s">
        <v>2857</v>
      </c>
      <c r="F2330" s="59" t="s">
        <v>2863</v>
      </c>
      <c r="G2330" s="59" t="s">
        <v>2861</v>
      </c>
      <c r="H2330" s="59" t="s">
        <v>1327</v>
      </c>
      <c r="I2330" s="59">
        <v>100</v>
      </c>
      <c r="J2330" s="59" t="s">
        <v>2710</v>
      </c>
      <c r="K2330" s="59" t="s">
        <v>1992</v>
      </c>
      <c r="L2330" s="59"/>
      <c r="M2330" s="59" t="s">
        <v>1993</v>
      </c>
      <c r="N2330" s="59" t="s">
        <v>1335</v>
      </c>
      <c r="O2330" s="46">
        <f t="shared" si="1816"/>
        <v>4</v>
      </c>
      <c r="P2330" s="46"/>
      <c r="Q2330" s="46"/>
      <c r="R2330" s="46"/>
      <c r="S2330" s="46"/>
      <c r="T2330" s="46"/>
      <c r="U2330" s="46"/>
      <c r="V2330" s="46">
        <v>2</v>
      </c>
      <c r="W2330" s="46">
        <v>2</v>
      </c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87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>
        <v>617.98</v>
      </c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>
        <f>DL2330+DM2330</f>
        <v>2471.92</v>
      </c>
      <c r="DF2330" s="46"/>
      <c r="DG2330" s="46"/>
      <c r="DH2330" s="46"/>
      <c r="DI2330" s="46"/>
      <c r="DJ2330" s="46"/>
      <c r="DK2330" s="46"/>
      <c r="DL2330" s="46">
        <f>BJ2330*V2330</f>
        <v>1235.96</v>
      </c>
      <c r="DM2330" s="46">
        <f>BJ2330*W2330</f>
        <v>1235.96</v>
      </c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>
        <f t="shared" si="1817"/>
        <v>2768.5504000000005</v>
      </c>
      <c r="FA2330" s="59" t="s">
        <v>1696</v>
      </c>
      <c r="FB2330" s="59" t="s">
        <v>1736</v>
      </c>
      <c r="FC2330" s="59" t="s">
        <v>2035</v>
      </c>
    </row>
    <row r="2331" spans="1:159" s="49" customFormat="1" ht="25.5" customHeight="1" x14ac:dyDescent="0.25">
      <c r="A2331" s="59" t="s">
        <v>2869</v>
      </c>
      <c r="B2331" s="59" t="s">
        <v>55</v>
      </c>
      <c r="C2331" s="59" t="s">
        <v>2856</v>
      </c>
      <c r="D2331" s="59" t="s">
        <v>2857</v>
      </c>
      <c r="E2331" s="59" t="s">
        <v>2857</v>
      </c>
      <c r="F2331" s="59" t="s">
        <v>2864</v>
      </c>
      <c r="G2331" s="59" t="s">
        <v>2861</v>
      </c>
      <c r="H2331" s="59" t="s">
        <v>1327</v>
      </c>
      <c r="I2331" s="59">
        <v>100</v>
      </c>
      <c r="J2331" s="59" t="s">
        <v>2710</v>
      </c>
      <c r="K2331" s="59" t="s">
        <v>1992</v>
      </c>
      <c r="L2331" s="59"/>
      <c r="M2331" s="59" t="s">
        <v>1993</v>
      </c>
      <c r="N2331" s="59" t="s">
        <v>1335</v>
      </c>
      <c r="O2331" s="46">
        <f t="shared" si="1816"/>
        <v>4</v>
      </c>
      <c r="P2331" s="46"/>
      <c r="Q2331" s="46"/>
      <c r="R2331" s="46"/>
      <c r="S2331" s="46"/>
      <c r="T2331" s="46"/>
      <c r="U2331" s="46"/>
      <c r="V2331" s="46">
        <v>2</v>
      </c>
      <c r="W2331" s="46">
        <v>2</v>
      </c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87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>
        <v>14948.11</v>
      </c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>
        <f>DL2331+DM2331</f>
        <v>59792.44</v>
      </c>
      <c r="DF2331" s="46"/>
      <c r="DG2331" s="46"/>
      <c r="DH2331" s="46"/>
      <c r="DI2331" s="46"/>
      <c r="DJ2331" s="46"/>
      <c r="DK2331" s="46"/>
      <c r="DL2331" s="46">
        <f>BJ2331*V2331</f>
        <v>29896.22</v>
      </c>
      <c r="DM2331" s="46">
        <f>BJ2331*W2331</f>
        <v>29896.22</v>
      </c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>
        <f t="shared" si="1817"/>
        <v>66967.532800000015</v>
      </c>
      <c r="FA2331" s="59" t="s">
        <v>1696</v>
      </c>
      <c r="FB2331" s="59" t="s">
        <v>1736</v>
      </c>
      <c r="FC2331" s="59" t="s">
        <v>2035</v>
      </c>
    </row>
    <row r="2332" spans="1:159" s="49" customFormat="1" ht="25.5" customHeight="1" x14ac:dyDescent="0.25">
      <c r="A2332" s="59" t="s">
        <v>3211</v>
      </c>
      <c r="B2332" s="59" t="s">
        <v>3212</v>
      </c>
      <c r="C2332" s="59" t="s">
        <v>3213</v>
      </c>
      <c r="D2332" s="59" t="s">
        <v>3214</v>
      </c>
      <c r="E2332" s="63" t="s">
        <v>3214</v>
      </c>
      <c r="F2332" s="59" t="s">
        <v>3215</v>
      </c>
      <c r="G2332" s="63" t="s">
        <v>3216</v>
      </c>
      <c r="H2332" s="63" t="s">
        <v>1327</v>
      </c>
      <c r="I2332" s="63">
        <v>0</v>
      </c>
      <c r="J2332" s="63" t="s">
        <v>3208</v>
      </c>
      <c r="K2332" s="63" t="s">
        <v>3217</v>
      </c>
      <c r="L2332" s="66"/>
      <c r="M2332" s="63" t="s">
        <v>3264</v>
      </c>
      <c r="N2332" s="63" t="s">
        <v>3218</v>
      </c>
      <c r="O2332" s="80">
        <v>5</v>
      </c>
      <c r="P2332" s="46"/>
      <c r="Q2332" s="46"/>
      <c r="R2332" s="46"/>
      <c r="S2332" s="46"/>
      <c r="T2332" s="46"/>
      <c r="U2332" s="46"/>
      <c r="V2332" s="46"/>
      <c r="W2332" s="46"/>
      <c r="X2332" s="80">
        <v>1</v>
      </c>
      <c r="Y2332" s="80">
        <v>1</v>
      </c>
      <c r="Z2332" s="80">
        <v>1</v>
      </c>
      <c r="AA2332" s="80">
        <v>1</v>
      </c>
      <c r="AB2332" s="80">
        <v>1</v>
      </c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87"/>
      <c r="BA2332" s="48"/>
      <c r="BB2332" s="48"/>
      <c r="BC2332" s="48"/>
      <c r="BD2332" s="48"/>
      <c r="BE2332" s="48"/>
      <c r="BF2332" s="48"/>
      <c r="BG2332" s="48"/>
      <c r="BH2332" s="48"/>
      <c r="BI2332" s="48"/>
      <c r="BJ2332" s="48">
        <v>310264569.23999995</v>
      </c>
      <c r="BK2332" s="46"/>
      <c r="BL2332" s="46"/>
      <c r="BM2332" s="46"/>
      <c r="BN2332" s="46"/>
      <c r="BO2332" s="46"/>
      <c r="BP2332" s="46"/>
      <c r="BQ2332" s="46"/>
      <c r="BR2332" s="46"/>
      <c r="BS2332" s="46">
        <v>255604559.40000001</v>
      </c>
      <c r="BT2332" s="47">
        <v>255604559.40000001</v>
      </c>
      <c r="BU2332" s="47">
        <v>346704575.79999995</v>
      </c>
      <c r="BV2332" s="47">
        <v>346704575.79999995</v>
      </c>
      <c r="BW2332" s="47">
        <v>346704575.79999995</v>
      </c>
      <c r="BX2332" s="47"/>
      <c r="BY2332" s="47"/>
      <c r="BZ2332" s="47"/>
      <c r="CA2332" s="47"/>
      <c r="CB2332" s="47"/>
      <c r="CC2332" s="47"/>
      <c r="CD2332" s="47"/>
      <c r="CE2332" s="47"/>
      <c r="CF2332" s="47"/>
      <c r="CG2332" s="47"/>
      <c r="CH2332" s="47"/>
      <c r="CI2332" s="47"/>
      <c r="CJ2332" s="47"/>
      <c r="CK2332" s="47"/>
      <c r="CL2332" s="47"/>
      <c r="CM2332" s="47"/>
      <c r="CN2332" s="47"/>
      <c r="CO2332" s="47"/>
      <c r="CP2332" s="47"/>
      <c r="CQ2332" s="47"/>
      <c r="CR2332" s="47"/>
      <c r="CS2332" s="47"/>
      <c r="CT2332" s="47"/>
      <c r="CU2332" s="47"/>
      <c r="CV2332" s="47"/>
      <c r="CW2332" s="47"/>
      <c r="CX2332" s="47"/>
      <c r="CY2332" s="47"/>
      <c r="CZ2332" s="47"/>
      <c r="DA2332" s="47"/>
      <c r="DB2332" s="47"/>
      <c r="DC2332" s="47"/>
      <c r="DD2332" s="47"/>
      <c r="DE2332" s="47">
        <v>0</v>
      </c>
      <c r="DF2332" s="47"/>
      <c r="DG2332" s="47"/>
      <c r="DH2332" s="47"/>
      <c r="DI2332" s="47"/>
      <c r="DJ2332" s="47"/>
      <c r="DK2332" s="47"/>
      <c r="DL2332" s="47"/>
      <c r="DM2332" s="47"/>
      <c r="DN2332" s="47">
        <f t="shared" ref="DN2332:DQ2335" si="1818">X2332*BS2332</f>
        <v>255604559.40000001</v>
      </c>
      <c r="DO2332" s="47">
        <f t="shared" si="1818"/>
        <v>255604559.40000001</v>
      </c>
      <c r="DP2332" s="47">
        <f t="shared" si="1818"/>
        <v>346704575.79999995</v>
      </c>
      <c r="DQ2332" s="47">
        <f t="shared" si="1818"/>
        <v>346704575.79999995</v>
      </c>
      <c r="DR2332" s="47">
        <f>BW2332*AB2332</f>
        <v>346704575.79999995</v>
      </c>
      <c r="DS2332" s="47"/>
      <c r="DT2332" s="47"/>
      <c r="DU2332" s="47"/>
      <c r="DV2332" s="47"/>
      <c r="DW2332" s="47"/>
      <c r="DX2332" s="47"/>
      <c r="DY2332" s="47"/>
      <c r="DZ2332" s="47"/>
      <c r="EA2332" s="47"/>
      <c r="EB2332" s="47"/>
      <c r="EC2332" s="47"/>
      <c r="ED2332" s="47"/>
      <c r="EE2332" s="47"/>
      <c r="EF2332" s="47"/>
      <c r="EG2332" s="47"/>
      <c r="EH2332" s="47"/>
      <c r="EI2332" s="47"/>
      <c r="EJ2332" s="47"/>
      <c r="EK2332" s="47"/>
      <c r="EL2332" s="47"/>
      <c r="EM2332" s="47"/>
      <c r="EN2332" s="47"/>
      <c r="EO2332" s="47"/>
      <c r="EP2332" s="47"/>
      <c r="EQ2332" s="47"/>
      <c r="ER2332" s="47"/>
      <c r="ES2332" s="47"/>
      <c r="ET2332" s="47"/>
      <c r="EU2332" s="47"/>
      <c r="EV2332" s="47"/>
      <c r="EW2332" s="47"/>
      <c r="EX2332" s="47"/>
      <c r="EY2332" s="47"/>
      <c r="EZ2332" s="47">
        <v>0</v>
      </c>
      <c r="FA2332" s="63" t="s">
        <v>1696</v>
      </c>
      <c r="FB2332" s="63">
        <v>2017</v>
      </c>
      <c r="FC2332" s="63" t="s">
        <v>2040</v>
      </c>
    </row>
    <row r="2333" spans="1:159" s="49" customFormat="1" ht="25.5" customHeight="1" x14ac:dyDescent="0.25">
      <c r="A2333" s="61" t="s">
        <v>3384</v>
      </c>
      <c r="B2333" s="61" t="s">
        <v>3212</v>
      </c>
      <c r="C2333" s="61" t="s">
        <v>3213</v>
      </c>
      <c r="D2333" s="61" t="s">
        <v>3214</v>
      </c>
      <c r="E2333" s="61" t="s">
        <v>3214</v>
      </c>
      <c r="F2333" s="61" t="s">
        <v>3215</v>
      </c>
      <c r="G2333" s="61" t="s">
        <v>3216</v>
      </c>
      <c r="H2333" s="61" t="s">
        <v>1327</v>
      </c>
      <c r="I2333" s="62">
        <v>0</v>
      </c>
      <c r="J2333" s="62" t="s">
        <v>1375</v>
      </c>
      <c r="K2333" s="62" t="s">
        <v>3217</v>
      </c>
      <c r="L2333" s="61"/>
      <c r="M2333" s="61" t="s">
        <v>3264</v>
      </c>
      <c r="N2333" s="62" t="s">
        <v>3218</v>
      </c>
      <c r="O2333" s="48">
        <f>X2333+Y2333+Z2333+AA2333+AB2333</f>
        <v>5</v>
      </c>
      <c r="P2333" s="48"/>
      <c r="Q2333" s="48"/>
      <c r="R2333" s="48"/>
      <c r="S2333" s="48"/>
      <c r="T2333" s="48"/>
      <c r="U2333" s="48"/>
      <c r="V2333" s="48"/>
      <c r="W2333" s="48"/>
      <c r="X2333" s="72">
        <v>1</v>
      </c>
      <c r="Y2333" s="72">
        <v>1</v>
      </c>
      <c r="Z2333" s="72">
        <v>1</v>
      </c>
      <c r="AA2333" s="48">
        <v>1</v>
      </c>
      <c r="AB2333" s="48">
        <v>1</v>
      </c>
      <c r="AC2333" s="48"/>
      <c r="AD2333" s="48"/>
      <c r="AE2333" s="48"/>
      <c r="AF2333" s="48"/>
      <c r="AG2333" s="48"/>
      <c r="AH2333" s="48"/>
      <c r="AI2333" s="48"/>
      <c r="AJ2333" s="48"/>
      <c r="AK2333" s="48"/>
      <c r="AL2333" s="48"/>
      <c r="AM2333" s="48"/>
      <c r="AN2333" s="48"/>
      <c r="AO2333" s="48"/>
      <c r="AP2333" s="48"/>
      <c r="AQ2333" s="48"/>
      <c r="AR2333" s="48"/>
      <c r="AS2333" s="48"/>
      <c r="AT2333" s="48"/>
      <c r="AU2333" s="48"/>
      <c r="AV2333" s="48"/>
      <c r="AW2333" s="48"/>
      <c r="AX2333" s="48"/>
      <c r="AY2333" s="48"/>
      <c r="AZ2333" s="88"/>
      <c r="BA2333" s="48"/>
      <c r="BB2333" s="48"/>
      <c r="BC2333" s="48"/>
      <c r="BD2333" s="48"/>
      <c r="BE2333" s="48"/>
      <c r="BF2333" s="48"/>
      <c r="BG2333" s="48"/>
      <c r="BH2333" s="48"/>
      <c r="BI2333" s="48"/>
      <c r="BJ2333" s="48">
        <f>DE2333/O2333</f>
        <v>310264569.23999995</v>
      </c>
      <c r="BK2333" s="48"/>
      <c r="BL2333" s="48"/>
      <c r="BM2333" s="48"/>
      <c r="BN2333" s="48"/>
      <c r="BO2333" s="48"/>
      <c r="BP2333" s="48"/>
      <c r="BQ2333" s="48"/>
      <c r="BR2333" s="48"/>
      <c r="BS2333" s="48">
        <v>255604559.40000001</v>
      </c>
      <c r="BT2333" s="73">
        <v>255604559.40000001</v>
      </c>
      <c r="BU2333" s="73">
        <v>346704575.79999995</v>
      </c>
      <c r="BV2333" s="73">
        <v>346704575.79999995</v>
      </c>
      <c r="BW2333" s="73">
        <v>346704575.79999995</v>
      </c>
      <c r="BX2333" s="48"/>
      <c r="BY2333" s="48"/>
      <c r="BZ2333" s="48"/>
      <c r="CA2333" s="48"/>
      <c r="CB2333" s="48"/>
      <c r="CC2333" s="48"/>
      <c r="CD2333" s="48"/>
      <c r="CE2333" s="48"/>
      <c r="CF2333" s="48"/>
      <c r="CG2333" s="48"/>
      <c r="CH2333" s="48"/>
      <c r="CI2333" s="48"/>
      <c r="CJ2333" s="48"/>
      <c r="CK2333" s="48"/>
      <c r="CL2333" s="48"/>
      <c r="CM2333" s="48"/>
      <c r="CN2333" s="48"/>
      <c r="CO2333" s="48"/>
      <c r="CP2333" s="48"/>
      <c r="CQ2333" s="48"/>
      <c r="CR2333" s="48"/>
      <c r="CS2333" s="48"/>
      <c r="CT2333" s="48"/>
      <c r="CU2333" s="48"/>
      <c r="CV2333" s="48"/>
      <c r="CW2333" s="48"/>
      <c r="CX2333" s="48"/>
      <c r="CY2333" s="48"/>
      <c r="CZ2333" s="48"/>
      <c r="DA2333" s="48"/>
      <c r="DB2333" s="48"/>
      <c r="DC2333" s="48"/>
      <c r="DD2333" s="48"/>
      <c r="DE2333" s="48">
        <f>DN2333+DO2333+DP2333+DQ2333+DR2333</f>
        <v>1551322846.1999998</v>
      </c>
      <c r="DF2333" s="48"/>
      <c r="DG2333" s="48"/>
      <c r="DH2333" s="48"/>
      <c r="DI2333" s="48"/>
      <c r="DJ2333" s="48"/>
      <c r="DK2333" s="48"/>
      <c r="DL2333" s="48"/>
      <c r="DM2333" s="48">
        <v>0</v>
      </c>
      <c r="DN2333" s="48">
        <f t="shared" si="1818"/>
        <v>255604559.40000001</v>
      </c>
      <c r="DO2333" s="48">
        <f t="shared" si="1818"/>
        <v>255604559.40000001</v>
      </c>
      <c r="DP2333" s="48">
        <f t="shared" si="1818"/>
        <v>346704575.79999995</v>
      </c>
      <c r="DQ2333" s="48">
        <f t="shared" si="1818"/>
        <v>346704575.79999995</v>
      </c>
      <c r="DR2333" s="48">
        <f>AB2333*BW2333</f>
        <v>346704575.79999995</v>
      </c>
      <c r="DS2333" s="48"/>
      <c r="DT2333" s="48"/>
      <c r="DU2333" s="48"/>
      <c r="DV2333" s="48"/>
      <c r="DW2333" s="48"/>
      <c r="DX2333" s="48"/>
      <c r="DY2333" s="48"/>
      <c r="DZ2333" s="48"/>
      <c r="EA2333" s="48"/>
      <c r="EB2333" s="48"/>
      <c r="EC2333" s="48"/>
      <c r="ED2333" s="48"/>
      <c r="EE2333" s="48"/>
      <c r="EF2333" s="48"/>
      <c r="EG2333" s="48"/>
      <c r="EH2333" s="48"/>
      <c r="EI2333" s="48"/>
      <c r="EJ2333" s="48"/>
      <c r="EK2333" s="48"/>
      <c r="EL2333" s="48"/>
      <c r="EM2333" s="48"/>
      <c r="EN2333" s="48"/>
      <c r="EO2333" s="48"/>
      <c r="EP2333" s="48"/>
      <c r="EQ2333" s="48"/>
      <c r="ER2333" s="48"/>
      <c r="ES2333" s="48"/>
      <c r="ET2333" s="48"/>
      <c r="EU2333" s="48"/>
      <c r="EV2333" s="48"/>
      <c r="EW2333" s="48"/>
      <c r="EX2333" s="48"/>
      <c r="EY2333" s="48"/>
      <c r="EZ2333" s="48">
        <f t="shared" ref="EZ2333:EZ2344" si="1819">DE2333*1.12</f>
        <v>1737481587.744</v>
      </c>
      <c r="FA2333" s="61" t="s">
        <v>1696</v>
      </c>
      <c r="FB2333" s="61">
        <v>2017</v>
      </c>
      <c r="FC2333" s="61">
        <v>9</v>
      </c>
    </row>
    <row r="2334" spans="1:159" s="49" customFormat="1" ht="25.5" customHeight="1" x14ac:dyDescent="0.25">
      <c r="A2334" s="59" t="s">
        <v>3219</v>
      </c>
      <c r="B2334" s="59" t="s">
        <v>3212</v>
      </c>
      <c r="C2334" s="59" t="s">
        <v>3220</v>
      </c>
      <c r="D2334" s="59" t="s">
        <v>3221</v>
      </c>
      <c r="E2334" s="59" t="s">
        <v>3221</v>
      </c>
      <c r="F2334" s="59" t="s">
        <v>3222</v>
      </c>
      <c r="G2334" s="63" t="s">
        <v>3223</v>
      </c>
      <c r="H2334" s="63" t="s">
        <v>1327</v>
      </c>
      <c r="I2334" s="63">
        <v>0</v>
      </c>
      <c r="J2334" s="63" t="s">
        <v>3208</v>
      </c>
      <c r="K2334" s="63" t="s">
        <v>3217</v>
      </c>
      <c r="L2334" s="66"/>
      <c r="M2334" s="63" t="s">
        <v>3264</v>
      </c>
      <c r="N2334" s="63" t="s">
        <v>3218</v>
      </c>
      <c r="O2334" s="80">
        <v>5</v>
      </c>
      <c r="P2334" s="46"/>
      <c r="Q2334" s="46"/>
      <c r="R2334" s="46"/>
      <c r="S2334" s="46"/>
      <c r="T2334" s="46"/>
      <c r="U2334" s="46"/>
      <c r="V2334" s="46"/>
      <c r="W2334" s="46"/>
      <c r="X2334" s="80">
        <v>1</v>
      </c>
      <c r="Y2334" s="80">
        <v>1</v>
      </c>
      <c r="Z2334" s="80">
        <v>1</v>
      </c>
      <c r="AA2334" s="80">
        <v>1</v>
      </c>
      <c r="AB2334" s="80">
        <v>1</v>
      </c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87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80">
        <v>224166199.80000001</v>
      </c>
      <c r="BK2334" s="46"/>
      <c r="BL2334" s="46"/>
      <c r="BM2334" s="46"/>
      <c r="BN2334" s="46"/>
      <c r="BO2334" s="46"/>
      <c r="BP2334" s="46"/>
      <c r="BQ2334" s="46"/>
      <c r="BR2334" s="46"/>
      <c r="BS2334" s="46">
        <v>184674339.59999999</v>
      </c>
      <c r="BT2334" s="47">
        <v>184674339.59999999</v>
      </c>
      <c r="BU2334" s="47">
        <v>250494106.59999999</v>
      </c>
      <c r="BV2334" s="47">
        <v>250494106.59999999</v>
      </c>
      <c r="BW2334" s="47">
        <v>250494106.59999999</v>
      </c>
      <c r="BX2334" s="47"/>
      <c r="BY2334" s="47"/>
      <c r="BZ2334" s="47"/>
      <c r="CA2334" s="47"/>
      <c r="CB2334" s="47"/>
      <c r="CC2334" s="47"/>
      <c r="CD2334" s="47"/>
      <c r="CE2334" s="47"/>
      <c r="CF2334" s="47"/>
      <c r="CG2334" s="47"/>
      <c r="CH2334" s="47"/>
      <c r="CI2334" s="47"/>
      <c r="CJ2334" s="47"/>
      <c r="CK2334" s="47"/>
      <c r="CL2334" s="47"/>
      <c r="CM2334" s="47"/>
      <c r="CN2334" s="47"/>
      <c r="CO2334" s="47"/>
      <c r="CP2334" s="47"/>
      <c r="CQ2334" s="47"/>
      <c r="CR2334" s="47"/>
      <c r="CS2334" s="47"/>
      <c r="CT2334" s="47"/>
      <c r="CU2334" s="47"/>
      <c r="CV2334" s="47"/>
      <c r="CW2334" s="47"/>
      <c r="CX2334" s="47"/>
      <c r="CY2334" s="47"/>
      <c r="CZ2334" s="47"/>
      <c r="DA2334" s="47"/>
      <c r="DB2334" s="47"/>
      <c r="DC2334" s="47"/>
      <c r="DD2334" s="47"/>
      <c r="DE2334" s="47">
        <v>0</v>
      </c>
      <c r="DF2334" s="47"/>
      <c r="DG2334" s="47"/>
      <c r="DH2334" s="47"/>
      <c r="DI2334" s="47"/>
      <c r="DJ2334" s="47"/>
      <c r="DK2334" s="47"/>
      <c r="DL2334" s="47"/>
      <c r="DM2334" s="47"/>
      <c r="DN2334" s="47">
        <f t="shared" si="1818"/>
        <v>184674339.59999999</v>
      </c>
      <c r="DO2334" s="47">
        <f t="shared" si="1818"/>
        <v>184674339.59999999</v>
      </c>
      <c r="DP2334" s="47">
        <f t="shared" si="1818"/>
        <v>250494106.59999999</v>
      </c>
      <c r="DQ2334" s="47">
        <f t="shared" si="1818"/>
        <v>250494106.59999999</v>
      </c>
      <c r="DR2334" s="47">
        <f>BW2334*AB2334</f>
        <v>250494106.59999999</v>
      </c>
      <c r="DS2334" s="47"/>
      <c r="DT2334" s="47"/>
      <c r="DU2334" s="47"/>
      <c r="DV2334" s="47"/>
      <c r="DW2334" s="47"/>
      <c r="DX2334" s="47"/>
      <c r="DY2334" s="47"/>
      <c r="DZ2334" s="47"/>
      <c r="EA2334" s="47"/>
      <c r="EB2334" s="47"/>
      <c r="EC2334" s="47"/>
      <c r="ED2334" s="47"/>
      <c r="EE2334" s="47"/>
      <c r="EF2334" s="47"/>
      <c r="EG2334" s="47"/>
      <c r="EH2334" s="47"/>
      <c r="EI2334" s="47"/>
      <c r="EJ2334" s="47"/>
      <c r="EK2334" s="47"/>
      <c r="EL2334" s="47"/>
      <c r="EM2334" s="47"/>
      <c r="EN2334" s="47"/>
      <c r="EO2334" s="47"/>
      <c r="EP2334" s="47"/>
      <c r="EQ2334" s="47"/>
      <c r="ER2334" s="47"/>
      <c r="ES2334" s="47"/>
      <c r="ET2334" s="47"/>
      <c r="EU2334" s="47"/>
      <c r="EV2334" s="47"/>
      <c r="EW2334" s="47"/>
      <c r="EX2334" s="47"/>
      <c r="EY2334" s="47"/>
      <c r="EZ2334" s="47">
        <f t="shared" si="1819"/>
        <v>0</v>
      </c>
      <c r="FA2334" s="63" t="s">
        <v>1696</v>
      </c>
      <c r="FB2334" s="63">
        <v>2017</v>
      </c>
      <c r="FC2334" s="63" t="s">
        <v>2040</v>
      </c>
    </row>
    <row r="2335" spans="1:159" s="49" customFormat="1" ht="25.5" customHeight="1" x14ac:dyDescent="0.25">
      <c r="A2335" s="61" t="s">
        <v>3385</v>
      </c>
      <c r="B2335" s="61" t="s">
        <v>3212</v>
      </c>
      <c r="C2335" s="61" t="s">
        <v>3220</v>
      </c>
      <c r="D2335" s="61" t="s">
        <v>3221</v>
      </c>
      <c r="E2335" s="61" t="s">
        <v>3221</v>
      </c>
      <c r="F2335" s="61" t="s">
        <v>3222</v>
      </c>
      <c r="G2335" s="61" t="s">
        <v>3223</v>
      </c>
      <c r="H2335" s="61" t="s">
        <v>1327</v>
      </c>
      <c r="I2335" s="62">
        <v>0</v>
      </c>
      <c r="J2335" s="62" t="s">
        <v>1375</v>
      </c>
      <c r="K2335" s="62" t="s">
        <v>3217</v>
      </c>
      <c r="L2335" s="61"/>
      <c r="M2335" s="61" t="s">
        <v>3264</v>
      </c>
      <c r="N2335" s="62" t="s">
        <v>3218</v>
      </c>
      <c r="O2335" s="48">
        <f>X2335+Y2335+Z2335+AA2335+AB2335</f>
        <v>5</v>
      </c>
      <c r="P2335" s="48"/>
      <c r="Q2335" s="48"/>
      <c r="R2335" s="48"/>
      <c r="S2335" s="48"/>
      <c r="T2335" s="48"/>
      <c r="U2335" s="48"/>
      <c r="V2335" s="48"/>
      <c r="W2335" s="48"/>
      <c r="X2335" s="72">
        <v>1</v>
      </c>
      <c r="Y2335" s="72">
        <v>1</v>
      </c>
      <c r="Z2335" s="72">
        <v>1</v>
      </c>
      <c r="AA2335" s="48">
        <v>1</v>
      </c>
      <c r="AB2335" s="48">
        <v>1</v>
      </c>
      <c r="AC2335" s="48"/>
      <c r="AD2335" s="48"/>
      <c r="AE2335" s="48"/>
      <c r="AF2335" s="48"/>
      <c r="AG2335" s="48"/>
      <c r="AH2335" s="48"/>
      <c r="AI2335" s="48"/>
      <c r="AJ2335" s="48"/>
      <c r="AK2335" s="48"/>
      <c r="AL2335" s="48"/>
      <c r="AM2335" s="48"/>
      <c r="AN2335" s="48"/>
      <c r="AO2335" s="48"/>
      <c r="AP2335" s="48"/>
      <c r="AQ2335" s="48"/>
      <c r="AR2335" s="48"/>
      <c r="AS2335" s="48"/>
      <c r="AT2335" s="48"/>
      <c r="AU2335" s="48"/>
      <c r="AV2335" s="48"/>
      <c r="AW2335" s="48"/>
      <c r="AX2335" s="48"/>
      <c r="AY2335" s="48"/>
      <c r="AZ2335" s="88"/>
      <c r="BA2335" s="48"/>
      <c r="BB2335" s="48"/>
      <c r="BC2335" s="48"/>
      <c r="BD2335" s="48"/>
      <c r="BE2335" s="48"/>
      <c r="BF2335" s="48"/>
      <c r="BG2335" s="48"/>
      <c r="BH2335" s="48"/>
      <c r="BI2335" s="48"/>
      <c r="BJ2335" s="48">
        <f>DE2335/O2335</f>
        <v>224166199.80000001</v>
      </c>
      <c r="BK2335" s="48"/>
      <c r="BL2335" s="48"/>
      <c r="BM2335" s="48"/>
      <c r="BN2335" s="48"/>
      <c r="BO2335" s="48"/>
      <c r="BP2335" s="48"/>
      <c r="BQ2335" s="48"/>
      <c r="BR2335" s="48"/>
      <c r="BS2335" s="48">
        <v>184674339.59999999</v>
      </c>
      <c r="BT2335" s="73">
        <v>184674339.59999999</v>
      </c>
      <c r="BU2335" s="73">
        <v>250494106.59999999</v>
      </c>
      <c r="BV2335" s="73">
        <v>250494106.59999999</v>
      </c>
      <c r="BW2335" s="73">
        <v>250494106.59999999</v>
      </c>
      <c r="BX2335" s="48"/>
      <c r="BY2335" s="48"/>
      <c r="BZ2335" s="48"/>
      <c r="CA2335" s="48"/>
      <c r="CB2335" s="48"/>
      <c r="CC2335" s="48"/>
      <c r="CD2335" s="48"/>
      <c r="CE2335" s="48"/>
      <c r="CF2335" s="48"/>
      <c r="CG2335" s="48"/>
      <c r="CH2335" s="48"/>
      <c r="CI2335" s="48"/>
      <c r="CJ2335" s="48"/>
      <c r="CK2335" s="48"/>
      <c r="CL2335" s="48"/>
      <c r="CM2335" s="48"/>
      <c r="CN2335" s="48"/>
      <c r="CO2335" s="48"/>
      <c r="CP2335" s="48"/>
      <c r="CQ2335" s="48"/>
      <c r="CR2335" s="48"/>
      <c r="CS2335" s="48"/>
      <c r="CT2335" s="48"/>
      <c r="CU2335" s="48"/>
      <c r="CV2335" s="48"/>
      <c r="CW2335" s="48"/>
      <c r="CX2335" s="48"/>
      <c r="CY2335" s="48"/>
      <c r="CZ2335" s="48"/>
      <c r="DA2335" s="48"/>
      <c r="DB2335" s="48"/>
      <c r="DC2335" s="48"/>
      <c r="DD2335" s="48"/>
      <c r="DE2335" s="48">
        <f>DN2335+DO2335+DP2335+DQ2335+DR2335</f>
        <v>1120830999</v>
      </c>
      <c r="DF2335" s="48"/>
      <c r="DG2335" s="48"/>
      <c r="DH2335" s="48"/>
      <c r="DI2335" s="48"/>
      <c r="DJ2335" s="48"/>
      <c r="DK2335" s="48"/>
      <c r="DL2335" s="48">
        <f>V2335*BQ2335</f>
        <v>0</v>
      </c>
      <c r="DM2335" s="48">
        <f>W2335*BR2335</f>
        <v>0</v>
      </c>
      <c r="DN2335" s="48">
        <f t="shared" si="1818"/>
        <v>184674339.59999999</v>
      </c>
      <c r="DO2335" s="48">
        <f t="shared" si="1818"/>
        <v>184674339.59999999</v>
      </c>
      <c r="DP2335" s="48">
        <f t="shared" si="1818"/>
        <v>250494106.59999999</v>
      </c>
      <c r="DQ2335" s="48">
        <f t="shared" si="1818"/>
        <v>250494106.59999999</v>
      </c>
      <c r="DR2335" s="48">
        <f>AB2335*BW2335</f>
        <v>250494106.59999999</v>
      </c>
      <c r="DS2335" s="48"/>
      <c r="DT2335" s="48"/>
      <c r="DU2335" s="48"/>
      <c r="DV2335" s="48"/>
      <c r="DW2335" s="48"/>
      <c r="DX2335" s="48"/>
      <c r="DY2335" s="48"/>
      <c r="DZ2335" s="48"/>
      <c r="EA2335" s="48"/>
      <c r="EB2335" s="48"/>
      <c r="EC2335" s="48"/>
      <c r="ED2335" s="48"/>
      <c r="EE2335" s="48"/>
      <c r="EF2335" s="48"/>
      <c r="EG2335" s="48"/>
      <c r="EH2335" s="48"/>
      <c r="EI2335" s="48"/>
      <c r="EJ2335" s="48"/>
      <c r="EK2335" s="48"/>
      <c r="EL2335" s="48"/>
      <c r="EM2335" s="48"/>
      <c r="EN2335" s="48"/>
      <c r="EO2335" s="48"/>
      <c r="EP2335" s="48"/>
      <c r="EQ2335" s="48"/>
      <c r="ER2335" s="48"/>
      <c r="ES2335" s="48"/>
      <c r="ET2335" s="48"/>
      <c r="EU2335" s="48"/>
      <c r="EV2335" s="48"/>
      <c r="EW2335" s="48"/>
      <c r="EX2335" s="48"/>
      <c r="EY2335" s="48"/>
      <c r="EZ2335" s="48">
        <f t="shared" si="1819"/>
        <v>1255330718.8800001</v>
      </c>
      <c r="FA2335" s="61" t="s">
        <v>1696</v>
      </c>
      <c r="FB2335" s="61">
        <v>2017</v>
      </c>
      <c r="FC2335" s="61">
        <v>9</v>
      </c>
    </row>
    <row r="2336" spans="1:159" s="49" customFormat="1" ht="25.5" customHeight="1" x14ac:dyDescent="0.25">
      <c r="A2336" s="59" t="s">
        <v>3231</v>
      </c>
      <c r="B2336" s="59" t="s">
        <v>3225</v>
      </c>
      <c r="C2336" s="59" t="s">
        <v>3226</v>
      </c>
      <c r="D2336" s="59" t="s">
        <v>3227</v>
      </c>
      <c r="E2336" s="59" t="s">
        <v>3227</v>
      </c>
      <c r="F2336" s="59" t="s">
        <v>3227</v>
      </c>
      <c r="G2336" s="63" t="s">
        <v>3228</v>
      </c>
      <c r="H2336" s="59" t="s">
        <v>1499</v>
      </c>
      <c r="I2336" s="63">
        <v>0</v>
      </c>
      <c r="J2336" s="63" t="s">
        <v>3229</v>
      </c>
      <c r="K2336" s="63" t="s">
        <v>2393</v>
      </c>
      <c r="L2336" s="66"/>
      <c r="M2336" s="63" t="s">
        <v>3230</v>
      </c>
      <c r="N2336" s="63" t="s">
        <v>3218</v>
      </c>
      <c r="O2336" s="80">
        <v>3</v>
      </c>
      <c r="P2336" s="46"/>
      <c r="Q2336" s="46"/>
      <c r="R2336" s="46"/>
      <c r="S2336" s="46"/>
      <c r="T2336" s="46"/>
      <c r="U2336" s="46"/>
      <c r="V2336" s="46"/>
      <c r="W2336" s="46"/>
      <c r="X2336" s="80">
        <v>1</v>
      </c>
      <c r="Y2336" s="80">
        <v>1</v>
      </c>
      <c r="Z2336" s="80">
        <v>1</v>
      </c>
      <c r="AA2336" s="80"/>
      <c r="AB2336" s="80"/>
      <c r="AC2336" s="46"/>
      <c r="AD2336" s="46"/>
      <c r="AE2336" s="46"/>
      <c r="AF2336" s="46"/>
      <c r="AG2336" s="46"/>
      <c r="AH2336" s="46"/>
      <c r="AI2336" s="46"/>
      <c r="AJ2336" s="46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87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80">
        <v>6473500</v>
      </c>
      <c r="BK2336" s="46"/>
      <c r="BL2336" s="46"/>
      <c r="BM2336" s="46"/>
      <c r="BN2336" s="46"/>
      <c r="BO2336" s="46"/>
      <c r="BP2336" s="46"/>
      <c r="BQ2336" s="46"/>
      <c r="BR2336" s="46"/>
      <c r="BS2336" s="46">
        <v>6473500</v>
      </c>
      <c r="BT2336" s="47">
        <v>6473500</v>
      </c>
      <c r="BU2336" s="47">
        <v>6473500</v>
      </c>
      <c r="BV2336" s="47"/>
      <c r="BW2336" s="47"/>
      <c r="BX2336" s="47"/>
      <c r="BY2336" s="47"/>
      <c r="BZ2336" s="47"/>
      <c r="CA2336" s="47"/>
      <c r="CB2336" s="47"/>
      <c r="CC2336" s="47"/>
      <c r="CD2336" s="47"/>
      <c r="CE2336" s="47"/>
      <c r="CF2336" s="47"/>
      <c r="CG2336" s="47"/>
      <c r="CH2336" s="47"/>
      <c r="CI2336" s="47"/>
      <c r="CJ2336" s="47"/>
      <c r="CK2336" s="47"/>
      <c r="CL2336" s="47"/>
      <c r="CM2336" s="47"/>
      <c r="CN2336" s="47"/>
      <c r="CO2336" s="47"/>
      <c r="CP2336" s="47"/>
      <c r="CQ2336" s="47"/>
      <c r="CR2336" s="47"/>
      <c r="CS2336" s="47"/>
      <c r="CT2336" s="47"/>
      <c r="CU2336" s="47"/>
      <c r="CV2336" s="47"/>
      <c r="CW2336" s="47"/>
      <c r="CX2336" s="47"/>
      <c r="CY2336" s="47"/>
      <c r="CZ2336" s="47"/>
      <c r="DA2336" s="47"/>
      <c r="DB2336" s="47"/>
      <c r="DC2336" s="47"/>
      <c r="DD2336" s="47"/>
      <c r="DE2336" s="47">
        <f>DN2336+DO2336+DP2336</f>
        <v>19420500</v>
      </c>
      <c r="DF2336" s="47"/>
      <c r="DG2336" s="47"/>
      <c r="DH2336" s="47"/>
      <c r="DI2336" s="47"/>
      <c r="DJ2336" s="47"/>
      <c r="DK2336" s="47"/>
      <c r="DL2336" s="47"/>
      <c r="DM2336" s="47"/>
      <c r="DN2336" s="47">
        <v>6473500</v>
      </c>
      <c r="DO2336" s="47">
        <v>6473500</v>
      </c>
      <c r="DP2336" s="47">
        <v>6473500</v>
      </c>
      <c r="DQ2336" s="47"/>
      <c r="DR2336" s="47"/>
      <c r="DS2336" s="47"/>
      <c r="DT2336" s="47"/>
      <c r="DU2336" s="47"/>
      <c r="DV2336" s="47"/>
      <c r="DW2336" s="47"/>
      <c r="DX2336" s="47"/>
      <c r="DY2336" s="47"/>
      <c r="DZ2336" s="47"/>
      <c r="EA2336" s="47"/>
      <c r="EB2336" s="47"/>
      <c r="EC2336" s="47"/>
      <c r="ED2336" s="47"/>
      <c r="EE2336" s="47"/>
      <c r="EF2336" s="47"/>
      <c r="EG2336" s="47"/>
      <c r="EH2336" s="47"/>
      <c r="EI2336" s="47"/>
      <c r="EJ2336" s="47"/>
      <c r="EK2336" s="47"/>
      <c r="EL2336" s="47"/>
      <c r="EM2336" s="47"/>
      <c r="EN2336" s="47"/>
      <c r="EO2336" s="47"/>
      <c r="EP2336" s="47"/>
      <c r="EQ2336" s="47"/>
      <c r="ER2336" s="47"/>
      <c r="ES2336" s="47"/>
      <c r="ET2336" s="47"/>
      <c r="EU2336" s="47"/>
      <c r="EV2336" s="47"/>
      <c r="EW2336" s="47"/>
      <c r="EX2336" s="47"/>
      <c r="EY2336" s="47"/>
      <c r="EZ2336" s="47">
        <f t="shared" si="1819"/>
        <v>21750960.000000004</v>
      </c>
      <c r="FA2336" s="63"/>
      <c r="FB2336" s="63">
        <v>2017</v>
      </c>
      <c r="FC2336" s="63" t="s">
        <v>2040</v>
      </c>
    </row>
    <row r="2337" spans="1:159" s="49" customFormat="1" ht="25.5" customHeight="1" x14ac:dyDescent="0.25">
      <c r="A2337" s="59" t="s">
        <v>3265</v>
      </c>
      <c r="B2337" s="59" t="s">
        <v>3225</v>
      </c>
      <c r="C2337" s="59" t="s">
        <v>3266</v>
      </c>
      <c r="D2337" s="59" t="s">
        <v>3267</v>
      </c>
      <c r="E2337" s="59" t="s">
        <v>3268</v>
      </c>
      <c r="F2337" s="59" t="s">
        <v>3267</v>
      </c>
      <c r="G2337" s="59" t="s">
        <v>3269</v>
      </c>
      <c r="H2337" s="59" t="s">
        <v>1327</v>
      </c>
      <c r="I2337" s="59">
        <v>100</v>
      </c>
      <c r="J2337" s="59" t="s">
        <v>3274</v>
      </c>
      <c r="K2337" s="59" t="s">
        <v>1934</v>
      </c>
      <c r="L2337" s="59"/>
      <c r="M2337" s="59" t="s">
        <v>3270</v>
      </c>
      <c r="N2337" s="59" t="s">
        <v>3271</v>
      </c>
      <c r="O2337" s="47">
        <f>SUM(Y2337:AC2337)</f>
        <v>84493338.120000005</v>
      </c>
      <c r="P2337" s="46"/>
      <c r="Q2337" s="46"/>
      <c r="R2337" s="46"/>
      <c r="S2337" s="46"/>
      <c r="T2337" s="46"/>
      <c r="U2337" s="46"/>
      <c r="V2337" s="46"/>
      <c r="W2337" s="46"/>
      <c r="X2337" s="46"/>
      <c r="Y2337" s="46">
        <v>16355505.299999999</v>
      </c>
      <c r="Z2337" s="46">
        <v>16846631.600000001</v>
      </c>
      <c r="AA2337" s="46">
        <v>16861718.719999999</v>
      </c>
      <c r="AB2337" s="46">
        <v>17133474.489999998</v>
      </c>
      <c r="AC2337" s="46">
        <v>17296008.010000002</v>
      </c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87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>
        <f t="shared" ref="BJ2337:BJ2344" si="1820">DE2337/O2337</f>
        <v>0</v>
      </c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>
        <v>11859.732539198898</v>
      </c>
      <c r="BU2337" s="46">
        <v>12308.29930969049</v>
      </c>
      <c r="BV2337" s="46">
        <v>12968.167336245306</v>
      </c>
      <c r="BW2337" s="46">
        <v>13710.697921911111</v>
      </c>
      <c r="BX2337" s="46">
        <v>14174.100028823932</v>
      </c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  <c r="CN2337" s="46"/>
      <c r="CO2337" s="46"/>
      <c r="CP2337" s="46"/>
      <c r="CQ2337" s="46"/>
      <c r="CR2337" s="46"/>
      <c r="CS2337" s="46"/>
      <c r="CT2337" s="46"/>
      <c r="CU2337" s="46"/>
      <c r="CV2337" s="46"/>
      <c r="CW2337" s="46"/>
      <c r="CX2337" s="46"/>
      <c r="CY2337" s="46"/>
      <c r="CZ2337" s="46"/>
      <c r="DA2337" s="46"/>
      <c r="DB2337" s="46"/>
      <c r="DC2337" s="46"/>
      <c r="DD2337" s="46"/>
      <c r="DE2337" s="47">
        <v>0</v>
      </c>
      <c r="DF2337" s="46"/>
      <c r="DG2337" s="46"/>
      <c r="DH2337" s="46"/>
      <c r="DI2337" s="46"/>
      <c r="DJ2337" s="46"/>
      <c r="DK2337" s="46"/>
      <c r="DL2337" s="46"/>
      <c r="DM2337" s="46"/>
      <c r="DN2337" s="46"/>
      <c r="DO2337" s="46">
        <v>193971918401.45001</v>
      </c>
      <c r="DP2337" s="46">
        <v>207353384092.89001</v>
      </c>
      <c r="DQ2337" s="46">
        <v>218665589937.66</v>
      </c>
      <c r="DR2337" s="46">
        <v>234911893085.16</v>
      </c>
      <c r="DS2337" s="46">
        <v>245155347633.07999</v>
      </c>
      <c r="DT2337" s="46"/>
      <c r="DU2337" s="46"/>
      <c r="DV2337" s="46"/>
      <c r="DW2337" s="46"/>
      <c r="DX2337" s="46"/>
      <c r="DY2337" s="46"/>
      <c r="DZ2337" s="46"/>
      <c r="EA2337" s="46"/>
      <c r="EB2337" s="46"/>
      <c r="EC2337" s="46"/>
      <c r="ED2337" s="46"/>
      <c r="EE2337" s="46"/>
      <c r="EF2337" s="46"/>
      <c r="EG2337" s="46"/>
      <c r="EH2337" s="46"/>
      <c r="EI2337" s="46"/>
      <c r="EJ2337" s="46"/>
      <c r="EK2337" s="46"/>
      <c r="EL2337" s="46"/>
      <c r="EM2337" s="46"/>
      <c r="EN2337" s="46"/>
      <c r="EO2337" s="46"/>
      <c r="EP2337" s="46"/>
      <c r="EQ2337" s="46"/>
      <c r="ER2337" s="46"/>
      <c r="ES2337" s="46"/>
      <c r="ET2337" s="46"/>
      <c r="EU2337" s="46"/>
      <c r="EV2337" s="46"/>
      <c r="EW2337" s="46"/>
      <c r="EX2337" s="46"/>
      <c r="EY2337" s="46"/>
      <c r="EZ2337" s="47">
        <f t="shared" si="1819"/>
        <v>0</v>
      </c>
      <c r="FA2337" s="59" t="s">
        <v>1696</v>
      </c>
      <c r="FB2337" s="59">
        <v>2017</v>
      </c>
      <c r="FC2337" s="59" t="s">
        <v>2040</v>
      </c>
    </row>
    <row r="2338" spans="1:159" s="49" customFormat="1" ht="25.5" customHeight="1" x14ac:dyDescent="0.25">
      <c r="A2338" s="59" t="s">
        <v>3396</v>
      </c>
      <c r="B2338" s="59" t="s">
        <v>3225</v>
      </c>
      <c r="C2338" s="59" t="s">
        <v>3266</v>
      </c>
      <c r="D2338" s="59" t="s">
        <v>3267</v>
      </c>
      <c r="E2338" s="59" t="s">
        <v>3268</v>
      </c>
      <c r="F2338" s="59" t="s">
        <v>3267</v>
      </c>
      <c r="G2338" s="59" t="s">
        <v>3269</v>
      </c>
      <c r="H2338" s="59" t="s">
        <v>1327</v>
      </c>
      <c r="I2338" s="59">
        <v>100</v>
      </c>
      <c r="J2338" s="59" t="s">
        <v>3397</v>
      </c>
      <c r="K2338" s="59" t="s">
        <v>1934</v>
      </c>
      <c r="L2338" s="59"/>
      <c r="M2338" s="59" t="s">
        <v>3270</v>
      </c>
      <c r="N2338" s="59" t="s">
        <v>3271</v>
      </c>
      <c r="O2338" s="47">
        <f>SUM(Y2338:AC2338)</f>
        <v>84493338.120000005</v>
      </c>
      <c r="P2338" s="46"/>
      <c r="Q2338" s="46"/>
      <c r="R2338" s="46"/>
      <c r="S2338" s="46"/>
      <c r="T2338" s="46"/>
      <c r="U2338" s="46"/>
      <c r="V2338" s="46"/>
      <c r="W2338" s="46"/>
      <c r="X2338" s="46"/>
      <c r="Y2338" s="46">
        <v>16355505.299999999</v>
      </c>
      <c r="Z2338" s="46">
        <v>16846631.600000001</v>
      </c>
      <c r="AA2338" s="46">
        <v>16861718.719999999</v>
      </c>
      <c r="AB2338" s="46">
        <v>17133474.489999998</v>
      </c>
      <c r="AC2338" s="46">
        <v>17296008.010000002</v>
      </c>
      <c r="AD2338" s="46"/>
      <c r="AE2338" s="46"/>
      <c r="AF2338" s="46"/>
      <c r="AG2338" s="46"/>
      <c r="AH2338" s="46"/>
      <c r="AI2338" s="46"/>
      <c r="AJ2338" s="46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87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80">
        <f t="shared" si="1820"/>
        <v>0</v>
      </c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>
        <f t="shared" ref="BT2338:BY2340" si="1821">DO2338/Y2338</f>
        <v>11859.732539198898</v>
      </c>
      <c r="BU2338" s="46">
        <f t="shared" si="1821"/>
        <v>12308.29930969049</v>
      </c>
      <c r="BV2338" s="46">
        <f t="shared" si="1821"/>
        <v>12968.167336245306</v>
      </c>
      <c r="BW2338" s="46">
        <f t="shared" si="1821"/>
        <v>13710.697921911111</v>
      </c>
      <c r="BX2338" s="46">
        <f t="shared" si="1821"/>
        <v>14174.100028823932</v>
      </c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  <c r="CN2338" s="46"/>
      <c r="CO2338" s="46"/>
      <c r="CP2338" s="46"/>
      <c r="CQ2338" s="46"/>
      <c r="CR2338" s="46"/>
      <c r="CS2338" s="46"/>
      <c r="CT2338" s="46"/>
      <c r="CU2338" s="46"/>
      <c r="CV2338" s="46"/>
      <c r="CW2338" s="46"/>
      <c r="CX2338" s="46"/>
      <c r="CY2338" s="46"/>
      <c r="CZ2338" s="46"/>
      <c r="DA2338" s="46"/>
      <c r="DB2338" s="46"/>
      <c r="DC2338" s="46"/>
      <c r="DD2338" s="46"/>
      <c r="DE2338" s="46">
        <v>0</v>
      </c>
      <c r="DF2338" s="46"/>
      <c r="DG2338" s="46"/>
      <c r="DH2338" s="46"/>
      <c r="DI2338" s="46"/>
      <c r="DJ2338" s="46"/>
      <c r="DK2338" s="46"/>
      <c r="DL2338" s="46"/>
      <c r="DM2338" s="46"/>
      <c r="DN2338" s="46"/>
      <c r="DO2338" s="46">
        <v>193971918401.45001</v>
      </c>
      <c r="DP2338" s="46">
        <v>207353384092.89001</v>
      </c>
      <c r="DQ2338" s="46">
        <v>218665589937.66</v>
      </c>
      <c r="DR2338" s="46">
        <v>234911893085.16</v>
      </c>
      <c r="DS2338" s="46">
        <v>245155347633.07999</v>
      </c>
      <c r="DT2338" s="46"/>
      <c r="DU2338" s="46"/>
      <c r="DV2338" s="46"/>
      <c r="DW2338" s="46"/>
      <c r="DX2338" s="46"/>
      <c r="DY2338" s="46"/>
      <c r="DZ2338" s="46"/>
      <c r="EA2338" s="46"/>
      <c r="EB2338" s="46"/>
      <c r="EC2338" s="46"/>
      <c r="ED2338" s="46"/>
      <c r="EE2338" s="46"/>
      <c r="EF2338" s="46"/>
      <c r="EG2338" s="46"/>
      <c r="EH2338" s="46"/>
      <c r="EI2338" s="46"/>
      <c r="EJ2338" s="46"/>
      <c r="EK2338" s="46"/>
      <c r="EL2338" s="46"/>
      <c r="EM2338" s="46"/>
      <c r="EN2338" s="46"/>
      <c r="EO2338" s="46"/>
      <c r="EP2338" s="46"/>
      <c r="EQ2338" s="46"/>
      <c r="ER2338" s="46"/>
      <c r="ES2338" s="46"/>
      <c r="ET2338" s="46"/>
      <c r="EU2338" s="46"/>
      <c r="EV2338" s="46"/>
      <c r="EW2338" s="46"/>
      <c r="EX2338" s="46"/>
      <c r="EY2338" s="46"/>
      <c r="EZ2338" s="46">
        <f t="shared" si="1819"/>
        <v>0</v>
      </c>
      <c r="FA2338" s="59" t="s">
        <v>1696</v>
      </c>
      <c r="FB2338" s="59" t="s">
        <v>3398</v>
      </c>
      <c r="FC2338" s="59">
        <v>9.19</v>
      </c>
    </row>
    <row r="2339" spans="1:159" s="49" customFormat="1" ht="25.5" customHeight="1" x14ac:dyDescent="0.25">
      <c r="A2339" s="59" t="s">
        <v>3570</v>
      </c>
      <c r="B2339" s="59" t="s">
        <v>3225</v>
      </c>
      <c r="C2339" s="59" t="s">
        <v>3266</v>
      </c>
      <c r="D2339" s="59" t="s">
        <v>3267</v>
      </c>
      <c r="E2339" s="59" t="s">
        <v>3268</v>
      </c>
      <c r="F2339" s="59" t="s">
        <v>3267</v>
      </c>
      <c r="G2339" s="59" t="s">
        <v>3269</v>
      </c>
      <c r="H2339" s="59" t="s">
        <v>1327</v>
      </c>
      <c r="I2339" s="59">
        <v>100</v>
      </c>
      <c r="J2339" s="59" t="s">
        <v>3397</v>
      </c>
      <c r="K2339" s="59" t="s">
        <v>1934</v>
      </c>
      <c r="L2339" s="59"/>
      <c r="M2339" s="59" t="s">
        <v>3270</v>
      </c>
      <c r="N2339" s="59" t="s">
        <v>3271</v>
      </c>
      <c r="O2339" s="47">
        <f>SUM(Y2339:AD2339)</f>
        <v>84493338.123225808</v>
      </c>
      <c r="P2339" s="46"/>
      <c r="Q2339" s="46"/>
      <c r="R2339" s="46"/>
      <c r="S2339" s="46"/>
      <c r="T2339" s="46"/>
      <c r="U2339" s="46"/>
      <c r="V2339" s="46"/>
      <c r="W2339" s="46"/>
      <c r="X2339" s="46"/>
      <c r="Y2339" s="46">
        <v>10022530.1</v>
      </c>
      <c r="Z2339" s="46">
        <v>16518423</v>
      </c>
      <c r="AA2339" s="46">
        <v>16776590.303225808</v>
      </c>
      <c r="AB2339" s="46">
        <v>17090996.899999999</v>
      </c>
      <c r="AC2339" s="46">
        <v>17300743.699999999</v>
      </c>
      <c r="AD2339" s="46">
        <v>6784054.1200000001</v>
      </c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87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80">
        <f t="shared" si="1820"/>
        <v>0</v>
      </c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>
        <f t="shared" si="1821"/>
        <v>11723.453062755083</v>
      </c>
      <c r="BU2339" s="46">
        <f t="shared" si="1821"/>
        <v>12134.025177167738</v>
      </c>
      <c r="BV2339" s="46">
        <f t="shared" si="1821"/>
        <v>12571.294803042154</v>
      </c>
      <c r="BW2339" s="46">
        <f t="shared" si="1821"/>
        <v>13532.709882149707</v>
      </c>
      <c r="BX2339" s="46">
        <f t="shared" si="1821"/>
        <v>13984.141196824967</v>
      </c>
      <c r="BY2339" s="46">
        <f>DT2339/AD2339</f>
        <v>14445.271485646697</v>
      </c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  <c r="CN2339" s="46"/>
      <c r="CO2339" s="46"/>
      <c r="CP2339" s="46"/>
      <c r="CQ2339" s="46"/>
      <c r="CR2339" s="46"/>
      <c r="CS2339" s="46"/>
      <c r="CT2339" s="46"/>
      <c r="CU2339" s="46"/>
      <c r="CV2339" s="46"/>
      <c r="CW2339" s="46"/>
      <c r="CX2339" s="46"/>
      <c r="CY2339" s="46"/>
      <c r="CZ2339" s="46"/>
      <c r="DA2339" s="46"/>
      <c r="DB2339" s="46"/>
      <c r="DC2339" s="46"/>
      <c r="DD2339" s="46"/>
      <c r="DE2339" s="46">
        <v>0</v>
      </c>
      <c r="DF2339" s="46"/>
      <c r="DG2339" s="46"/>
      <c r="DH2339" s="46"/>
      <c r="DI2339" s="46"/>
      <c r="DJ2339" s="46"/>
      <c r="DK2339" s="46"/>
      <c r="DL2339" s="46"/>
      <c r="DM2339" s="46"/>
      <c r="DN2339" s="46"/>
      <c r="DO2339" s="46">
        <v>117498661197.40001</v>
      </c>
      <c r="DP2339" s="46">
        <v>200434960569.10663</v>
      </c>
      <c r="DQ2339" s="46">
        <v>210903462491.70999</v>
      </c>
      <c r="DR2339" s="46">
        <v>231287502644.41998</v>
      </c>
      <c r="DS2339" s="46">
        <v>241936042710.88</v>
      </c>
      <c r="DT2339" s="46">
        <v>97997503536.720001</v>
      </c>
      <c r="DU2339" s="46"/>
      <c r="DV2339" s="46"/>
      <c r="DW2339" s="46"/>
      <c r="DX2339" s="46"/>
      <c r="DY2339" s="46"/>
      <c r="DZ2339" s="46"/>
      <c r="EA2339" s="46"/>
      <c r="EB2339" s="46"/>
      <c r="EC2339" s="46"/>
      <c r="ED2339" s="46"/>
      <c r="EE2339" s="46"/>
      <c r="EF2339" s="46"/>
      <c r="EG2339" s="46"/>
      <c r="EH2339" s="46"/>
      <c r="EI2339" s="46"/>
      <c r="EJ2339" s="46"/>
      <c r="EK2339" s="46"/>
      <c r="EL2339" s="46"/>
      <c r="EM2339" s="46"/>
      <c r="EN2339" s="46"/>
      <c r="EO2339" s="46"/>
      <c r="EP2339" s="46"/>
      <c r="EQ2339" s="46"/>
      <c r="ER2339" s="46"/>
      <c r="ES2339" s="46"/>
      <c r="ET2339" s="46"/>
      <c r="EU2339" s="46"/>
      <c r="EV2339" s="46"/>
      <c r="EW2339" s="46"/>
      <c r="EX2339" s="46"/>
      <c r="EY2339" s="46"/>
      <c r="EZ2339" s="46">
        <f t="shared" si="1819"/>
        <v>0</v>
      </c>
      <c r="FA2339" s="59"/>
      <c r="FB2339" s="59" t="s">
        <v>3398</v>
      </c>
      <c r="FC2339" s="59" t="s">
        <v>3357</v>
      </c>
    </row>
    <row r="2340" spans="1:159" s="49" customFormat="1" ht="25.5" customHeight="1" x14ac:dyDescent="0.25">
      <c r="A2340" s="59" t="s">
        <v>3834</v>
      </c>
      <c r="B2340" s="59" t="s">
        <v>3225</v>
      </c>
      <c r="C2340" s="59" t="s">
        <v>3266</v>
      </c>
      <c r="D2340" s="59" t="s">
        <v>3267</v>
      </c>
      <c r="E2340" s="59" t="s">
        <v>3268</v>
      </c>
      <c r="F2340" s="59" t="s">
        <v>3267</v>
      </c>
      <c r="G2340" s="59" t="s">
        <v>3269</v>
      </c>
      <c r="H2340" s="59" t="s">
        <v>1327</v>
      </c>
      <c r="I2340" s="59">
        <v>100</v>
      </c>
      <c r="J2340" s="59" t="s">
        <v>3397</v>
      </c>
      <c r="K2340" s="59" t="s">
        <v>1934</v>
      </c>
      <c r="L2340" s="59"/>
      <c r="M2340" s="59" t="s">
        <v>3270</v>
      </c>
      <c r="N2340" s="59" t="s">
        <v>3271</v>
      </c>
      <c r="O2340" s="47">
        <f>SUM(Y2340:AD2340)</f>
        <v>84984079.173225805</v>
      </c>
      <c r="P2340" s="46"/>
      <c r="Q2340" s="46"/>
      <c r="R2340" s="46"/>
      <c r="S2340" s="46"/>
      <c r="T2340" s="46"/>
      <c r="U2340" s="46"/>
      <c r="V2340" s="46"/>
      <c r="W2340" s="46"/>
      <c r="X2340" s="46"/>
      <c r="Y2340" s="46">
        <v>12626991.42</v>
      </c>
      <c r="Z2340" s="46">
        <v>16518423</v>
      </c>
      <c r="AA2340" s="46">
        <v>16776590.303225808</v>
      </c>
      <c r="AB2340" s="46">
        <v>17090996.899999999</v>
      </c>
      <c r="AC2340" s="46">
        <v>17300743.699999999</v>
      </c>
      <c r="AD2340" s="46">
        <v>4670333.8499999996</v>
      </c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87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80">
        <f>DE2340/O2340</f>
        <v>12944.284904328402</v>
      </c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>
        <f t="shared" si="1821"/>
        <v>11723.453064555104</v>
      </c>
      <c r="BU2340" s="46">
        <f t="shared" si="1821"/>
        <v>12134.025177167738</v>
      </c>
      <c r="BV2340" s="46">
        <f t="shared" si="1821"/>
        <v>12571.294803042154</v>
      </c>
      <c r="BW2340" s="46">
        <f t="shared" si="1821"/>
        <v>13532.709882149707</v>
      </c>
      <c r="BX2340" s="46">
        <f t="shared" si="1821"/>
        <v>13984.141196824967</v>
      </c>
      <c r="BY2340" s="46">
        <f t="shared" si="1821"/>
        <v>14445.267863497596</v>
      </c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6">
        <f>SUM(DO2340:DT2340)</f>
        <v>1100058133150.2366</v>
      </c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>
        <v>148031941258.91</v>
      </c>
      <c r="DP2340" s="46">
        <v>200434960569.10663</v>
      </c>
      <c r="DQ2340" s="46">
        <v>210903462491.70999</v>
      </c>
      <c r="DR2340" s="46">
        <v>231287502644.41998</v>
      </c>
      <c r="DS2340" s="46">
        <v>241936042710.88</v>
      </c>
      <c r="DT2340" s="46">
        <v>67464223475.209999</v>
      </c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6">
        <f t="shared" si="1819"/>
        <v>1232065109128.2651</v>
      </c>
      <c r="FA2340" s="59"/>
      <c r="FB2340" s="59" t="s">
        <v>3398</v>
      </c>
      <c r="FC2340" s="59" t="s">
        <v>2401</v>
      </c>
    </row>
    <row r="2341" spans="1:159" s="49" customFormat="1" ht="25.5" customHeight="1" x14ac:dyDescent="0.25">
      <c r="A2341" s="59" t="s">
        <v>3272</v>
      </c>
      <c r="B2341" s="59" t="s">
        <v>55</v>
      </c>
      <c r="C2341" s="59" t="s">
        <v>3266</v>
      </c>
      <c r="D2341" s="59" t="s">
        <v>3267</v>
      </c>
      <c r="E2341" s="59" t="s">
        <v>3268</v>
      </c>
      <c r="F2341" s="59" t="s">
        <v>3267</v>
      </c>
      <c r="G2341" s="59" t="s">
        <v>3273</v>
      </c>
      <c r="H2341" s="59" t="s">
        <v>1327</v>
      </c>
      <c r="I2341" s="59">
        <v>100</v>
      </c>
      <c r="J2341" s="59" t="s">
        <v>3274</v>
      </c>
      <c r="K2341" s="59" t="s">
        <v>1934</v>
      </c>
      <c r="L2341" s="59"/>
      <c r="M2341" s="59" t="s">
        <v>3270</v>
      </c>
      <c r="N2341" s="59" t="s">
        <v>3271</v>
      </c>
      <c r="O2341" s="47">
        <f>SUM(Y2341:AC2341)</f>
        <v>23060578.310000002</v>
      </c>
      <c r="P2341" s="46"/>
      <c r="Q2341" s="46"/>
      <c r="R2341" s="46"/>
      <c r="S2341" s="46"/>
      <c r="T2341" s="46"/>
      <c r="U2341" s="46"/>
      <c r="V2341" s="46"/>
      <c r="W2341" s="46"/>
      <c r="X2341" s="46"/>
      <c r="Y2341" s="46">
        <v>3436568.03</v>
      </c>
      <c r="Z2341" s="46">
        <v>4269217.2300000004</v>
      </c>
      <c r="AA2341" s="46">
        <v>4877446.3099999996</v>
      </c>
      <c r="AB2341" s="46">
        <v>5088692.6900000004</v>
      </c>
      <c r="AC2341" s="46">
        <v>5388654.0499999998</v>
      </c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87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>
        <f t="shared" si="1820"/>
        <v>0</v>
      </c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>
        <v>45431.086367014243</v>
      </c>
      <c r="BU2341" s="46">
        <v>45303.700861748832</v>
      </c>
      <c r="BV2341" s="46">
        <v>45531.473990757266</v>
      </c>
      <c r="BW2341" s="46">
        <v>45007.150690337716</v>
      </c>
      <c r="BX2341" s="46">
        <v>44274.383557170462</v>
      </c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7">
        <v>0</v>
      </c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>
        <v>156127018977.04999</v>
      </c>
      <c r="DP2341" s="46">
        <v>193411340301.74399</v>
      </c>
      <c r="DQ2341" s="46">
        <v>222077319805.07999</v>
      </c>
      <c r="DR2341" s="46">
        <v>229027558715.64999</v>
      </c>
      <c r="DS2341" s="46">
        <v>238579336266.60001</v>
      </c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7">
        <f t="shared" si="1819"/>
        <v>0</v>
      </c>
      <c r="FA2341" s="59" t="s">
        <v>1696</v>
      </c>
      <c r="FB2341" s="59">
        <v>2017</v>
      </c>
      <c r="FC2341" s="59" t="s">
        <v>2040</v>
      </c>
    </row>
    <row r="2342" spans="1:159" s="49" customFormat="1" ht="25.5" customHeight="1" x14ac:dyDescent="0.25">
      <c r="A2342" s="59" t="s">
        <v>3399</v>
      </c>
      <c r="B2342" s="59" t="s">
        <v>55</v>
      </c>
      <c r="C2342" s="59" t="s">
        <v>3266</v>
      </c>
      <c r="D2342" s="59" t="s">
        <v>3267</v>
      </c>
      <c r="E2342" s="59" t="s">
        <v>3268</v>
      </c>
      <c r="F2342" s="59" t="s">
        <v>3267</v>
      </c>
      <c r="G2342" s="59" t="s">
        <v>3273</v>
      </c>
      <c r="H2342" s="59" t="s">
        <v>1327</v>
      </c>
      <c r="I2342" s="59">
        <v>100</v>
      </c>
      <c r="J2342" s="59" t="s">
        <v>3397</v>
      </c>
      <c r="K2342" s="59" t="s">
        <v>1934</v>
      </c>
      <c r="L2342" s="59"/>
      <c r="M2342" s="59" t="s">
        <v>3270</v>
      </c>
      <c r="N2342" s="59" t="s">
        <v>3271</v>
      </c>
      <c r="O2342" s="47">
        <f>SUM(Y2342:AC2342)</f>
        <v>23060578.310000002</v>
      </c>
      <c r="P2342" s="46"/>
      <c r="Q2342" s="46"/>
      <c r="R2342" s="46"/>
      <c r="S2342" s="46"/>
      <c r="T2342" s="46"/>
      <c r="U2342" s="46"/>
      <c r="V2342" s="46"/>
      <c r="W2342" s="46"/>
      <c r="X2342" s="46"/>
      <c r="Y2342" s="46">
        <v>3436568.03</v>
      </c>
      <c r="Z2342" s="46">
        <v>4269217.2300000004</v>
      </c>
      <c r="AA2342" s="46">
        <v>4877446.3099999996</v>
      </c>
      <c r="AB2342" s="46">
        <v>5088692.6900000004</v>
      </c>
      <c r="AC2342" s="46">
        <v>5388654.0499999998</v>
      </c>
      <c r="AD2342" s="46"/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87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80">
        <f t="shared" si="1820"/>
        <v>0</v>
      </c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>
        <f t="shared" ref="BT2342:BX2343" si="1822">DO2342/Y2342</f>
        <v>45431.086367014243</v>
      </c>
      <c r="BU2342" s="46">
        <f t="shared" si="1822"/>
        <v>45303.700861748832</v>
      </c>
      <c r="BV2342" s="46">
        <f t="shared" si="1822"/>
        <v>45531.473990757266</v>
      </c>
      <c r="BW2342" s="46">
        <f t="shared" si="1822"/>
        <v>45007.150690337716</v>
      </c>
      <c r="BX2342" s="46">
        <f t="shared" si="1822"/>
        <v>44274.383557170462</v>
      </c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/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>
        <v>156127018977.04999</v>
      </c>
      <c r="DP2342" s="46">
        <v>193411340301.74399</v>
      </c>
      <c r="DQ2342" s="46">
        <v>222077319805.07999</v>
      </c>
      <c r="DR2342" s="46">
        <v>229027558715.64999</v>
      </c>
      <c r="DS2342" s="46">
        <v>238579336266.60001</v>
      </c>
      <c r="DT2342" s="46"/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>
        <f t="shared" si="1819"/>
        <v>0</v>
      </c>
      <c r="FA2342" s="59" t="s">
        <v>1696</v>
      </c>
      <c r="FB2342" s="59" t="s">
        <v>3398</v>
      </c>
      <c r="FC2342" s="59">
        <v>9.19</v>
      </c>
    </row>
    <row r="2343" spans="1:159" s="49" customFormat="1" ht="25.5" customHeight="1" x14ac:dyDescent="0.25">
      <c r="A2343" s="59" t="s">
        <v>3571</v>
      </c>
      <c r="B2343" s="59" t="s">
        <v>55</v>
      </c>
      <c r="C2343" s="59" t="s">
        <v>3266</v>
      </c>
      <c r="D2343" s="59" t="s">
        <v>3267</v>
      </c>
      <c r="E2343" s="59" t="s">
        <v>3268</v>
      </c>
      <c r="F2343" s="59" t="s">
        <v>3267</v>
      </c>
      <c r="G2343" s="59" t="s">
        <v>3273</v>
      </c>
      <c r="H2343" s="59" t="s">
        <v>1327</v>
      </c>
      <c r="I2343" s="59">
        <v>100</v>
      </c>
      <c r="J2343" s="59" t="s">
        <v>3397</v>
      </c>
      <c r="K2343" s="59" t="s">
        <v>1934</v>
      </c>
      <c r="L2343" s="59"/>
      <c r="M2343" s="59" t="s">
        <v>3270</v>
      </c>
      <c r="N2343" s="59" t="s">
        <v>3271</v>
      </c>
      <c r="O2343" s="47">
        <f>SUM(Y2343:AD2343)</f>
        <v>23060578.309477329</v>
      </c>
      <c r="P2343" s="46"/>
      <c r="Q2343" s="46"/>
      <c r="R2343" s="46"/>
      <c r="S2343" s="46"/>
      <c r="T2343" s="46"/>
      <c r="U2343" s="46"/>
      <c r="V2343" s="46"/>
      <c r="W2343" s="46"/>
      <c r="X2343" s="46"/>
      <c r="Y2343" s="46">
        <v>1982820.0999999999</v>
      </c>
      <c r="Z2343" s="46">
        <v>3814646.3000000003</v>
      </c>
      <c r="AA2343" s="46">
        <v>4830495.38</v>
      </c>
      <c r="AB2343" s="46">
        <v>4985017.1499999985</v>
      </c>
      <c r="AC2343" s="46">
        <v>5286922.5994773265</v>
      </c>
      <c r="AD2343" s="46">
        <v>2160676.7800000003</v>
      </c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87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80">
        <f t="shared" si="1820"/>
        <v>45064.896470485532</v>
      </c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>
        <f t="shared" si="1822"/>
        <v>45306.897307224193</v>
      </c>
      <c r="BU2343" s="46">
        <f t="shared" si="1822"/>
        <v>45294.722507835118</v>
      </c>
      <c r="BV2343" s="46">
        <f t="shared" si="1822"/>
        <v>45547.947788313584</v>
      </c>
      <c r="BW2343" s="46">
        <f t="shared" si="1822"/>
        <v>45506.812220337117</v>
      </c>
      <c r="BX2343" s="46">
        <f t="shared" si="1822"/>
        <v>44271.731377032018</v>
      </c>
      <c r="BY2343" s="46">
        <f>DT2343/AD2343</f>
        <v>44278.34594368159</v>
      </c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>
        <f>SUM(DO2343:DT2343)</f>
        <v>1039222574066.1201</v>
      </c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>
        <v>89835426649.399994</v>
      </c>
      <c r="DP2343" s="46">
        <v>172783345624.03998</v>
      </c>
      <c r="DQ2343" s="46">
        <v>220019151359.92999</v>
      </c>
      <c r="DR2343" s="46">
        <v>226852239360.21002</v>
      </c>
      <c r="DS2343" s="46">
        <v>234061217135.22003</v>
      </c>
      <c r="DT2343" s="46">
        <v>95671193937.320007</v>
      </c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>
        <f t="shared" si="1819"/>
        <v>1163929282954.0547</v>
      </c>
      <c r="FA2343" s="59"/>
      <c r="FB2343" s="59" t="s">
        <v>3398</v>
      </c>
      <c r="FC2343" s="59" t="s">
        <v>3357</v>
      </c>
    </row>
    <row r="2344" spans="1:159" s="49" customFormat="1" ht="25.5" customHeight="1" x14ac:dyDescent="0.25">
      <c r="A2344" s="59" t="s">
        <v>3276</v>
      </c>
      <c r="B2344" s="59" t="s">
        <v>55</v>
      </c>
      <c r="C2344" s="59" t="s">
        <v>3277</v>
      </c>
      <c r="D2344" s="59" t="s">
        <v>3278</v>
      </c>
      <c r="E2344" s="59" t="s">
        <v>3278</v>
      </c>
      <c r="F2344" s="59" t="s">
        <v>3278</v>
      </c>
      <c r="G2344" s="59" t="s">
        <v>3278</v>
      </c>
      <c r="H2344" s="59" t="s">
        <v>1499</v>
      </c>
      <c r="I2344" s="63">
        <v>100</v>
      </c>
      <c r="J2344" s="63" t="s">
        <v>3274</v>
      </c>
      <c r="K2344" s="63" t="s">
        <v>1329</v>
      </c>
      <c r="L2344" s="59"/>
      <c r="M2344" s="59" t="s">
        <v>3279</v>
      </c>
      <c r="N2344" s="63" t="s">
        <v>3280</v>
      </c>
      <c r="O2344" s="46">
        <f>X2344+Y2344+Z2344</f>
        <v>3</v>
      </c>
      <c r="P2344" s="46"/>
      <c r="Q2344" s="46"/>
      <c r="R2344" s="46"/>
      <c r="S2344" s="46"/>
      <c r="T2344" s="46"/>
      <c r="U2344" s="46"/>
      <c r="V2344" s="46"/>
      <c r="W2344" s="46"/>
      <c r="X2344" s="74">
        <v>1</v>
      </c>
      <c r="Y2344" s="74">
        <v>1</v>
      </c>
      <c r="Z2344" s="74">
        <v>1</v>
      </c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87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>
        <f t="shared" si="1820"/>
        <v>0</v>
      </c>
      <c r="BK2344" s="46"/>
      <c r="BL2344" s="46"/>
      <c r="BM2344" s="46"/>
      <c r="BN2344" s="46"/>
      <c r="BO2344" s="46"/>
      <c r="BP2344" s="46"/>
      <c r="BQ2344" s="46"/>
      <c r="BR2344" s="46"/>
      <c r="BS2344" s="46">
        <v>20625000</v>
      </c>
      <c r="BT2344" s="47">
        <v>20625000</v>
      </c>
      <c r="BU2344" s="47">
        <v>20625000</v>
      </c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6">
        <v>0</v>
      </c>
      <c r="DF2344" s="46"/>
      <c r="DG2344" s="46"/>
      <c r="DH2344" s="46"/>
      <c r="DI2344" s="46"/>
      <c r="DJ2344" s="46"/>
      <c r="DK2344" s="46"/>
      <c r="DL2344" s="46"/>
      <c r="DM2344" s="46"/>
      <c r="DN2344" s="46">
        <f>X2344*BS2344</f>
        <v>20625000</v>
      </c>
      <c r="DO2344" s="46">
        <f>Y2344*BT2344</f>
        <v>20625000</v>
      </c>
      <c r="DP2344" s="46">
        <f>Z2344*BU2344</f>
        <v>20625000</v>
      </c>
      <c r="DQ2344" s="81"/>
      <c r="DR2344" s="46"/>
      <c r="DS2344" s="46"/>
      <c r="DT2344" s="46"/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  <c r="EZ2344" s="46">
        <f t="shared" si="1819"/>
        <v>0</v>
      </c>
      <c r="FA2344" s="59"/>
      <c r="FB2344" s="59">
        <v>2017</v>
      </c>
      <c r="FC2344" s="61" t="s">
        <v>2040</v>
      </c>
    </row>
    <row r="2345" spans="1:159" s="49" customFormat="1" ht="25.5" customHeight="1" x14ac:dyDescent="0.25">
      <c r="A2345" s="59" t="s">
        <v>3310</v>
      </c>
      <c r="B2345" s="59" t="s">
        <v>55</v>
      </c>
      <c r="C2345" s="59" t="s">
        <v>3277</v>
      </c>
      <c r="D2345" s="59" t="s">
        <v>3278</v>
      </c>
      <c r="E2345" s="59" t="s">
        <v>3278</v>
      </c>
      <c r="F2345" s="59" t="s">
        <v>3311</v>
      </c>
      <c r="G2345" s="59" t="s">
        <v>3312</v>
      </c>
      <c r="H2345" s="59" t="s">
        <v>1499</v>
      </c>
      <c r="I2345" s="63">
        <v>100</v>
      </c>
      <c r="J2345" s="63" t="s">
        <v>3294</v>
      </c>
      <c r="K2345" s="63" t="s">
        <v>1329</v>
      </c>
      <c r="L2345" s="59"/>
      <c r="M2345" s="59" t="s">
        <v>3279</v>
      </c>
      <c r="N2345" s="63" t="s">
        <v>3280</v>
      </c>
      <c r="O2345" s="46">
        <f>P2345+Q2345+R2345+S2345+T2345+U2345+V2345+W2345+X2345+Y2345+Z2345+AA2345+AB2345+AC2345+AD2345+AE2345+AF2345+AG2345+AH2345+AI2345+AJ2345+AK2345+AL2345+AM2345+AN2345+AO2345+AP2345+AQ2345+AR2345</f>
        <v>3</v>
      </c>
      <c r="P2345" s="46"/>
      <c r="Q2345" s="46"/>
      <c r="R2345" s="46"/>
      <c r="S2345" s="46"/>
      <c r="T2345" s="46"/>
      <c r="U2345" s="46"/>
      <c r="V2345" s="46"/>
      <c r="W2345" s="46"/>
      <c r="X2345" s="74">
        <v>1</v>
      </c>
      <c r="Y2345" s="74">
        <v>1</v>
      </c>
      <c r="Z2345" s="74">
        <v>1</v>
      </c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87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 t="e">
        <f>#REF!/O2345</f>
        <v>#REF!</v>
      </c>
      <c r="BK2345" s="46"/>
      <c r="BL2345" s="46"/>
      <c r="BM2345" s="46"/>
      <c r="BN2345" s="46"/>
      <c r="BO2345" s="46"/>
      <c r="BP2345" s="46"/>
      <c r="BQ2345" s="46"/>
      <c r="BR2345" s="46"/>
      <c r="BS2345" s="46">
        <v>17820000</v>
      </c>
      <c r="BT2345" s="47">
        <v>17820000</v>
      </c>
      <c r="BU2345" s="47">
        <v>8910000</v>
      </c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>
        <v>0</v>
      </c>
      <c r="DF2345" s="46"/>
      <c r="DG2345" s="46"/>
      <c r="DH2345" s="46"/>
      <c r="DI2345" s="46"/>
      <c r="DJ2345" s="46"/>
      <c r="DK2345" s="46"/>
      <c r="DL2345" s="46"/>
      <c r="DM2345" s="46"/>
      <c r="DN2345" s="46">
        <v>17820000</v>
      </c>
      <c r="DO2345" s="46">
        <v>17820000</v>
      </c>
      <c r="DP2345" s="46">
        <v>8910000</v>
      </c>
      <c r="DQ2345" s="81"/>
      <c r="DR2345" s="46"/>
      <c r="DS2345" s="46"/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  <c r="EZ2345" s="46">
        <v>0</v>
      </c>
      <c r="FA2345" s="59"/>
      <c r="FB2345" s="59">
        <v>2017</v>
      </c>
      <c r="FC2345" s="61" t="s">
        <v>3283</v>
      </c>
    </row>
    <row r="2346" spans="1:159" s="50" customFormat="1" ht="25.5" customHeight="1" x14ac:dyDescent="0.25">
      <c r="A2346" s="110"/>
      <c r="B2346" s="110" t="s">
        <v>2257</v>
      </c>
      <c r="C2346" s="110"/>
      <c r="D2346" s="110"/>
      <c r="E2346" s="110"/>
      <c r="F2346" s="110"/>
      <c r="G2346" s="110"/>
      <c r="H2346" s="110"/>
      <c r="I2346" s="110"/>
      <c r="J2346" s="110"/>
      <c r="K2346" s="110"/>
      <c r="L2346" s="110"/>
      <c r="M2346" s="110"/>
      <c r="N2346" s="110"/>
      <c r="O2346" s="77"/>
      <c r="P2346" s="77"/>
      <c r="Q2346" s="77"/>
      <c r="R2346" s="77"/>
      <c r="S2346" s="77"/>
      <c r="T2346" s="77"/>
      <c r="U2346" s="77"/>
      <c r="V2346" s="77"/>
      <c r="W2346" s="77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7"/>
      <c r="AL2346" s="77"/>
      <c r="AM2346" s="77"/>
      <c r="AN2346" s="77"/>
      <c r="AO2346" s="77"/>
      <c r="AP2346" s="77"/>
      <c r="AQ2346" s="77"/>
      <c r="AR2346" s="77"/>
      <c r="AS2346" s="77"/>
      <c r="AT2346" s="77"/>
      <c r="AU2346" s="77"/>
      <c r="AV2346" s="77"/>
      <c r="AW2346" s="77"/>
      <c r="AX2346" s="77"/>
      <c r="AY2346" s="77"/>
      <c r="AZ2346" s="89"/>
      <c r="BA2346" s="77"/>
      <c r="BB2346" s="77"/>
      <c r="BC2346" s="77"/>
      <c r="BD2346" s="77"/>
      <c r="BE2346" s="77"/>
      <c r="BF2346" s="77"/>
      <c r="BG2346" s="77"/>
      <c r="BH2346" s="77"/>
      <c r="BI2346" s="77"/>
      <c r="BJ2346" s="77"/>
      <c r="BK2346" s="77"/>
      <c r="BL2346" s="77"/>
      <c r="BM2346" s="77"/>
      <c r="BN2346" s="77"/>
      <c r="BO2346" s="77"/>
      <c r="BP2346" s="77"/>
      <c r="BQ2346" s="77"/>
      <c r="BR2346" s="77"/>
      <c r="BS2346" s="77"/>
      <c r="BT2346" s="77"/>
      <c r="BU2346" s="77"/>
      <c r="BV2346" s="77"/>
      <c r="BW2346" s="77"/>
      <c r="BX2346" s="77"/>
      <c r="BY2346" s="77"/>
      <c r="BZ2346" s="77"/>
      <c r="CA2346" s="77"/>
      <c r="CB2346" s="77"/>
      <c r="CC2346" s="77"/>
      <c r="CD2346" s="77"/>
      <c r="CE2346" s="77"/>
      <c r="CF2346" s="77"/>
      <c r="CG2346" s="77"/>
      <c r="CH2346" s="77"/>
      <c r="CI2346" s="77"/>
      <c r="CJ2346" s="77"/>
      <c r="CK2346" s="77"/>
      <c r="CL2346" s="77"/>
      <c r="CM2346" s="77"/>
      <c r="CN2346" s="77"/>
      <c r="CO2346" s="77"/>
      <c r="CP2346" s="77"/>
      <c r="CQ2346" s="77"/>
      <c r="CR2346" s="77"/>
      <c r="CS2346" s="77"/>
      <c r="CT2346" s="77"/>
      <c r="CU2346" s="77"/>
      <c r="CV2346" s="77"/>
      <c r="CW2346" s="77"/>
      <c r="CX2346" s="77"/>
      <c r="CY2346" s="77"/>
      <c r="CZ2346" s="77"/>
      <c r="DA2346" s="77"/>
      <c r="DB2346" s="77"/>
      <c r="DC2346" s="77"/>
      <c r="DD2346" s="77"/>
      <c r="DE2346" s="77">
        <f>SUM(DE1943:DE2345)</f>
        <v>2351095051832.5811</v>
      </c>
      <c r="DF2346" s="77"/>
      <c r="DG2346" s="77"/>
      <c r="DH2346" s="77"/>
      <c r="DI2346" s="77"/>
      <c r="DJ2346" s="77"/>
      <c r="DK2346" s="77"/>
      <c r="DL2346" s="77"/>
      <c r="DM2346" s="77"/>
      <c r="DN2346" s="77"/>
      <c r="DO2346" s="77"/>
      <c r="DP2346" s="77"/>
      <c r="DQ2346" s="77"/>
      <c r="DR2346" s="77"/>
      <c r="DS2346" s="77"/>
      <c r="DT2346" s="77"/>
      <c r="DU2346" s="77"/>
      <c r="DV2346" s="77"/>
      <c r="DW2346" s="77"/>
      <c r="DX2346" s="77"/>
      <c r="DY2346" s="77"/>
      <c r="DZ2346" s="77"/>
      <c r="EA2346" s="77"/>
      <c r="EB2346" s="77"/>
      <c r="EC2346" s="77"/>
      <c r="ED2346" s="77"/>
      <c r="EE2346" s="77"/>
      <c r="EF2346" s="77"/>
      <c r="EG2346" s="77"/>
      <c r="EH2346" s="77"/>
      <c r="EI2346" s="77"/>
      <c r="EJ2346" s="77"/>
      <c r="EK2346" s="77"/>
      <c r="EL2346" s="77"/>
      <c r="EM2346" s="77"/>
      <c r="EN2346" s="77"/>
      <c r="EO2346" s="77"/>
      <c r="EP2346" s="77"/>
      <c r="EQ2346" s="77"/>
      <c r="ER2346" s="77"/>
      <c r="ES2346" s="77"/>
      <c r="ET2346" s="77"/>
      <c r="EU2346" s="77"/>
      <c r="EV2346" s="77"/>
      <c r="EW2346" s="77"/>
      <c r="EX2346" s="77"/>
      <c r="EY2346" s="77"/>
      <c r="EZ2346" s="77">
        <f>SUM(EZ1943:EZ2345)</f>
        <v>2633129135577.6113</v>
      </c>
      <c r="FA2346" s="110"/>
      <c r="FB2346" s="110"/>
      <c r="FC2346" s="110"/>
    </row>
    <row r="2347" spans="1:159" s="50" customFormat="1" ht="25.5" customHeight="1" x14ac:dyDescent="0.25">
      <c r="A2347" s="54"/>
      <c r="B2347" s="110" t="s">
        <v>2258</v>
      </c>
      <c r="C2347" s="110"/>
      <c r="D2347" s="110"/>
      <c r="E2347" s="110"/>
      <c r="F2347" s="110"/>
      <c r="G2347" s="110"/>
      <c r="H2347" s="110"/>
      <c r="I2347" s="110"/>
      <c r="J2347" s="110"/>
      <c r="K2347" s="110"/>
      <c r="L2347" s="110"/>
      <c r="M2347" s="110"/>
      <c r="N2347" s="110"/>
      <c r="O2347" s="77"/>
      <c r="P2347" s="77"/>
      <c r="Q2347" s="77"/>
      <c r="R2347" s="77"/>
      <c r="S2347" s="77"/>
      <c r="T2347" s="77"/>
      <c r="U2347" s="77"/>
      <c r="V2347" s="77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7"/>
      <c r="AL2347" s="77"/>
      <c r="AM2347" s="77"/>
      <c r="AN2347" s="77"/>
      <c r="AO2347" s="77"/>
      <c r="AP2347" s="77"/>
      <c r="AQ2347" s="77"/>
      <c r="AR2347" s="77"/>
      <c r="AS2347" s="77"/>
      <c r="AT2347" s="77"/>
      <c r="AU2347" s="77"/>
      <c r="AV2347" s="77"/>
      <c r="AW2347" s="77"/>
      <c r="AX2347" s="77"/>
      <c r="AY2347" s="77"/>
      <c r="AZ2347" s="89"/>
      <c r="BA2347" s="77"/>
      <c r="BB2347" s="77"/>
      <c r="BC2347" s="77"/>
      <c r="BD2347" s="77"/>
      <c r="BE2347" s="77"/>
      <c r="BF2347" s="77"/>
      <c r="BG2347" s="77"/>
      <c r="BH2347" s="77"/>
      <c r="BI2347" s="77"/>
      <c r="BJ2347" s="77"/>
      <c r="BK2347" s="77"/>
      <c r="BL2347" s="77"/>
      <c r="BM2347" s="77"/>
      <c r="BN2347" s="77"/>
      <c r="BO2347" s="77"/>
      <c r="BP2347" s="77"/>
      <c r="BQ2347" s="77"/>
      <c r="BR2347" s="77"/>
      <c r="BS2347" s="77"/>
      <c r="BT2347" s="77"/>
      <c r="BU2347" s="77"/>
      <c r="BV2347" s="77"/>
      <c r="BW2347" s="77"/>
      <c r="BX2347" s="77"/>
      <c r="BY2347" s="77"/>
      <c r="BZ2347" s="77"/>
      <c r="CA2347" s="77"/>
      <c r="CB2347" s="77"/>
      <c r="CC2347" s="77"/>
      <c r="CD2347" s="77"/>
      <c r="CE2347" s="77"/>
      <c r="CF2347" s="77"/>
      <c r="CG2347" s="77"/>
      <c r="CH2347" s="77"/>
      <c r="CI2347" s="77"/>
      <c r="CJ2347" s="77"/>
      <c r="CK2347" s="77"/>
      <c r="CL2347" s="77"/>
      <c r="CM2347" s="77"/>
      <c r="CN2347" s="77"/>
      <c r="CO2347" s="77"/>
      <c r="CP2347" s="77"/>
      <c r="CQ2347" s="77"/>
      <c r="CR2347" s="77"/>
      <c r="CS2347" s="77"/>
      <c r="CT2347" s="77"/>
      <c r="CU2347" s="77"/>
      <c r="CV2347" s="77"/>
      <c r="CW2347" s="77"/>
      <c r="CX2347" s="77"/>
      <c r="CY2347" s="77"/>
      <c r="CZ2347" s="77"/>
      <c r="DA2347" s="77"/>
      <c r="DB2347" s="77"/>
      <c r="DC2347" s="77"/>
      <c r="DD2347" s="77"/>
      <c r="DE2347" s="77">
        <f>DE2346+DE1941+DE1605</f>
        <v>4788252190527.2119</v>
      </c>
      <c r="DF2347" s="77"/>
      <c r="DG2347" s="77"/>
      <c r="DH2347" s="77"/>
      <c r="DI2347" s="77"/>
      <c r="DJ2347" s="77"/>
      <c r="DK2347" s="77"/>
      <c r="DL2347" s="77"/>
      <c r="DM2347" s="77"/>
      <c r="DN2347" s="77"/>
      <c r="DO2347" s="77"/>
      <c r="DP2347" s="77"/>
      <c r="DQ2347" s="77"/>
      <c r="DR2347" s="77"/>
      <c r="DS2347" s="77"/>
      <c r="DT2347" s="77"/>
      <c r="DU2347" s="77"/>
      <c r="DV2347" s="77"/>
      <c r="DW2347" s="77"/>
      <c r="DX2347" s="77"/>
      <c r="DY2347" s="77"/>
      <c r="DZ2347" s="77"/>
      <c r="EA2347" s="77"/>
      <c r="EB2347" s="77"/>
      <c r="EC2347" s="77"/>
      <c r="ED2347" s="77"/>
      <c r="EE2347" s="77"/>
      <c r="EF2347" s="77"/>
      <c r="EG2347" s="77"/>
      <c r="EH2347" s="77"/>
      <c r="EI2347" s="77"/>
      <c r="EJ2347" s="77"/>
      <c r="EK2347" s="77"/>
      <c r="EL2347" s="77"/>
      <c r="EM2347" s="77"/>
      <c r="EN2347" s="77"/>
      <c r="EO2347" s="77"/>
      <c r="EP2347" s="77"/>
      <c r="EQ2347" s="77"/>
      <c r="ER2347" s="77"/>
      <c r="ES2347" s="77"/>
      <c r="ET2347" s="77"/>
      <c r="EU2347" s="77"/>
      <c r="EV2347" s="77"/>
      <c r="EW2347" s="77"/>
      <c r="EX2347" s="77"/>
      <c r="EY2347" s="77"/>
      <c r="EZ2347" s="77">
        <f>EZ2346+EZ1941+EZ1605</f>
        <v>5362745130915.6055</v>
      </c>
      <c r="FA2347" s="110"/>
      <c r="FB2347" s="110"/>
      <c r="FC2347" s="110"/>
    </row>
    <row r="2349" spans="1:159" ht="25.5" customHeight="1" x14ac:dyDescent="0.25">
      <c r="A2349" s="50"/>
      <c r="DE2349" s="67"/>
      <c r="DN2349" s="67"/>
      <c r="EZ2349" s="95"/>
    </row>
    <row r="2350" spans="1:159" s="68" customFormat="1" ht="25.5" customHeight="1" x14ac:dyDescent="0.25">
      <c r="A2350" s="54"/>
      <c r="AZ2350" s="91"/>
      <c r="DE2350" s="94"/>
      <c r="EZ2350" s="69"/>
    </row>
    <row r="2351" spans="1:159" ht="25.5" customHeight="1" x14ac:dyDescent="0.25">
      <c r="A2351" s="49"/>
    </row>
    <row r="2352" spans="1:159" s="49" customFormat="1" ht="25.5" customHeight="1" x14ac:dyDescent="0.25">
      <c r="AZ2352" s="82"/>
    </row>
    <row r="2353" spans="1:52" s="49" customFormat="1" ht="25.5" customHeight="1" x14ac:dyDescent="0.25">
      <c r="A2353" s="54"/>
      <c r="AZ2353" s="82"/>
    </row>
    <row r="2354" spans="1:52" ht="25.5" customHeight="1" x14ac:dyDescent="0.25">
      <c r="A2354" s="49"/>
    </row>
  </sheetData>
  <mergeCells count="26">
    <mergeCell ref="H95:H98"/>
    <mergeCell ref="D97:D98"/>
    <mergeCell ref="E97:E98"/>
    <mergeCell ref="F97:F98"/>
    <mergeCell ref="G97:G98"/>
    <mergeCell ref="A95:A98"/>
    <mergeCell ref="B95:B98"/>
    <mergeCell ref="C95:C98"/>
    <mergeCell ref="D95:E95"/>
    <mergeCell ref="F95:G95"/>
    <mergeCell ref="DG95:EP97"/>
    <mergeCell ref="I95:I98"/>
    <mergeCell ref="J95:J98"/>
    <mergeCell ref="K95:K98"/>
    <mergeCell ref="L95:L98"/>
    <mergeCell ref="M95:M98"/>
    <mergeCell ref="N95:N98"/>
    <mergeCell ref="O95:O98"/>
    <mergeCell ref="P95:AZ97"/>
    <mergeCell ref="BJ95:BJ98"/>
    <mergeCell ref="BK95:CU97"/>
    <mergeCell ref="DE95:DE98"/>
    <mergeCell ref="EZ95:EZ98"/>
    <mergeCell ref="FA95:FA98"/>
    <mergeCell ref="FB95:FB98"/>
    <mergeCell ref="FC95:FC98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23"/>
  <sheetViews>
    <sheetView workbookViewId="0">
      <selection activeCell="W10" sqref="W10"/>
    </sheetView>
  </sheetViews>
  <sheetFormatPr defaultRowHeight="15" x14ac:dyDescent="0.25"/>
  <cols>
    <col min="1" max="1" width="11.140625" customWidth="1"/>
    <col min="10" max="10" width="13.85546875" customWidth="1"/>
    <col min="15" max="15" width="12" bestFit="1" customWidth="1"/>
    <col min="22" max="25" width="11" bestFit="1" customWidth="1"/>
    <col min="28" max="52" width="0" hidden="1" customWidth="1"/>
    <col min="53" max="53" width="13" customWidth="1"/>
    <col min="60" max="61" width="13.7109375" customWidth="1"/>
    <col min="62" max="62" width="17" customWidth="1"/>
    <col min="63" max="63" width="13.7109375" customWidth="1"/>
    <col min="66" max="90" width="0" hidden="1" customWidth="1"/>
    <col min="91" max="91" width="17.28515625" customWidth="1"/>
    <col min="92" max="93" width="11.7109375" customWidth="1"/>
    <col min="98" max="98" width="16.5703125" customWidth="1"/>
    <col min="99" max="99" width="15.85546875" customWidth="1"/>
    <col min="100" max="100" width="18" customWidth="1"/>
    <col min="101" max="101" width="17" customWidth="1"/>
    <col min="104" max="128" width="0" hidden="1" customWidth="1"/>
    <col min="129" max="129" width="16.28515625" customWidth="1"/>
    <col min="131" max="131" width="12.5703125" customWidth="1"/>
    <col min="134" max="134" width="13.140625" bestFit="1" customWidth="1"/>
  </cols>
  <sheetData>
    <row r="2" spans="1:162" s="21" customFormat="1" ht="18" customHeight="1" x14ac:dyDescent="0.25">
      <c r="A2" s="149" t="s">
        <v>0</v>
      </c>
      <c r="B2" s="135" t="s">
        <v>1</v>
      </c>
      <c r="C2" s="135" t="s">
        <v>2</v>
      </c>
      <c r="D2" s="130" t="s">
        <v>3</v>
      </c>
      <c r="E2" s="130"/>
      <c r="F2" s="130" t="s">
        <v>4</v>
      </c>
      <c r="G2" s="130"/>
      <c r="H2" s="135" t="s">
        <v>5</v>
      </c>
      <c r="I2" s="135" t="s">
        <v>6</v>
      </c>
      <c r="J2" s="145" t="s">
        <v>7</v>
      </c>
      <c r="K2" s="145" t="s">
        <v>8</v>
      </c>
      <c r="L2" s="145" t="s">
        <v>9</v>
      </c>
      <c r="M2" s="145" t="s">
        <v>10</v>
      </c>
      <c r="N2" s="145" t="s">
        <v>11</v>
      </c>
      <c r="O2" s="145" t="s">
        <v>12</v>
      </c>
      <c r="P2" s="146" t="s">
        <v>2407</v>
      </c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40"/>
      <c r="BA2" s="135" t="s">
        <v>13</v>
      </c>
      <c r="BB2" s="146" t="s">
        <v>2406</v>
      </c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39"/>
      <c r="CB2" s="139"/>
      <c r="CC2" s="139"/>
      <c r="CD2" s="139"/>
      <c r="CE2" s="139"/>
      <c r="CF2" s="139"/>
      <c r="CG2" s="139"/>
      <c r="CH2" s="139"/>
      <c r="CI2" s="139"/>
      <c r="CJ2" s="139"/>
      <c r="CK2" s="139"/>
      <c r="CL2" s="140"/>
      <c r="CM2" s="134" t="s">
        <v>14</v>
      </c>
      <c r="CN2" s="20"/>
      <c r="CO2" s="139" t="s">
        <v>2408</v>
      </c>
      <c r="CP2" s="139"/>
      <c r="CQ2" s="139"/>
      <c r="CR2" s="139"/>
      <c r="CS2" s="139"/>
      <c r="CT2" s="139"/>
      <c r="CU2" s="139"/>
      <c r="CV2" s="139"/>
      <c r="CW2" s="139"/>
      <c r="CX2" s="139"/>
      <c r="CY2" s="139"/>
      <c r="CZ2" s="139"/>
      <c r="DA2" s="139"/>
      <c r="DB2" s="139"/>
      <c r="DC2" s="139"/>
      <c r="DD2" s="139"/>
      <c r="DE2" s="139"/>
      <c r="DF2" s="139"/>
      <c r="DG2" s="139"/>
      <c r="DH2" s="139"/>
      <c r="DI2" s="139"/>
      <c r="DJ2" s="139"/>
      <c r="DK2" s="139"/>
      <c r="DL2" s="139"/>
      <c r="DM2" s="139"/>
      <c r="DN2" s="139"/>
      <c r="DO2" s="139"/>
      <c r="DP2" s="139"/>
      <c r="DQ2" s="139"/>
      <c r="DR2" s="139"/>
      <c r="DS2" s="139"/>
      <c r="DT2" s="139"/>
      <c r="DU2" s="139"/>
      <c r="DV2" s="139"/>
      <c r="DW2" s="139"/>
      <c r="DX2" s="140"/>
      <c r="DY2" s="134" t="s">
        <v>15</v>
      </c>
      <c r="DZ2" s="135" t="s">
        <v>16</v>
      </c>
      <c r="EA2" s="135" t="s">
        <v>17</v>
      </c>
      <c r="EB2" s="135" t="s">
        <v>18</v>
      </c>
      <c r="EC2" s="122" t="s">
        <v>21</v>
      </c>
      <c r="ED2" s="136" t="s">
        <v>22</v>
      </c>
      <c r="EE2" s="122" t="s">
        <v>25</v>
      </c>
      <c r="EF2" s="131" t="s">
        <v>26</v>
      </c>
      <c r="EG2" s="131" t="s">
        <v>27</v>
      </c>
      <c r="EH2" s="131" t="s">
        <v>29</v>
      </c>
      <c r="EI2" s="131" t="s">
        <v>28</v>
      </c>
      <c r="EJ2" s="131" t="s">
        <v>30</v>
      </c>
      <c r="EK2" s="130" t="s">
        <v>31</v>
      </c>
      <c r="EL2" s="130"/>
      <c r="EM2" s="130"/>
      <c r="EN2" s="130"/>
      <c r="EO2" s="130"/>
      <c r="EP2" s="131" t="s">
        <v>32</v>
      </c>
      <c r="EQ2" s="131" t="s">
        <v>2409</v>
      </c>
      <c r="ER2" s="132" t="s">
        <v>19</v>
      </c>
      <c r="ES2" s="132" t="s">
        <v>20</v>
      </c>
      <c r="ET2" s="122" t="s">
        <v>23</v>
      </c>
      <c r="EU2" s="122" t="s">
        <v>24</v>
      </c>
      <c r="EV2" s="124" t="s">
        <v>29</v>
      </c>
      <c r="EW2" s="124" t="s">
        <v>1760</v>
      </c>
      <c r="EX2" s="124" t="s">
        <v>1761</v>
      </c>
      <c r="EY2" s="124" t="s">
        <v>1762</v>
      </c>
      <c r="EZ2" s="124" t="s">
        <v>1763</v>
      </c>
      <c r="FA2" s="124" t="s">
        <v>1764</v>
      </c>
      <c r="FB2" s="124" t="s">
        <v>1765</v>
      </c>
      <c r="FC2" s="124" t="s">
        <v>1766</v>
      </c>
      <c r="FD2" s="127" t="s">
        <v>1767</v>
      </c>
      <c r="FE2" s="127" t="s">
        <v>1768</v>
      </c>
      <c r="FF2" s="127" t="s">
        <v>1769</v>
      </c>
    </row>
    <row r="3" spans="1:162" s="21" customFormat="1" ht="18" customHeight="1" x14ac:dyDescent="0.25">
      <c r="A3" s="149"/>
      <c r="B3" s="135"/>
      <c r="C3" s="135"/>
      <c r="D3" s="33"/>
      <c r="E3" s="33"/>
      <c r="F3" s="33"/>
      <c r="G3" s="33"/>
      <c r="H3" s="135"/>
      <c r="I3" s="135"/>
      <c r="J3" s="145"/>
      <c r="K3" s="145"/>
      <c r="L3" s="145"/>
      <c r="M3" s="145"/>
      <c r="N3" s="145"/>
      <c r="O3" s="145"/>
      <c r="P3" s="147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2"/>
      <c r="BA3" s="135"/>
      <c r="BB3" s="147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2"/>
      <c r="CM3" s="134"/>
      <c r="CN3" s="22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2"/>
      <c r="DY3" s="134"/>
      <c r="DZ3" s="135"/>
      <c r="EA3" s="135"/>
      <c r="EB3" s="135"/>
      <c r="EC3" s="122"/>
      <c r="ED3" s="137"/>
      <c r="EE3" s="122"/>
      <c r="EF3" s="131"/>
      <c r="EG3" s="131"/>
      <c r="EH3" s="131"/>
      <c r="EI3" s="131"/>
      <c r="EJ3" s="131"/>
      <c r="EK3" s="33"/>
      <c r="EL3" s="33"/>
      <c r="EM3" s="33"/>
      <c r="EN3" s="33"/>
      <c r="EO3" s="33"/>
      <c r="EP3" s="131"/>
      <c r="EQ3" s="131"/>
      <c r="ER3" s="132"/>
      <c r="ES3" s="132"/>
      <c r="ET3" s="122"/>
      <c r="EU3" s="122"/>
      <c r="EV3" s="125"/>
      <c r="EW3" s="125"/>
      <c r="EX3" s="125"/>
      <c r="EY3" s="125"/>
      <c r="EZ3" s="125"/>
      <c r="FA3" s="125"/>
      <c r="FB3" s="125"/>
      <c r="FC3" s="125"/>
      <c r="FD3" s="128"/>
      <c r="FE3" s="128"/>
      <c r="FF3" s="128"/>
    </row>
    <row r="4" spans="1:162" s="21" customFormat="1" ht="18" customHeight="1" x14ac:dyDescent="0.25">
      <c r="A4" s="149"/>
      <c r="B4" s="135"/>
      <c r="C4" s="135"/>
      <c r="D4" s="135" t="s">
        <v>33</v>
      </c>
      <c r="E4" s="135" t="s">
        <v>34</v>
      </c>
      <c r="F4" s="135" t="s">
        <v>33</v>
      </c>
      <c r="G4" s="135" t="s">
        <v>35</v>
      </c>
      <c r="H4" s="135"/>
      <c r="I4" s="135"/>
      <c r="J4" s="145"/>
      <c r="K4" s="145"/>
      <c r="L4" s="145"/>
      <c r="M4" s="145"/>
      <c r="N4" s="145"/>
      <c r="O4" s="145"/>
      <c r="P4" s="148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4"/>
      <c r="BA4" s="135"/>
      <c r="BB4" s="148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4"/>
      <c r="CM4" s="134"/>
      <c r="CN4" s="2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4"/>
      <c r="DY4" s="134"/>
      <c r="DZ4" s="135"/>
      <c r="EA4" s="135"/>
      <c r="EB4" s="135"/>
      <c r="EC4" s="122"/>
      <c r="ED4" s="137"/>
      <c r="EE4" s="122"/>
      <c r="EF4" s="131"/>
      <c r="EG4" s="131"/>
      <c r="EH4" s="131"/>
      <c r="EI4" s="131"/>
      <c r="EJ4" s="131"/>
      <c r="EK4" s="122" t="s">
        <v>36</v>
      </c>
      <c r="EL4" s="122" t="s">
        <v>37</v>
      </c>
      <c r="EM4" s="122" t="s">
        <v>38</v>
      </c>
      <c r="EN4" s="122" t="s">
        <v>39</v>
      </c>
      <c r="EO4" s="122" t="s">
        <v>40</v>
      </c>
      <c r="EP4" s="131"/>
      <c r="EQ4" s="131"/>
      <c r="ER4" s="132"/>
      <c r="ES4" s="132"/>
      <c r="ET4" s="122"/>
      <c r="EU4" s="122"/>
      <c r="EV4" s="125"/>
      <c r="EW4" s="125"/>
      <c r="EX4" s="125"/>
      <c r="EY4" s="125"/>
      <c r="EZ4" s="125"/>
      <c r="FA4" s="125"/>
      <c r="FB4" s="125"/>
      <c r="FC4" s="125"/>
      <c r="FD4" s="128"/>
      <c r="FE4" s="128"/>
      <c r="FF4" s="128"/>
    </row>
    <row r="5" spans="1:162" s="21" customFormat="1" ht="18" customHeight="1" x14ac:dyDescent="0.25">
      <c r="A5" s="150"/>
      <c r="B5" s="151"/>
      <c r="C5" s="151"/>
      <c r="D5" s="151"/>
      <c r="E5" s="151"/>
      <c r="F5" s="135"/>
      <c r="G5" s="135"/>
      <c r="H5" s="135"/>
      <c r="I5" s="135"/>
      <c r="J5" s="145"/>
      <c r="K5" s="145"/>
      <c r="L5" s="145"/>
      <c r="M5" s="145"/>
      <c r="N5" s="145"/>
      <c r="O5" s="145"/>
      <c r="P5" s="31" t="s">
        <v>1670</v>
      </c>
      <c r="Q5" s="31" t="s">
        <v>1671</v>
      </c>
      <c r="R5" s="31" t="s">
        <v>1672</v>
      </c>
      <c r="S5" s="30" t="s">
        <v>41</v>
      </c>
      <c r="T5" s="30" t="s">
        <v>42</v>
      </c>
      <c r="U5" s="30" t="s">
        <v>43</v>
      </c>
      <c r="V5" s="30" t="s">
        <v>44</v>
      </c>
      <c r="W5" s="30" t="s">
        <v>45</v>
      </c>
      <c r="X5" s="30" t="s">
        <v>46</v>
      </c>
      <c r="Y5" s="30" t="s">
        <v>47</v>
      </c>
      <c r="Z5" s="30" t="s">
        <v>48</v>
      </c>
      <c r="AA5" s="30" t="s">
        <v>49</v>
      </c>
      <c r="AB5" s="30" t="s">
        <v>50</v>
      </c>
      <c r="AC5" s="30" t="s">
        <v>51</v>
      </c>
      <c r="AD5" s="30" t="s">
        <v>1673</v>
      </c>
      <c r="AE5" s="30" t="s">
        <v>1674</v>
      </c>
      <c r="AF5" s="30" t="s">
        <v>1675</v>
      </c>
      <c r="AG5" s="30" t="s">
        <v>1676</v>
      </c>
      <c r="AH5" s="30" t="s">
        <v>1677</v>
      </c>
      <c r="AI5" s="30" t="s">
        <v>1678</v>
      </c>
      <c r="AJ5" s="30" t="s">
        <v>1679</v>
      </c>
      <c r="AK5" s="30" t="s">
        <v>1680</v>
      </c>
      <c r="AL5" s="30" t="s">
        <v>1681</v>
      </c>
      <c r="AM5" s="30" t="s">
        <v>1682</v>
      </c>
      <c r="AN5" s="30" t="s">
        <v>1683</v>
      </c>
      <c r="AO5" s="30" t="s">
        <v>1684</v>
      </c>
      <c r="AP5" s="30" t="s">
        <v>1685</v>
      </c>
      <c r="AQ5" s="30" t="s">
        <v>1686</v>
      </c>
      <c r="AR5" s="30" t="s">
        <v>1687</v>
      </c>
      <c r="AS5" s="30" t="s">
        <v>1688</v>
      </c>
      <c r="AT5" s="30" t="s">
        <v>1689</v>
      </c>
      <c r="AU5" s="30" t="s">
        <v>1690</v>
      </c>
      <c r="AV5" s="30" t="s">
        <v>1691</v>
      </c>
      <c r="AW5" s="30" t="s">
        <v>1692</v>
      </c>
      <c r="AX5" s="30" t="s">
        <v>1693</v>
      </c>
      <c r="AY5" s="30" t="s">
        <v>1694</v>
      </c>
      <c r="AZ5" s="30" t="s">
        <v>1695</v>
      </c>
      <c r="BA5" s="135"/>
      <c r="BB5" s="31" t="s">
        <v>1670</v>
      </c>
      <c r="BC5" s="31" t="s">
        <v>1671</v>
      </c>
      <c r="BD5" s="31" t="s">
        <v>1672</v>
      </c>
      <c r="BE5" s="30" t="s">
        <v>41</v>
      </c>
      <c r="BF5" s="30" t="s">
        <v>42</v>
      </c>
      <c r="BG5" s="30" t="s">
        <v>43</v>
      </c>
      <c r="BH5" s="30" t="s">
        <v>44</v>
      </c>
      <c r="BI5" s="30" t="s">
        <v>45</v>
      </c>
      <c r="BJ5" s="30" t="s">
        <v>46</v>
      </c>
      <c r="BK5" s="30" t="s">
        <v>47</v>
      </c>
      <c r="BL5" s="30" t="s">
        <v>48</v>
      </c>
      <c r="BM5" s="30" t="s">
        <v>49</v>
      </c>
      <c r="BN5" s="30" t="s">
        <v>50</v>
      </c>
      <c r="BO5" s="30" t="s">
        <v>51</v>
      </c>
      <c r="BP5" s="30" t="s">
        <v>1673</v>
      </c>
      <c r="BQ5" s="30" t="s">
        <v>1674</v>
      </c>
      <c r="BR5" s="30" t="s">
        <v>1675</v>
      </c>
      <c r="BS5" s="30" t="s">
        <v>1676</v>
      </c>
      <c r="BT5" s="30" t="s">
        <v>1677</v>
      </c>
      <c r="BU5" s="30" t="s">
        <v>1678</v>
      </c>
      <c r="BV5" s="30" t="s">
        <v>1679</v>
      </c>
      <c r="BW5" s="30" t="s">
        <v>1680</v>
      </c>
      <c r="BX5" s="30" t="s">
        <v>1681</v>
      </c>
      <c r="BY5" s="30" t="s">
        <v>1682</v>
      </c>
      <c r="BZ5" s="30" t="s">
        <v>1683</v>
      </c>
      <c r="CA5" s="30" t="s">
        <v>1684</v>
      </c>
      <c r="CB5" s="30" t="s">
        <v>1685</v>
      </c>
      <c r="CC5" s="30" t="s">
        <v>1686</v>
      </c>
      <c r="CD5" s="30" t="s">
        <v>1687</v>
      </c>
      <c r="CE5" s="30" t="s">
        <v>1688</v>
      </c>
      <c r="CF5" s="30" t="s">
        <v>1689</v>
      </c>
      <c r="CG5" s="30" t="s">
        <v>1690</v>
      </c>
      <c r="CH5" s="30" t="s">
        <v>1691</v>
      </c>
      <c r="CI5" s="30" t="s">
        <v>1692</v>
      </c>
      <c r="CJ5" s="30" t="s">
        <v>1693</v>
      </c>
      <c r="CK5" s="30" t="s">
        <v>1694</v>
      </c>
      <c r="CL5" s="30" t="s">
        <v>1695</v>
      </c>
      <c r="CM5" s="134"/>
      <c r="CN5" s="32" t="s">
        <v>1670</v>
      </c>
      <c r="CO5" s="32" t="s">
        <v>1671</v>
      </c>
      <c r="CP5" s="32" t="s">
        <v>1672</v>
      </c>
      <c r="CQ5" s="30" t="s">
        <v>41</v>
      </c>
      <c r="CR5" s="30" t="s">
        <v>42</v>
      </c>
      <c r="CS5" s="30" t="s">
        <v>43</v>
      </c>
      <c r="CT5" s="30" t="s">
        <v>44</v>
      </c>
      <c r="CU5" s="30" t="s">
        <v>45</v>
      </c>
      <c r="CV5" s="30" t="s">
        <v>46</v>
      </c>
      <c r="CW5" s="30" t="s">
        <v>47</v>
      </c>
      <c r="CX5" s="30" t="s">
        <v>48</v>
      </c>
      <c r="CY5" s="30" t="s">
        <v>49</v>
      </c>
      <c r="CZ5" s="30" t="s">
        <v>50</v>
      </c>
      <c r="DA5" s="30" t="s">
        <v>51</v>
      </c>
      <c r="DB5" s="30" t="s">
        <v>1673</v>
      </c>
      <c r="DC5" s="30" t="s">
        <v>1674</v>
      </c>
      <c r="DD5" s="30" t="s">
        <v>1675</v>
      </c>
      <c r="DE5" s="30" t="s">
        <v>1676</v>
      </c>
      <c r="DF5" s="30" t="s">
        <v>1677</v>
      </c>
      <c r="DG5" s="30" t="s">
        <v>1678</v>
      </c>
      <c r="DH5" s="30" t="s">
        <v>1679</v>
      </c>
      <c r="DI5" s="30" t="s">
        <v>1680</v>
      </c>
      <c r="DJ5" s="30" t="s">
        <v>1681</v>
      </c>
      <c r="DK5" s="30" t="s">
        <v>1682</v>
      </c>
      <c r="DL5" s="30" t="s">
        <v>1683</v>
      </c>
      <c r="DM5" s="30" t="s">
        <v>1684</v>
      </c>
      <c r="DN5" s="30" t="s">
        <v>1685</v>
      </c>
      <c r="DO5" s="30" t="s">
        <v>1686</v>
      </c>
      <c r="DP5" s="30" t="s">
        <v>1687</v>
      </c>
      <c r="DQ5" s="30" t="s">
        <v>1688</v>
      </c>
      <c r="DR5" s="30" t="s">
        <v>1689</v>
      </c>
      <c r="DS5" s="30" t="s">
        <v>1690</v>
      </c>
      <c r="DT5" s="30" t="s">
        <v>1691</v>
      </c>
      <c r="DU5" s="30" t="s">
        <v>1692</v>
      </c>
      <c r="DV5" s="30" t="s">
        <v>1693</v>
      </c>
      <c r="DW5" s="30" t="s">
        <v>1694</v>
      </c>
      <c r="DX5" s="30" t="s">
        <v>1695</v>
      </c>
      <c r="DY5" s="134"/>
      <c r="DZ5" s="135"/>
      <c r="EA5" s="135"/>
      <c r="EB5" s="135"/>
      <c r="EC5" s="122"/>
      <c r="ED5" s="138"/>
      <c r="EE5" s="123"/>
      <c r="EF5" s="133"/>
      <c r="EG5" s="133"/>
      <c r="EH5" s="133"/>
      <c r="EI5" s="133"/>
      <c r="EJ5" s="133"/>
      <c r="EK5" s="123"/>
      <c r="EL5" s="123"/>
      <c r="EM5" s="123"/>
      <c r="EN5" s="123"/>
      <c r="EO5" s="123"/>
      <c r="EP5" s="131"/>
      <c r="EQ5" s="131"/>
      <c r="ER5" s="132"/>
      <c r="ES5" s="132"/>
      <c r="ET5" s="122"/>
      <c r="EU5" s="123"/>
      <c r="EV5" s="126"/>
      <c r="EW5" s="126"/>
      <c r="EX5" s="126"/>
      <c r="EY5" s="126"/>
      <c r="EZ5" s="126"/>
      <c r="FA5" s="126"/>
      <c r="FB5" s="126"/>
      <c r="FC5" s="126"/>
      <c r="FD5" s="129"/>
      <c r="FE5" s="129"/>
      <c r="FF5" s="129"/>
    </row>
    <row r="6" spans="1:162" s="29" customFormat="1" ht="12.75" x14ac:dyDescent="0.2">
      <c r="A6" s="24">
        <v>1</v>
      </c>
      <c r="B6" s="16">
        <v>2</v>
      </c>
      <c r="C6" s="16">
        <v>3</v>
      </c>
      <c r="D6" s="16">
        <v>4</v>
      </c>
      <c r="E6" s="16">
        <v>5</v>
      </c>
      <c r="F6" s="24" t="s">
        <v>52</v>
      </c>
      <c r="G6" s="16">
        <v>6</v>
      </c>
      <c r="H6" s="16">
        <v>7</v>
      </c>
      <c r="I6" s="16">
        <v>8</v>
      </c>
      <c r="J6" s="16">
        <v>9</v>
      </c>
      <c r="K6" s="16">
        <v>10</v>
      </c>
      <c r="L6" s="16">
        <v>11</v>
      </c>
      <c r="M6" s="16">
        <v>12</v>
      </c>
      <c r="N6" s="16">
        <v>13</v>
      </c>
      <c r="O6" s="16">
        <v>14</v>
      </c>
      <c r="P6" s="16"/>
      <c r="Q6" s="16"/>
      <c r="R6" s="16"/>
      <c r="S6" s="16">
        <v>14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5">
        <v>15</v>
      </c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6">
        <v>16</v>
      </c>
      <c r="CN6" s="25"/>
      <c r="CO6" s="25"/>
      <c r="CP6" s="25"/>
      <c r="CQ6" s="16">
        <v>16</v>
      </c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25">
        <v>17</v>
      </c>
      <c r="DZ6" s="27">
        <v>18</v>
      </c>
      <c r="EA6" s="16">
        <v>19</v>
      </c>
      <c r="EB6" s="16">
        <v>20</v>
      </c>
      <c r="EC6" s="28">
        <v>21</v>
      </c>
      <c r="ED6" s="29">
        <v>22</v>
      </c>
      <c r="EE6" s="16">
        <v>23</v>
      </c>
      <c r="EF6" s="16">
        <v>24</v>
      </c>
      <c r="EG6" s="16">
        <v>25</v>
      </c>
      <c r="EH6" s="16">
        <v>26</v>
      </c>
      <c r="EI6" s="16">
        <v>27</v>
      </c>
      <c r="EJ6" s="16">
        <v>28</v>
      </c>
      <c r="EK6" s="16">
        <v>29</v>
      </c>
      <c r="EL6" s="16">
        <v>30</v>
      </c>
      <c r="EM6" s="16">
        <v>31</v>
      </c>
      <c r="EN6" s="16">
        <v>32</v>
      </c>
      <c r="EO6" s="16">
        <v>33</v>
      </c>
      <c r="EP6" s="16">
        <v>34</v>
      </c>
      <c r="EQ6" s="16">
        <v>35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1:162" s="15" customFormat="1" x14ac:dyDescent="0.25">
      <c r="A7" s="14"/>
      <c r="B7" s="17" t="s">
        <v>53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 t="e">
        <f>#REF!*#REF!</f>
        <v>#REF!</v>
      </c>
      <c r="CO7" s="14" t="e">
        <f>#REF!*#REF!</f>
        <v>#REF!</v>
      </c>
      <c r="CP7" s="14"/>
      <c r="CQ7" s="14"/>
      <c r="CR7" s="14"/>
      <c r="CS7" s="14"/>
      <c r="CT7" s="14"/>
      <c r="CU7" s="18"/>
      <c r="CV7" s="14"/>
      <c r="CW7" s="18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 s="37" customFormat="1" x14ac:dyDescent="0.25">
      <c r="A8" s="37" t="s">
        <v>3110</v>
      </c>
      <c r="B8" s="37" t="s">
        <v>55</v>
      </c>
      <c r="C8" s="37" t="s">
        <v>177</v>
      </c>
      <c r="D8" s="37" t="s">
        <v>178</v>
      </c>
      <c r="E8" s="37" t="s">
        <v>179</v>
      </c>
      <c r="F8" s="37" t="s">
        <v>178</v>
      </c>
      <c r="G8" s="37" t="s">
        <v>1407</v>
      </c>
      <c r="H8" s="37" t="s">
        <v>1327</v>
      </c>
      <c r="I8" s="37">
        <v>57</v>
      </c>
      <c r="J8" s="37" t="s">
        <v>3113</v>
      </c>
      <c r="K8" s="37" t="s">
        <v>1408</v>
      </c>
      <c r="L8" s="37" t="s">
        <v>1346</v>
      </c>
      <c r="M8" s="37">
        <v>30</v>
      </c>
      <c r="N8" s="37" t="s">
        <v>1409</v>
      </c>
      <c r="O8" s="39">
        <f>V8+W8+X8+Y8</f>
        <v>967.21100000000001</v>
      </c>
      <c r="V8" s="37">
        <v>400</v>
      </c>
      <c r="W8" s="44">
        <v>118.883</v>
      </c>
      <c r="X8" s="44">
        <v>217.636</v>
      </c>
      <c r="Y8" s="44">
        <v>230.69200000000001</v>
      </c>
      <c r="BA8" s="38">
        <f>CM8/O8</f>
        <v>268809.29020673787</v>
      </c>
      <c r="BH8" s="38">
        <v>227142.339285714</v>
      </c>
      <c r="BI8" s="38">
        <v>227142.339285714</v>
      </c>
      <c r="BJ8" s="39">
        <v>317033.52</v>
      </c>
      <c r="BK8" s="39">
        <v>317033.52</v>
      </c>
      <c r="CM8" s="40">
        <f>CT8+CU8+CV8+CW8</f>
        <v>259995302.39014918</v>
      </c>
      <c r="CN8" s="37">
        <v>0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8">
        <v>90856935.714285597</v>
      </c>
      <c r="CU8" s="38">
        <f>BI8*W8</f>
        <v>27003362.721303537</v>
      </c>
      <c r="CV8" s="38">
        <f>BJ8*X8</f>
        <v>68997907.158720002</v>
      </c>
      <c r="CW8" s="38">
        <f>BK8*Y8</f>
        <v>73137096.79584001</v>
      </c>
      <c r="CX8" s="37">
        <v>0</v>
      </c>
      <c r="CY8" s="37">
        <v>0</v>
      </c>
      <c r="DY8" s="38">
        <f>CM8*1.12</f>
        <v>291194738.67696708</v>
      </c>
      <c r="DZ8" s="37" t="s">
        <v>1704</v>
      </c>
      <c r="EA8" s="37" t="s">
        <v>3111</v>
      </c>
      <c r="EB8" s="37" t="s">
        <v>3114</v>
      </c>
      <c r="EC8" s="37" t="s">
        <v>1704</v>
      </c>
      <c r="ED8" s="41">
        <f>BA8*1.12</f>
        <v>301066.40503154643</v>
      </c>
      <c r="EE8" s="37" t="s">
        <v>1758</v>
      </c>
      <c r="EG8" s="37" t="s">
        <v>1759</v>
      </c>
      <c r="EH8" s="37" t="s">
        <v>1756</v>
      </c>
      <c r="EP8" s="37">
        <v>22</v>
      </c>
      <c r="ER8" s="37" t="s">
        <v>55</v>
      </c>
      <c r="ES8" s="37" t="s">
        <v>55</v>
      </c>
      <c r="FA8" s="37" t="s">
        <v>1755</v>
      </c>
    </row>
    <row r="9" spans="1:162" x14ac:dyDescent="0.25">
      <c r="CT9" s="36"/>
      <c r="CU9" s="36"/>
      <c r="CV9" s="36"/>
      <c r="CW9" s="36"/>
    </row>
    <row r="10" spans="1:162" x14ac:dyDescent="0.25">
      <c r="A10" s="19" t="s">
        <v>3110</v>
      </c>
      <c r="B10" s="19" t="s">
        <v>55</v>
      </c>
      <c r="C10" s="19" t="s">
        <v>177</v>
      </c>
      <c r="D10" s="19" t="s">
        <v>178</v>
      </c>
      <c r="E10" s="19" t="s">
        <v>179</v>
      </c>
      <c r="F10" s="19"/>
      <c r="G10" s="19" t="s">
        <v>1407</v>
      </c>
      <c r="H10" s="19" t="s">
        <v>1327</v>
      </c>
      <c r="I10" s="19">
        <v>57</v>
      </c>
      <c r="J10" s="19" t="s">
        <v>1410</v>
      </c>
      <c r="K10" s="19" t="s">
        <v>1408</v>
      </c>
      <c r="L10" s="19" t="s">
        <v>1346</v>
      </c>
      <c r="M10" s="19">
        <v>30</v>
      </c>
      <c r="N10" s="19" t="s">
        <v>1409</v>
      </c>
      <c r="O10" s="35">
        <v>732.69100000000003</v>
      </c>
      <c r="P10" s="19"/>
      <c r="Q10" s="19"/>
      <c r="R10" s="19"/>
      <c r="S10" s="19"/>
      <c r="T10" s="19"/>
      <c r="U10" s="19"/>
      <c r="V10" s="34">
        <v>165.48</v>
      </c>
      <c r="W10" s="34">
        <v>118.883</v>
      </c>
      <c r="X10" s="34">
        <v>217.636</v>
      </c>
      <c r="Y10" s="34">
        <v>230.69200000000001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2">
        <v>282146.06</v>
      </c>
      <c r="BB10" s="19"/>
      <c r="BC10" s="19"/>
      <c r="BD10" s="19"/>
      <c r="BE10" s="19"/>
      <c r="BF10" s="19"/>
      <c r="BG10" s="19"/>
      <c r="BH10" s="12">
        <v>227142.34</v>
      </c>
      <c r="BI10" s="12">
        <v>227142.34</v>
      </c>
      <c r="BJ10" s="12">
        <v>317033.52</v>
      </c>
      <c r="BK10" s="12">
        <v>317033.52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2">
        <v>206725880.02000001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1">
        <v>37587514.310000002</v>
      </c>
      <c r="CU10" s="11">
        <v>27003362.719999999</v>
      </c>
      <c r="CV10" s="11">
        <v>68997906.689999998</v>
      </c>
      <c r="CW10" s="11">
        <v>73137096.299999997</v>
      </c>
      <c r="CX10" s="19">
        <v>0</v>
      </c>
      <c r="CY10" s="19">
        <v>0</v>
      </c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2">
        <v>231532985.62</v>
      </c>
      <c r="DZ10" s="19" t="s">
        <v>1704</v>
      </c>
      <c r="EA10" s="19" t="s">
        <v>3111</v>
      </c>
      <c r="EB10" s="19" t="s">
        <v>3112</v>
      </c>
      <c r="EC10" s="19" t="s">
        <v>1704</v>
      </c>
      <c r="ED10" s="12">
        <v>316003.59000000003</v>
      </c>
      <c r="EE10" s="19" t="s">
        <v>1758</v>
      </c>
      <c r="EF10" s="19"/>
      <c r="EG10" s="19" t="s">
        <v>1759</v>
      </c>
      <c r="EH10" s="19" t="s">
        <v>1756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 t="s">
        <v>55</v>
      </c>
      <c r="ES10" s="19" t="s">
        <v>55</v>
      </c>
    </row>
    <row r="12" spans="1:162" x14ac:dyDescent="0.25">
      <c r="A12" t="b">
        <f>A10=A8</f>
        <v>1</v>
      </c>
      <c r="B12" s="13" t="b">
        <f t="shared" ref="B12:BM12" si="0">B10=B8</f>
        <v>1</v>
      </c>
      <c r="C12" s="13" t="b">
        <f t="shared" si="0"/>
        <v>1</v>
      </c>
      <c r="D12" s="13" t="b">
        <f t="shared" si="0"/>
        <v>1</v>
      </c>
      <c r="E12" s="13" t="b">
        <f t="shared" si="0"/>
        <v>1</v>
      </c>
      <c r="F12" s="13" t="b">
        <f t="shared" si="0"/>
        <v>0</v>
      </c>
      <c r="G12" s="13" t="b">
        <f t="shared" si="0"/>
        <v>1</v>
      </c>
      <c r="H12" s="13" t="b">
        <f t="shared" si="0"/>
        <v>1</v>
      </c>
      <c r="I12" s="13" t="b">
        <f t="shared" si="0"/>
        <v>1</v>
      </c>
      <c r="J12" s="13" t="b">
        <f t="shared" si="0"/>
        <v>0</v>
      </c>
      <c r="K12" s="13" t="b">
        <f t="shared" si="0"/>
        <v>1</v>
      </c>
      <c r="L12" s="13" t="b">
        <f t="shared" si="0"/>
        <v>1</v>
      </c>
      <c r="M12" s="13" t="b">
        <f t="shared" si="0"/>
        <v>1</v>
      </c>
      <c r="N12" s="13" t="b">
        <f t="shared" si="0"/>
        <v>1</v>
      </c>
      <c r="O12" s="13" t="b">
        <f t="shared" si="0"/>
        <v>0</v>
      </c>
      <c r="P12" s="13" t="b">
        <f t="shared" si="0"/>
        <v>1</v>
      </c>
      <c r="Q12" s="13" t="b">
        <f t="shared" si="0"/>
        <v>1</v>
      </c>
      <c r="R12" s="13" t="b">
        <f t="shared" si="0"/>
        <v>1</v>
      </c>
      <c r="S12" s="13" t="b">
        <f t="shared" si="0"/>
        <v>1</v>
      </c>
      <c r="T12" s="13" t="b">
        <f t="shared" si="0"/>
        <v>1</v>
      </c>
      <c r="U12" s="13" t="b">
        <f t="shared" si="0"/>
        <v>1</v>
      </c>
      <c r="V12" s="13" t="b">
        <f t="shared" si="0"/>
        <v>0</v>
      </c>
      <c r="W12" s="13" t="b">
        <f t="shared" si="0"/>
        <v>1</v>
      </c>
      <c r="X12" s="13" t="b">
        <f t="shared" si="0"/>
        <v>1</v>
      </c>
      <c r="Y12" s="13" t="b">
        <f t="shared" si="0"/>
        <v>1</v>
      </c>
      <c r="Z12" s="13" t="b">
        <f t="shared" si="0"/>
        <v>1</v>
      </c>
      <c r="AA12" s="13" t="b">
        <f t="shared" si="0"/>
        <v>1</v>
      </c>
      <c r="AB12" s="13" t="b">
        <f t="shared" si="0"/>
        <v>1</v>
      </c>
      <c r="AC12" s="13" t="b">
        <f t="shared" si="0"/>
        <v>1</v>
      </c>
      <c r="AD12" s="13" t="b">
        <f t="shared" si="0"/>
        <v>1</v>
      </c>
      <c r="AE12" s="13" t="b">
        <f t="shared" si="0"/>
        <v>1</v>
      </c>
      <c r="AF12" s="13" t="b">
        <f t="shared" si="0"/>
        <v>1</v>
      </c>
      <c r="AG12" s="13" t="b">
        <f t="shared" si="0"/>
        <v>1</v>
      </c>
      <c r="AH12" s="13" t="b">
        <f t="shared" si="0"/>
        <v>1</v>
      </c>
      <c r="AI12" s="13" t="b">
        <f t="shared" si="0"/>
        <v>1</v>
      </c>
      <c r="AJ12" s="13" t="b">
        <f t="shared" si="0"/>
        <v>1</v>
      </c>
      <c r="AK12" s="13" t="b">
        <f t="shared" si="0"/>
        <v>1</v>
      </c>
      <c r="AL12" s="13" t="b">
        <f t="shared" si="0"/>
        <v>1</v>
      </c>
      <c r="AM12" s="13" t="b">
        <f t="shared" si="0"/>
        <v>1</v>
      </c>
      <c r="AN12" s="13" t="b">
        <f t="shared" si="0"/>
        <v>1</v>
      </c>
      <c r="AO12" s="13" t="b">
        <f t="shared" si="0"/>
        <v>1</v>
      </c>
      <c r="AP12" s="13" t="b">
        <f t="shared" si="0"/>
        <v>1</v>
      </c>
      <c r="AQ12" s="13" t="b">
        <f t="shared" si="0"/>
        <v>1</v>
      </c>
      <c r="AR12" s="13" t="b">
        <f t="shared" si="0"/>
        <v>1</v>
      </c>
      <c r="AS12" s="13" t="b">
        <f t="shared" si="0"/>
        <v>1</v>
      </c>
      <c r="AT12" s="13" t="b">
        <f t="shared" si="0"/>
        <v>1</v>
      </c>
      <c r="AU12" s="13" t="b">
        <f t="shared" si="0"/>
        <v>1</v>
      </c>
      <c r="AV12" s="13" t="b">
        <f t="shared" si="0"/>
        <v>1</v>
      </c>
      <c r="AW12" s="13" t="b">
        <f t="shared" si="0"/>
        <v>1</v>
      </c>
      <c r="AX12" s="13" t="b">
        <f t="shared" si="0"/>
        <v>1</v>
      </c>
      <c r="AY12" s="13" t="b">
        <f t="shared" si="0"/>
        <v>1</v>
      </c>
      <c r="AZ12" s="13" t="b">
        <f t="shared" si="0"/>
        <v>1</v>
      </c>
      <c r="BA12" s="13" t="b">
        <f t="shared" si="0"/>
        <v>0</v>
      </c>
      <c r="BB12" s="13" t="b">
        <f t="shared" si="0"/>
        <v>1</v>
      </c>
      <c r="BC12" s="13" t="b">
        <f t="shared" si="0"/>
        <v>1</v>
      </c>
      <c r="BD12" s="13" t="b">
        <f t="shared" si="0"/>
        <v>1</v>
      </c>
      <c r="BE12" s="13" t="b">
        <f t="shared" si="0"/>
        <v>1</v>
      </c>
      <c r="BF12" s="13" t="b">
        <f t="shared" si="0"/>
        <v>1</v>
      </c>
      <c r="BG12" s="13" t="b">
        <f t="shared" si="0"/>
        <v>1</v>
      </c>
      <c r="BH12" s="13" t="b">
        <f t="shared" si="0"/>
        <v>0</v>
      </c>
      <c r="BI12" s="13" t="b">
        <f t="shared" si="0"/>
        <v>0</v>
      </c>
      <c r="BJ12" s="13" t="b">
        <f t="shared" si="0"/>
        <v>1</v>
      </c>
      <c r="BK12" s="13" t="b">
        <f t="shared" si="0"/>
        <v>1</v>
      </c>
      <c r="BL12" s="13" t="b">
        <f t="shared" si="0"/>
        <v>1</v>
      </c>
      <c r="BM12" s="13" t="b">
        <f t="shared" si="0"/>
        <v>1</v>
      </c>
      <c r="BN12" s="13" t="b">
        <f t="shared" ref="BN12:DY12" si="1">BN10=BN8</f>
        <v>1</v>
      </c>
      <c r="BO12" s="13" t="b">
        <f t="shared" si="1"/>
        <v>1</v>
      </c>
      <c r="BP12" s="13" t="b">
        <f t="shared" si="1"/>
        <v>1</v>
      </c>
      <c r="BQ12" s="13" t="b">
        <f t="shared" si="1"/>
        <v>1</v>
      </c>
      <c r="BR12" s="13" t="b">
        <f t="shared" si="1"/>
        <v>1</v>
      </c>
      <c r="BS12" s="13" t="b">
        <f t="shared" si="1"/>
        <v>1</v>
      </c>
      <c r="BT12" s="13" t="b">
        <f t="shared" si="1"/>
        <v>1</v>
      </c>
      <c r="BU12" s="13" t="b">
        <f t="shared" si="1"/>
        <v>1</v>
      </c>
      <c r="BV12" s="13" t="b">
        <f t="shared" si="1"/>
        <v>1</v>
      </c>
      <c r="BW12" s="13" t="b">
        <f t="shared" si="1"/>
        <v>1</v>
      </c>
      <c r="BX12" s="13" t="b">
        <f t="shared" si="1"/>
        <v>1</v>
      </c>
      <c r="BY12" s="13" t="b">
        <f t="shared" si="1"/>
        <v>1</v>
      </c>
      <c r="BZ12" s="13" t="b">
        <f t="shared" si="1"/>
        <v>1</v>
      </c>
      <c r="CA12" s="13" t="b">
        <f t="shared" si="1"/>
        <v>1</v>
      </c>
      <c r="CB12" s="13" t="b">
        <f t="shared" si="1"/>
        <v>1</v>
      </c>
      <c r="CC12" s="13" t="b">
        <f t="shared" si="1"/>
        <v>1</v>
      </c>
      <c r="CD12" s="13" t="b">
        <f t="shared" si="1"/>
        <v>1</v>
      </c>
      <c r="CE12" s="13" t="b">
        <f t="shared" si="1"/>
        <v>1</v>
      </c>
      <c r="CF12" s="13" t="b">
        <f t="shared" si="1"/>
        <v>1</v>
      </c>
      <c r="CG12" s="13" t="b">
        <f t="shared" si="1"/>
        <v>1</v>
      </c>
      <c r="CH12" s="13" t="b">
        <f t="shared" si="1"/>
        <v>1</v>
      </c>
      <c r="CI12" s="13" t="b">
        <f t="shared" si="1"/>
        <v>1</v>
      </c>
      <c r="CJ12" s="13" t="b">
        <f t="shared" si="1"/>
        <v>1</v>
      </c>
      <c r="CK12" s="13" t="b">
        <f t="shared" si="1"/>
        <v>1</v>
      </c>
      <c r="CL12" s="13" t="b">
        <f t="shared" si="1"/>
        <v>1</v>
      </c>
      <c r="CM12" s="13" t="b">
        <f t="shared" si="1"/>
        <v>0</v>
      </c>
      <c r="CN12" s="13" t="b">
        <f t="shared" si="1"/>
        <v>1</v>
      </c>
      <c r="CO12" s="13" t="b">
        <f t="shared" si="1"/>
        <v>1</v>
      </c>
      <c r="CP12" s="13" t="b">
        <f t="shared" si="1"/>
        <v>1</v>
      </c>
      <c r="CQ12" s="13" t="b">
        <f t="shared" si="1"/>
        <v>1</v>
      </c>
      <c r="CR12" s="13" t="b">
        <f t="shared" si="1"/>
        <v>1</v>
      </c>
      <c r="CS12" s="13" t="b">
        <f t="shared" si="1"/>
        <v>1</v>
      </c>
      <c r="CT12" s="13" t="b">
        <f t="shared" si="1"/>
        <v>0</v>
      </c>
      <c r="CU12" s="13" t="b">
        <f t="shared" si="1"/>
        <v>0</v>
      </c>
      <c r="CV12" s="13" t="b">
        <f t="shared" si="1"/>
        <v>0</v>
      </c>
      <c r="CW12" s="13" t="b">
        <f t="shared" si="1"/>
        <v>0</v>
      </c>
      <c r="CX12" s="13" t="b">
        <f t="shared" si="1"/>
        <v>1</v>
      </c>
      <c r="CY12" s="13" t="b">
        <f t="shared" si="1"/>
        <v>1</v>
      </c>
      <c r="CZ12" s="13" t="b">
        <f t="shared" si="1"/>
        <v>1</v>
      </c>
      <c r="DA12" s="13" t="b">
        <f t="shared" si="1"/>
        <v>1</v>
      </c>
      <c r="DB12" s="13" t="b">
        <f t="shared" si="1"/>
        <v>1</v>
      </c>
      <c r="DC12" s="13" t="b">
        <f t="shared" si="1"/>
        <v>1</v>
      </c>
      <c r="DD12" s="13" t="b">
        <f t="shared" si="1"/>
        <v>1</v>
      </c>
      <c r="DE12" s="13" t="b">
        <f t="shared" si="1"/>
        <v>1</v>
      </c>
      <c r="DF12" s="13" t="b">
        <f t="shared" si="1"/>
        <v>1</v>
      </c>
      <c r="DG12" s="13" t="b">
        <f t="shared" si="1"/>
        <v>1</v>
      </c>
      <c r="DH12" s="13" t="b">
        <f t="shared" si="1"/>
        <v>1</v>
      </c>
      <c r="DI12" s="13" t="b">
        <f t="shared" si="1"/>
        <v>1</v>
      </c>
      <c r="DJ12" s="13" t="b">
        <f t="shared" si="1"/>
        <v>1</v>
      </c>
      <c r="DK12" s="13" t="b">
        <f t="shared" si="1"/>
        <v>1</v>
      </c>
      <c r="DL12" s="13" t="b">
        <f t="shared" si="1"/>
        <v>1</v>
      </c>
      <c r="DM12" s="13" t="b">
        <f t="shared" si="1"/>
        <v>1</v>
      </c>
      <c r="DN12" s="13" t="b">
        <f t="shared" si="1"/>
        <v>1</v>
      </c>
      <c r="DO12" s="13" t="b">
        <f t="shared" si="1"/>
        <v>1</v>
      </c>
      <c r="DP12" s="13" t="b">
        <f t="shared" si="1"/>
        <v>1</v>
      </c>
      <c r="DQ12" s="13" t="b">
        <f t="shared" si="1"/>
        <v>1</v>
      </c>
      <c r="DR12" s="13" t="b">
        <f t="shared" si="1"/>
        <v>1</v>
      </c>
      <c r="DS12" s="13" t="b">
        <f t="shared" si="1"/>
        <v>1</v>
      </c>
      <c r="DT12" s="13" t="b">
        <f t="shared" si="1"/>
        <v>1</v>
      </c>
      <c r="DU12" s="13" t="b">
        <f t="shared" si="1"/>
        <v>1</v>
      </c>
      <c r="DV12" s="13" t="b">
        <f t="shared" si="1"/>
        <v>1</v>
      </c>
      <c r="DW12" s="13" t="b">
        <f t="shared" si="1"/>
        <v>1</v>
      </c>
      <c r="DX12" s="13" t="b">
        <f t="shared" si="1"/>
        <v>1</v>
      </c>
      <c r="DY12" s="13" t="b">
        <f t="shared" si="1"/>
        <v>0</v>
      </c>
      <c r="DZ12" s="13" t="b">
        <f t="shared" ref="DZ12:FC12" si="2">DZ10=DZ8</f>
        <v>1</v>
      </c>
      <c r="EA12" s="13" t="b">
        <f t="shared" si="2"/>
        <v>1</v>
      </c>
      <c r="EB12" s="13" t="b">
        <f t="shared" si="2"/>
        <v>0</v>
      </c>
      <c r="EC12" s="13" t="b">
        <f t="shared" si="2"/>
        <v>1</v>
      </c>
      <c r="ED12" s="13" t="b">
        <f t="shared" si="2"/>
        <v>0</v>
      </c>
      <c r="EE12" s="13" t="b">
        <f t="shared" si="2"/>
        <v>1</v>
      </c>
      <c r="EF12" s="13" t="b">
        <f t="shared" si="2"/>
        <v>1</v>
      </c>
      <c r="EG12" s="13" t="b">
        <f t="shared" si="2"/>
        <v>1</v>
      </c>
      <c r="EH12" s="13" t="b">
        <f t="shared" si="2"/>
        <v>1</v>
      </c>
      <c r="EI12" s="13" t="b">
        <f t="shared" si="2"/>
        <v>1</v>
      </c>
      <c r="EJ12" s="13" t="b">
        <f t="shared" si="2"/>
        <v>1</v>
      </c>
      <c r="EK12" s="13" t="b">
        <f t="shared" si="2"/>
        <v>1</v>
      </c>
      <c r="EL12" s="13" t="b">
        <f t="shared" si="2"/>
        <v>1</v>
      </c>
      <c r="EM12" s="13" t="b">
        <f t="shared" si="2"/>
        <v>1</v>
      </c>
      <c r="EN12" s="13" t="b">
        <f t="shared" si="2"/>
        <v>1</v>
      </c>
      <c r="EO12" s="13" t="b">
        <f t="shared" si="2"/>
        <v>1</v>
      </c>
      <c r="EP12" s="13" t="b">
        <f t="shared" si="2"/>
        <v>0</v>
      </c>
      <c r="EQ12" s="13" t="b">
        <f t="shared" si="2"/>
        <v>1</v>
      </c>
      <c r="ER12" s="13" t="b">
        <f t="shared" si="2"/>
        <v>1</v>
      </c>
      <c r="ES12" s="13" t="b">
        <f t="shared" si="2"/>
        <v>1</v>
      </c>
      <c r="ET12" s="13" t="b">
        <f t="shared" si="2"/>
        <v>1</v>
      </c>
      <c r="EU12" s="13" t="b">
        <f t="shared" si="2"/>
        <v>1</v>
      </c>
      <c r="EV12" s="13" t="b">
        <f t="shared" si="2"/>
        <v>1</v>
      </c>
      <c r="EW12" s="13" t="b">
        <f t="shared" si="2"/>
        <v>1</v>
      </c>
      <c r="EX12" s="13" t="b">
        <f t="shared" si="2"/>
        <v>1</v>
      </c>
      <c r="EY12" s="13" t="b">
        <f t="shared" si="2"/>
        <v>1</v>
      </c>
      <c r="EZ12" s="13" t="b">
        <f t="shared" si="2"/>
        <v>1</v>
      </c>
      <c r="FA12" s="13" t="b">
        <f t="shared" si="2"/>
        <v>0</v>
      </c>
      <c r="FB12" s="13" t="b">
        <f t="shared" si="2"/>
        <v>1</v>
      </c>
      <c r="FC12" s="13" t="b">
        <f t="shared" si="2"/>
        <v>1</v>
      </c>
    </row>
    <row r="14" spans="1:162" x14ac:dyDescent="0.25">
      <c r="BA14" s="1"/>
      <c r="BJ14" s="1"/>
      <c r="CV14" s="36"/>
    </row>
    <row r="16" spans="1:162" x14ac:dyDescent="0.25">
      <c r="CV16" s="1">
        <f>CV14-CV8</f>
        <v>-68997907.158720002</v>
      </c>
    </row>
    <row r="20" spans="1:161" s="42" customFormat="1" x14ac:dyDescent="0.25">
      <c r="A20" s="42" t="s">
        <v>186</v>
      </c>
      <c r="B20" s="42" t="s">
        <v>55</v>
      </c>
      <c r="C20" s="42" t="s">
        <v>183</v>
      </c>
      <c r="D20" s="42" t="s">
        <v>178</v>
      </c>
      <c r="E20" s="42" t="s">
        <v>184</v>
      </c>
      <c r="G20" s="42" t="s">
        <v>1412</v>
      </c>
      <c r="H20" s="42" t="s">
        <v>1327</v>
      </c>
      <c r="I20" s="42">
        <v>65</v>
      </c>
      <c r="J20" s="42" t="s">
        <v>1410</v>
      </c>
      <c r="K20" s="42" t="s">
        <v>1415</v>
      </c>
      <c r="L20" s="42" t="s">
        <v>1346</v>
      </c>
      <c r="M20" s="42">
        <v>30</v>
      </c>
      <c r="N20" s="42" t="s">
        <v>1409</v>
      </c>
      <c r="O20" s="43">
        <f>V20+W20+X20+Y20</f>
        <v>5250.3639999999996</v>
      </c>
      <c r="V20" s="43">
        <v>3450</v>
      </c>
      <c r="W20" s="45">
        <v>976.25900000000001</v>
      </c>
      <c r="X20" s="45">
        <v>602.34699999999998</v>
      </c>
      <c r="Y20" s="45">
        <v>221.75800000000001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>
        <v>205357.14285714284</v>
      </c>
      <c r="BH20" s="43">
        <v>205357.14285714284</v>
      </c>
      <c r="BI20" s="43">
        <v>205357.14285714284</v>
      </c>
      <c r="BJ20" s="43">
        <v>205357.14285714284</v>
      </c>
      <c r="BK20" s="43">
        <v>205357.14285714284</v>
      </c>
      <c r="CM20" s="42">
        <v>3621267857.1428571</v>
      </c>
      <c r="CN20" s="42">
        <v>0</v>
      </c>
      <c r="CO20" s="42">
        <v>0</v>
      </c>
      <c r="CP20" s="42">
        <v>0</v>
      </c>
      <c r="CQ20" s="42">
        <v>0</v>
      </c>
      <c r="CR20" s="42">
        <v>0</v>
      </c>
      <c r="CS20" s="42">
        <v>0</v>
      </c>
      <c r="CT20" s="42">
        <v>708482142.85714281</v>
      </c>
      <c r="CU20" s="42">
        <v>970928571.42857134</v>
      </c>
      <c r="CV20" s="42">
        <v>970928571.42857134</v>
      </c>
      <c r="CW20" s="42">
        <v>970928571.42857134</v>
      </c>
      <c r="CX20" s="42">
        <v>0</v>
      </c>
      <c r="CY20" s="42">
        <v>0</v>
      </c>
      <c r="DY20" s="42">
        <v>4055820000.0000005</v>
      </c>
      <c r="DZ20" s="42" t="s">
        <v>1704</v>
      </c>
      <c r="EA20" s="42" t="s">
        <v>1727</v>
      </c>
      <c r="EB20" s="42" t="s">
        <v>1729</v>
      </c>
      <c r="EC20" s="42" t="s">
        <v>1704</v>
      </c>
      <c r="ED20" s="42">
        <v>230000</v>
      </c>
      <c r="EE20" s="42" t="s">
        <v>1758</v>
      </c>
      <c r="EG20" s="42" t="s">
        <v>1759</v>
      </c>
      <c r="EH20" s="42" t="s">
        <v>1756</v>
      </c>
      <c r="ER20" s="42" t="s">
        <v>55</v>
      </c>
      <c r="ES20" s="42" t="s">
        <v>55</v>
      </c>
      <c r="FA20" s="42" t="s">
        <v>1755</v>
      </c>
    </row>
    <row r="21" spans="1:161" x14ac:dyDescent="0.25">
      <c r="A21" t="s">
        <v>3115</v>
      </c>
      <c r="B21" t="s">
        <v>55</v>
      </c>
      <c r="C21" t="s">
        <v>183</v>
      </c>
      <c r="D21" t="s">
        <v>178</v>
      </c>
      <c r="E21" t="s">
        <v>184</v>
      </c>
      <c r="G21" t="s">
        <v>1412</v>
      </c>
      <c r="H21" t="s">
        <v>1327</v>
      </c>
      <c r="I21">
        <v>65</v>
      </c>
      <c r="J21" t="s">
        <v>1410</v>
      </c>
      <c r="K21" t="s">
        <v>1415</v>
      </c>
      <c r="L21" t="s">
        <v>1346</v>
      </c>
      <c r="M21">
        <v>30</v>
      </c>
      <c r="N21" t="s">
        <v>1409</v>
      </c>
      <c r="O21" s="36">
        <v>3645.0039999999999</v>
      </c>
      <c r="V21" s="36">
        <v>1844.64</v>
      </c>
      <c r="W21" s="36">
        <v>976.25900000000001</v>
      </c>
      <c r="X21" s="36">
        <v>602.34699999999998</v>
      </c>
      <c r="Y21" s="36">
        <v>221.75800000000001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>
        <v>224268.0951594488</v>
      </c>
      <c r="BH21" s="36">
        <v>205357.14285714284</v>
      </c>
      <c r="BI21" s="36">
        <v>205357.14285714284</v>
      </c>
      <c r="BJ21" s="36">
        <v>289000</v>
      </c>
      <c r="BK21" s="36">
        <v>289000</v>
      </c>
      <c r="CM21">
        <v>817458103.92857146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378810000</v>
      </c>
      <c r="CU21">
        <v>200481758.9285714</v>
      </c>
      <c r="CV21">
        <v>174078283</v>
      </c>
      <c r="CW21">
        <v>64088062</v>
      </c>
      <c r="CX21">
        <v>0</v>
      </c>
      <c r="CY21">
        <v>0</v>
      </c>
      <c r="DY21">
        <v>915553076.4000001</v>
      </c>
      <c r="DZ21" t="s">
        <v>1704</v>
      </c>
      <c r="EA21" t="s">
        <v>3111</v>
      </c>
      <c r="EB21" t="s">
        <v>3112</v>
      </c>
      <c r="EC21" t="s">
        <v>1704</v>
      </c>
      <c r="ED21">
        <v>251180.26657858267</v>
      </c>
      <c r="EE21" t="s">
        <v>1758</v>
      </c>
      <c r="EG21" t="s">
        <v>1759</v>
      </c>
      <c r="EH21" t="s">
        <v>1756</v>
      </c>
      <c r="ER21" t="s">
        <v>55</v>
      </c>
      <c r="ES21" t="s">
        <v>55</v>
      </c>
    </row>
    <row r="23" spans="1:161" x14ac:dyDescent="0.25">
      <c r="A23" t="b">
        <f>A20=A21</f>
        <v>0</v>
      </c>
      <c r="B23" s="13" t="b">
        <f t="shared" ref="B23:BM23" si="3">B20=B21</f>
        <v>1</v>
      </c>
      <c r="C23" s="13" t="b">
        <f t="shared" si="3"/>
        <v>1</v>
      </c>
      <c r="D23" s="13" t="b">
        <f t="shared" si="3"/>
        <v>1</v>
      </c>
      <c r="E23" s="13" t="b">
        <f t="shared" si="3"/>
        <v>1</v>
      </c>
      <c r="F23" s="13" t="b">
        <f t="shared" si="3"/>
        <v>1</v>
      </c>
      <c r="G23" s="13" t="b">
        <f t="shared" si="3"/>
        <v>1</v>
      </c>
      <c r="H23" s="13" t="b">
        <f t="shared" si="3"/>
        <v>1</v>
      </c>
      <c r="I23" s="13" t="b">
        <f t="shared" si="3"/>
        <v>1</v>
      </c>
      <c r="J23" s="13" t="b">
        <f t="shared" si="3"/>
        <v>1</v>
      </c>
      <c r="K23" s="13" t="b">
        <f t="shared" si="3"/>
        <v>1</v>
      </c>
      <c r="L23" s="13" t="b">
        <f t="shared" si="3"/>
        <v>1</v>
      </c>
      <c r="M23" s="13" t="b">
        <f t="shared" si="3"/>
        <v>1</v>
      </c>
      <c r="N23" s="13" t="b">
        <f t="shared" si="3"/>
        <v>1</v>
      </c>
      <c r="O23" s="13" t="b">
        <f t="shared" si="3"/>
        <v>0</v>
      </c>
      <c r="P23" s="13" t="b">
        <f t="shared" si="3"/>
        <v>1</v>
      </c>
      <c r="Q23" s="13" t="b">
        <f t="shared" si="3"/>
        <v>1</v>
      </c>
      <c r="R23" s="13" t="b">
        <f t="shared" si="3"/>
        <v>1</v>
      </c>
      <c r="S23" s="13" t="b">
        <f t="shared" si="3"/>
        <v>1</v>
      </c>
      <c r="T23" s="13" t="b">
        <f t="shared" si="3"/>
        <v>1</v>
      </c>
      <c r="U23" s="13" t="b">
        <f t="shared" si="3"/>
        <v>1</v>
      </c>
      <c r="V23" s="13" t="b">
        <f t="shared" si="3"/>
        <v>0</v>
      </c>
      <c r="W23" s="13" t="b">
        <f t="shared" si="3"/>
        <v>1</v>
      </c>
      <c r="X23" s="13" t="b">
        <f t="shared" si="3"/>
        <v>1</v>
      </c>
      <c r="Y23" s="13" t="b">
        <f t="shared" si="3"/>
        <v>1</v>
      </c>
      <c r="Z23" s="13" t="b">
        <f t="shared" si="3"/>
        <v>1</v>
      </c>
      <c r="AA23" s="13" t="b">
        <f t="shared" si="3"/>
        <v>1</v>
      </c>
      <c r="AB23" s="13" t="b">
        <f t="shared" si="3"/>
        <v>1</v>
      </c>
      <c r="AC23" s="13" t="b">
        <f t="shared" si="3"/>
        <v>1</v>
      </c>
      <c r="AD23" s="13" t="b">
        <f t="shared" si="3"/>
        <v>1</v>
      </c>
      <c r="AE23" s="13" t="b">
        <f t="shared" si="3"/>
        <v>1</v>
      </c>
      <c r="AF23" s="13" t="b">
        <f t="shared" si="3"/>
        <v>1</v>
      </c>
      <c r="AG23" s="13" t="b">
        <f t="shared" si="3"/>
        <v>1</v>
      </c>
      <c r="AH23" s="13" t="b">
        <f t="shared" si="3"/>
        <v>1</v>
      </c>
      <c r="AI23" s="13" t="b">
        <f t="shared" si="3"/>
        <v>1</v>
      </c>
      <c r="AJ23" s="13" t="b">
        <f t="shared" si="3"/>
        <v>1</v>
      </c>
      <c r="AK23" s="13" t="b">
        <f t="shared" si="3"/>
        <v>1</v>
      </c>
      <c r="AL23" s="13" t="b">
        <f t="shared" si="3"/>
        <v>1</v>
      </c>
      <c r="AM23" s="13" t="b">
        <f t="shared" si="3"/>
        <v>1</v>
      </c>
      <c r="AN23" s="13" t="b">
        <f t="shared" si="3"/>
        <v>1</v>
      </c>
      <c r="AO23" s="13" t="b">
        <f t="shared" si="3"/>
        <v>1</v>
      </c>
      <c r="AP23" s="13" t="b">
        <f t="shared" si="3"/>
        <v>1</v>
      </c>
      <c r="AQ23" s="13" t="b">
        <f t="shared" si="3"/>
        <v>1</v>
      </c>
      <c r="AR23" s="13" t="b">
        <f t="shared" si="3"/>
        <v>1</v>
      </c>
      <c r="AS23" s="13" t="b">
        <f t="shared" si="3"/>
        <v>1</v>
      </c>
      <c r="AT23" s="13" t="b">
        <f t="shared" si="3"/>
        <v>1</v>
      </c>
      <c r="AU23" s="13" t="b">
        <f t="shared" si="3"/>
        <v>1</v>
      </c>
      <c r="AV23" s="13" t="b">
        <f t="shared" si="3"/>
        <v>1</v>
      </c>
      <c r="AW23" s="13" t="b">
        <f t="shared" si="3"/>
        <v>1</v>
      </c>
      <c r="AX23" s="13" t="b">
        <f t="shared" si="3"/>
        <v>1</v>
      </c>
      <c r="AY23" s="13" t="b">
        <f t="shared" si="3"/>
        <v>1</v>
      </c>
      <c r="AZ23" s="13" t="b">
        <f t="shared" si="3"/>
        <v>1</v>
      </c>
      <c r="BA23" s="13" t="b">
        <f t="shared" si="3"/>
        <v>0</v>
      </c>
      <c r="BB23" s="13" t="b">
        <f t="shared" si="3"/>
        <v>1</v>
      </c>
      <c r="BC23" s="13" t="b">
        <f t="shared" si="3"/>
        <v>1</v>
      </c>
      <c r="BD23" s="13" t="b">
        <f t="shared" si="3"/>
        <v>1</v>
      </c>
      <c r="BE23" s="13" t="b">
        <f t="shared" si="3"/>
        <v>1</v>
      </c>
      <c r="BF23" s="13" t="b">
        <f t="shared" si="3"/>
        <v>1</v>
      </c>
      <c r="BG23" s="13" t="b">
        <f t="shared" si="3"/>
        <v>1</v>
      </c>
      <c r="BH23" s="13" t="b">
        <f t="shared" si="3"/>
        <v>1</v>
      </c>
      <c r="BI23" s="13" t="b">
        <f t="shared" si="3"/>
        <v>1</v>
      </c>
      <c r="BJ23" s="13" t="b">
        <f t="shared" si="3"/>
        <v>0</v>
      </c>
      <c r="BK23" s="13" t="b">
        <f t="shared" si="3"/>
        <v>0</v>
      </c>
      <c r="BL23" s="13" t="b">
        <f t="shared" si="3"/>
        <v>1</v>
      </c>
      <c r="BM23" s="13" t="b">
        <f t="shared" si="3"/>
        <v>1</v>
      </c>
      <c r="BN23" s="13" t="b">
        <f t="shared" ref="BN23:DY23" si="4">BN20=BN21</f>
        <v>1</v>
      </c>
      <c r="BO23" s="13" t="b">
        <f t="shared" si="4"/>
        <v>1</v>
      </c>
      <c r="BP23" s="13" t="b">
        <f t="shared" si="4"/>
        <v>1</v>
      </c>
      <c r="BQ23" s="13" t="b">
        <f t="shared" si="4"/>
        <v>1</v>
      </c>
      <c r="BR23" s="13" t="b">
        <f t="shared" si="4"/>
        <v>1</v>
      </c>
      <c r="BS23" s="13" t="b">
        <f t="shared" si="4"/>
        <v>1</v>
      </c>
      <c r="BT23" s="13" t="b">
        <f t="shared" si="4"/>
        <v>1</v>
      </c>
      <c r="BU23" s="13" t="b">
        <f t="shared" si="4"/>
        <v>1</v>
      </c>
      <c r="BV23" s="13" t="b">
        <f t="shared" si="4"/>
        <v>1</v>
      </c>
      <c r="BW23" s="13" t="b">
        <f t="shared" si="4"/>
        <v>1</v>
      </c>
      <c r="BX23" s="13" t="b">
        <f t="shared" si="4"/>
        <v>1</v>
      </c>
      <c r="BY23" s="13" t="b">
        <f t="shared" si="4"/>
        <v>1</v>
      </c>
      <c r="BZ23" s="13" t="b">
        <f t="shared" si="4"/>
        <v>1</v>
      </c>
      <c r="CA23" s="13" t="b">
        <f t="shared" si="4"/>
        <v>1</v>
      </c>
      <c r="CB23" s="13" t="b">
        <f t="shared" si="4"/>
        <v>1</v>
      </c>
      <c r="CC23" s="13" t="b">
        <f t="shared" si="4"/>
        <v>1</v>
      </c>
      <c r="CD23" s="13" t="b">
        <f t="shared" si="4"/>
        <v>1</v>
      </c>
      <c r="CE23" s="13" t="b">
        <f t="shared" si="4"/>
        <v>1</v>
      </c>
      <c r="CF23" s="13" t="b">
        <f t="shared" si="4"/>
        <v>1</v>
      </c>
      <c r="CG23" s="13" t="b">
        <f t="shared" si="4"/>
        <v>1</v>
      </c>
      <c r="CH23" s="13" t="b">
        <f t="shared" si="4"/>
        <v>1</v>
      </c>
      <c r="CI23" s="13" t="b">
        <f t="shared" si="4"/>
        <v>1</v>
      </c>
      <c r="CJ23" s="13" t="b">
        <f t="shared" si="4"/>
        <v>1</v>
      </c>
      <c r="CK23" s="13" t="b">
        <f t="shared" si="4"/>
        <v>1</v>
      </c>
      <c r="CL23" s="13" t="b">
        <f t="shared" si="4"/>
        <v>1</v>
      </c>
      <c r="CM23" s="13" t="b">
        <f t="shared" si="4"/>
        <v>0</v>
      </c>
      <c r="CN23" s="13" t="b">
        <f t="shared" si="4"/>
        <v>1</v>
      </c>
      <c r="CO23" s="13" t="b">
        <f t="shared" si="4"/>
        <v>1</v>
      </c>
      <c r="CP23" s="13" t="b">
        <f t="shared" si="4"/>
        <v>1</v>
      </c>
      <c r="CQ23" s="13" t="b">
        <f t="shared" si="4"/>
        <v>1</v>
      </c>
      <c r="CR23" s="13" t="b">
        <f t="shared" si="4"/>
        <v>1</v>
      </c>
      <c r="CS23" s="13" t="b">
        <f t="shared" si="4"/>
        <v>1</v>
      </c>
      <c r="CT23" s="13" t="b">
        <f t="shared" si="4"/>
        <v>0</v>
      </c>
      <c r="CU23" s="13" t="b">
        <f t="shared" si="4"/>
        <v>0</v>
      </c>
      <c r="CV23" s="13" t="b">
        <f t="shared" si="4"/>
        <v>0</v>
      </c>
      <c r="CW23" s="13" t="b">
        <f t="shared" si="4"/>
        <v>0</v>
      </c>
      <c r="CX23" s="13" t="b">
        <f t="shared" si="4"/>
        <v>1</v>
      </c>
      <c r="CY23" s="13" t="b">
        <f t="shared" si="4"/>
        <v>1</v>
      </c>
      <c r="CZ23" s="13" t="b">
        <f t="shared" si="4"/>
        <v>1</v>
      </c>
      <c r="DA23" s="13" t="b">
        <f t="shared" si="4"/>
        <v>1</v>
      </c>
      <c r="DB23" s="13" t="b">
        <f t="shared" si="4"/>
        <v>1</v>
      </c>
      <c r="DC23" s="13" t="b">
        <f t="shared" si="4"/>
        <v>1</v>
      </c>
      <c r="DD23" s="13" t="b">
        <f t="shared" si="4"/>
        <v>1</v>
      </c>
      <c r="DE23" s="13" t="b">
        <f t="shared" si="4"/>
        <v>1</v>
      </c>
      <c r="DF23" s="13" t="b">
        <f t="shared" si="4"/>
        <v>1</v>
      </c>
      <c r="DG23" s="13" t="b">
        <f t="shared" si="4"/>
        <v>1</v>
      </c>
      <c r="DH23" s="13" t="b">
        <f t="shared" si="4"/>
        <v>1</v>
      </c>
      <c r="DI23" s="13" t="b">
        <f t="shared" si="4"/>
        <v>1</v>
      </c>
      <c r="DJ23" s="13" t="b">
        <f t="shared" si="4"/>
        <v>1</v>
      </c>
      <c r="DK23" s="13" t="b">
        <f t="shared" si="4"/>
        <v>1</v>
      </c>
      <c r="DL23" s="13" t="b">
        <f t="shared" si="4"/>
        <v>1</v>
      </c>
      <c r="DM23" s="13" t="b">
        <f t="shared" si="4"/>
        <v>1</v>
      </c>
      <c r="DN23" s="13" t="b">
        <f t="shared" si="4"/>
        <v>1</v>
      </c>
      <c r="DO23" s="13" t="b">
        <f t="shared" si="4"/>
        <v>1</v>
      </c>
      <c r="DP23" s="13" t="b">
        <f t="shared" si="4"/>
        <v>1</v>
      </c>
      <c r="DQ23" s="13" t="b">
        <f t="shared" si="4"/>
        <v>1</v>
      </c>
      <c r="DR23" s="13" t="b">
        <f t="shared" si="4"/>
        <v>1</v>
      </c>
      <c r="DS23" s="13" t="b">
        <f t="shared" si="4"/>
        <v>1</v>
      </c>
      <c r="DT23" s="13" t="b">
        <f t="shared" si="4"/>
        <v>1</v>
      </c>
      <c r="DU23" s="13" t="b">
        <f t="shared" si="4"/>
        <v>1</v>
      </c>
      <c r="DV23" s="13" t="b">
        <f t="shared" si="4"/>
        <v>1</v>
      </c>
      <c r="DW23" s="13" t="b">
        <f t="shared" si="4"/>
        <v>1</v>
      </c>
      <c r="DX23" s="13" t="b">
        <f t="shared" si="4"/>
        <v>1</v>
      </c>
      <c r="DY23" s="13" t="b">
        <f t="shared" si="4"/>
        <v>0</v>
      </c>
      <c r="DZ23" s="13" t="b">
        <f t="shared" ref="DZ23:FE23" si="5">DZ20=DZ21</f>
        <v>1</v>
      </c>
      <c r="EA23" s="13" t="b">
        <f t="shared" si="5"/>
        <v>0</v>
      </c>
      <c r="EB23" s="13" t="b">
        <f t="shared" si="5"/>
        <v>0</v>
      </c>
      <c r="EC23" s="13" t="b">
        <f t="shared" si="5"/>
        <v>1</v>
      </c>
      <c r="ED23" s="13" t="b">
        <f t="shared" si="5"/>
        <v>0</v>
      </c>
      <c r="EE23" s="13" t="b">
        <f t="shared" si="5"/>
        <v>1</v>
      </c>
      <c r="EF23" s="13" t="b">
        <f t="shared" si="5"/>
        <v>1</v>
      </c>
      <c r="EG23" s="13" t="b">
        <f t="shared" si="5"/>
        <v>1</v>
      </c>
      <c r="EH23" s="13" t="b">
        <f t="shared" si="5"/>
        <v>1</v>
      </c>
      <c r="EI23" s="13" t="b">
        <f t="shared" si="5"/>
        <v>1</v>
      </c>
      <c r="EJ23" s="13" t="b">
        <f t="shared" si="5"/>
        <v>1</v>
      </c>
      <c r="EK23" s="13" t="b">
        <f t="shared" si="5"/>
        <v>1</v>
      </c>
      <c r="EL23" s="13" t="b">
        <f t="shared" si="5"/>
        <v>1</v>
      </c>
      <c r="EM23" s="13" t="b">
        <f t="shared" si="5"/>
        <v>1</v>
      </c>
      <c r="EN23" s="13" t="b">
        <f t="shared" si="5"/>
        <v>1</v>
      </c>
      <c r="EO23" s="13" t="b">
        <f t="shared" si="5"/>
        <v>1</v>
      </c>
      <c r="EP23" s="13" t="b">
        <f t="shared" si="5"/>
        <v>1</v>
      </c>
      <c r="EQ23" s="13" t="b">
        <f t="shared" si="5"/>
        <v>1</v>
      </c>
      <c r="ER23" s="13" t="b">
        <f t="shared" si="5"/>
        <v>1</v>
      </c>
      <c r="ES23" s="13" t="b">
        <f t="shared" si="5"/>
        <v>1</v>
      </c>
      <c r="ET23" s="13" t="b">
        <f t="shared" si="5"/>
        <v>1</v>
      </c>
      <c r="EU23" s="13" t="b">
        <f t="shared" si="5"/>
        <v>1</v>
      </c>
      <c r="EV23" s="13" t="b">
        <f t="shared" si="5"/>
        <v>1</v>
      </c>
      <c r="EW23" s="13" t="b">
        <f t="shared" si="5"/>
        <v>1</v>
      </c>
      <c r="EX23" s="13" t="b">
        <f t="shared" si="5"/>
        <v>1</v>
      </c>
      <c r="EY23" s="13" t="b">
        <f t="shared" si="5"/>
        <v>1</v>
      </c>
      <c r="EZ23" s="13" t="b">
        <f t="shared" si="5"/>
        <v>1</v>
      </c>
      <c r="FA23" s="13" t="b">
        <f t="shared" si="5"/>
        <v>0</v>
      </c>
      <c r="FB23" s="13" t="b">
        <f t="shared" si="5"/>
        <v>1</v>
      </c>
      <c r="FC23" s="13" t="b">
        <f t="shared" si="5"/>
        <v>1</v>
      </c>
      <c r="FD23" s="13" t="b">
        <f t="shared" si="5"/>
        <v>1</v>
      </c>
      <c r="FE23" s="13" t="b">
        <f t="shared" si="5"/>
        <v>1</v>
      </c>
    </row>
  </sheetData>
  <mergeCells count="57">
    <mergeCell ref="H2:H5"/>
    <mergeCell ref="D4:D5"/>
    <mergeCell ref="E4:E5"/>
    <mergeCell ref="F4:F5"/>
    <mergeCell ref="G4:G5"/>
    <mergeCell ref="A2:A5"/>
    <mergeCell ref="B2:B5"/>
    <mergeCell ref="C2:C5"/>
    <mergeCell ref="D2:E2"/>
    <mergeCell ref="F2:G2"/>
    <mergeCell ref="CO2:DX4"/>
    <mergeCell ref="I2:I5"/>
    <mergeCell ref="J2:J5"/>
    <mergeCell ref="K2:K5"/>
    <mergeCell ref="L2:L5"/>
    <mergeCell ref="M2:M5"/>
    <mergeCell ref="N2:N5"/>
    <mergeCell ref="O2:O5"/>
    <mergeCell ref="P2:AZ4"/>
    <mergeCell ref="BA2:BA5"/>
    <mergeCell ref="BB2:CL4"/>
    <mergeCell ref="CM2:CM5"/>
    <mergeCell ref="EJ2:EJ5"/>
    <mergeCell ref="DY2:DY5"/>
    <mergeCell ref="DZ2:DZ5"/>
    <mergeCell ref="EA2:EA5"/>
    <mergeCell ref="EB2:EB5"/>
    <mergeCell ref="EC2:EC5"/>
    <mergeCell ref="ED2:ED5"/>
    <mergeCell ref="EE2:EE5"/>
    <mergeCell ref="EF2:EF5"/>
    <mergeCell ref="EG2:EG5"/>
    <mergeCell ref="EH2:EH5"/>
    <mergeCell ref="EI2:EI5"/>
    <mergeCell ref="FE2:FE5"/>
    <mergeCell ref="FF2:FF5"/>
    <mergeCell ref="EU2:EU5"/>
    <mergeCell ref="EV2:EV5"/>
    <mergeCell ref="EW2:EW5"/>
    <mergeCell ref="EX2:EX5"/>
    <mergeCell ref="EY2:EY5"/>
    <mergeCell ref="EZ2:EZ5"/>
    <mergeCell ref="EO4:EO5"/>
    <mergeCell ref="FA2:FA5"/>
    <mergeCell ref="FB2:FB5"/>
    <mergeCell ref="FC2:FC5"/>
    <mergeCell ref="FD2:FD5"/>
    <mergeCell ref="EK2:EO2"/>
    <mergeCell ref="EP2:EP5"/>
    <mergeCell ref="EQ2:EQ5"/>
    <mergeCell ref="ER2:ER5"/>
    <mergeCell ref="ES2:ES5"/>
    <mergeCell ref="ET2:ET5"/>
    <mergeCell ref="EK4:EK5"/>
    <mergeCell ref="EL4:EL5"/>
    <mergeCell ref="EM4:EM5"/>
    <mergeCell ref="EN4:EN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39"/>
  <sheetViews>
    <sheetView topLeftCell="A142" workbookViewId="0">
      <selection activeCell="AC149" sqref="AC149:AC293"/>
    </sheetView>
  </sheetViews>
  <sheetFormatPr defaultRowHeight="15" x14ac:dyDescent="0.25"/>
  <cols>
    <col min="5" max="5" width="33.28515625" customWidth="1"/>
    <col min="6" max="6" width="22.42578125" customWidth="1"/>
    <col min="7" max="7" width="30.5703125" customWidth="1"/>
    <col min="12" max="12" width="23.7109375" customWidth="1"/>
    <col min="41" max="41" width="15.85546875" customWidth="1"/>
    <col min="60" max="60" width="11" customWidth="1"/>
    <col min="66" max="66" width="18.42578125" customWidth="1"/>
    <col min="69" max="69" width="13" customWidth="1"/>
  </cols>
  <sheetData>
    <row r="1" spans="1:77" x14ac:dyDescent="0.25">
      <c r="E1" t="b">
        <f>E149=E2</f>
        <v>1</v>
      </c>
      <c r="F1" t="b">
        <f>F149=F2</f>
        <v>1</v>
      </c>
      <c r="G1" t="b">
        <f>G149=G2</f>
        <v>1</v>
      </c>
    </row>
    <row r="2" spans="1:77" ht="71.25" x14ac:dyDescent="0.25">
      <c r="E2" s="10" t="s">
        <v>2706</v>
      </c>
      <c r="F2" s="10" t="s">
        <v>2707</v>
      </c>
      <c r="G2" s="10" t="s">
        <v>2707</v>
      </c>
    </row>
    <row r="3" spans="1:77" x14ac:dyDescent="0.25">
      <c r="A3" s="3" t="s">
        <v>2458</v>
      </c>
      <c r="B3" s="3"/>
      <c r="C3" s="3" t="s">
        <v>2459</v>
      </c>
      <c r="D3" s="4" t="s">
        <v>2460</v>
      </c>
      <c r="E3" s="3" t="s">
        <v>2461</v>
      </c>
      <c r="F3" s="5" t="s">
        <v>2462</v>
      </c>
      <c r="G3" s="5" t="s">
        <v>2463</v>
      </c>
      <c r="H3" s="4" t="s">
        <v>2464</v>
      </c>
      <c r="I3" s="4" t="s">
        <v>2465</v>
      </c>
      <c r="J3" s="4" t="s">
        <v>1327</v>
      </c>
      <c r="K3" s="4">
        <v>100</v>
      </c>
      <c r="L3" s="4" t="s">
        <v>1569</v>
      </c>
      <c r="M3" s="4" t="s">
        <v>1992</v>
      </c>
      <c r="N3" s="4"/>
      <c r="O3" s="4" t="s">
        <v>1993</v>
      </c>
      <c r="P3" s="4" t="s">
        <v>1335</v>
      </c>
      <c r="Q3" s="4"/>
      <c r="R3" s="4"/>
      <c r="S3" s="4"/>
      <c r="T3" s="4"/>
      <c r="U3" s="4">
        <v>250</v>
      </c>
      <c r="V3" s="4">
        <v>250</v>
      </c>
      <c r="W3" s="4"/>
      <c r="X3" s="4"/>
      <c r="Y3" s="4"/>
      <c r="Z3" s="4"/>
      <c r="AA3" s="4"/>
      <c r="AB3" s="4"/>
      <c r="AC3" s="6">
        <v>128649.96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>
        <v>64324980</v>
      </c>
      <c r="AP3" s="6"/>
      <c r="AQ3" s="6"/>
      <c r="AR3" s="6"/>
      <c r="AS3" s="6">
        <v>32162490</v>
      </c>
      <c r="AT3" s="6">
        <v>32162490</v>
      </c>
      <c r="AU3" s="6"/>
      <c r="AV3" s="6"/>
      <c r="AW3" s="6"/>
      <c r="AX3" s="6"/>
      <c r="AY3" s="6"/>
      <c r="AZ3" s="6"/>
      <c r="BA3" s="6">
        <v>72043977.600000009</v>
      </c>
      <c r="BB3" s="4" t="s">
        <v>1696</v>
      </c>
      <c r="BC3" s="3">
        <v>2015</v>
      </c>
      <c r="BD3" s="3" t="s">
        <v>2016</v>
      </c>
      <c r="BE3" s="4" t="s">
        <v>2036</v>
      </c>
      <c r="BF3" s="4" t="s">
        <v>2460</v>
      </c>
      <c r="BG3" s="4" t="s">
        <v>2037</v>
      </c>
      <c r="BH3" s="6">
        <v>144087.96</v>
      </c>
      <c r="BI3" s="6"/>
      <c r="BJ3" s="6"/>
      <c r="BK3" s="4" t="s">
        <v>2466</v>
      </c>
      <c r="BL3" s="3"/>
      <c r="BM3" s="4" t="s">
        <v>2467</v>
      </c>
      <c r="BN3" s="3" t="s">
        <v>2468</v>
      </c>
      <c r="BO3" s="4" t="s">
        <v>2038</v>
      </c>
      <c r="BP3" s="4" t="s">
        <v>2469</v>
      </c>
      <c r="BQ3" s="3" t="s">
        <v>2470</v>
      </c>
      <c r="BR3" s="4" t="s">
        <v>2039</v>
      </c>
      <c r="BS3" s="7">
        <v>200</v>
      </c>
      <c r="BT3" s="3">
        <v>5626000018</v>
      </c>
      <c r="BU3" s="8" t="s">
        <v>2471</v>
      </c>
      <c r="BV3" s="3"/>
      <c r="BW3" s="9"/>
      <c r="BX3" s="9"/>
      <c r="BY3" s="9"/>
    </row>
    <row r="4" spans="1:77" x14ac:dyDescent="0.25">
      <c r="A4" s="3" t="s">
        <v>2472</v>
      </c>
      <c r="B4" s="3"/>
      <c r="C4" s="3" t="s">
        <v>2459</v>
      </c>
      <c r="D4" s="4" t="s">
        <v>2460</v>
      </c>
      <c r="E4" s="3" t="s">
        <v>2461</v>
      </c>
      <c r="F4" s="5" t="s">
        <v>2462</v>
      </c>
      <c r="G4" s="5" t="s">
        <v>2463</v>
      </c>
      <c r="H4" s="4" t="s">
        <v>2473</v>
      </c>
      <c r="I4" s="4" t="s">
        <v>2474</v>
      </c>
      <c r="J4" s="4" t="s">
        <v>1327</v>
      </c>
      <c r="K4" s="4">
        <v>100</v>
      </c>
      <c r="L4" s="4" t="s">
        <v>1569</v>
      </c>
      <c r="M4" s="4" t="s">
        <v>1992</v>
      </c>
      <c r="N4" s="4"/>
      <c r="O4" s="4" t="s">
        <v>1993</v>
      </c>
      <c r="P4" s="4" t="s">
        <v>1335</v>
      </c>
      <c r="Q4" s="4"/>
      <c r="R4" s="4"/>
      <c r="S4" s="4"/>
      <c r="T4" s="4"/>
      <c r="U4" s="4">
        <v>20</v>
      </c>
      <c r="V4" s="4">
        <v>20</v>
      </c>
      <c r="W4" s="4"/>
      <c r="X4" s="4"/>
      <c r="Y4" s="4"/>
      <c r="Z4" s="4"/>
      <c r="AA4" s="4"/>
      <c r="AB4" s="4"/>
      <c r="AC4" s="6">
        <v>3857.73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>
        <v>154309.20000000001</v>
      </c>
      <c r="AP4" s="6"/>
      <c r="AQ4" s="6"/>
      <c r="AR4" s="6"/>
      <c r="AS4" s="6">
        <v>77154.600000000006</v>
      </c>
      <c r="AT4" s="6">
        <v>77154.600000000006</v>
      </c>
      <c r="AU4" s="6"/>
      <c r="AV4" s="6"/>
      <c r="AW4" s="6"/>
      <c r="AX4" s="6"/>
      <c r="AY4" s="6"/>
      <c r="AZ4" s="6"/>
      <c r="BA4" s="6">
        <v>172826.30400000003</v>
      </c>
      <c r="BB4" s="4" t="s">
        <v>1696</v>
      </c>
      <c r="BC4" s="3">
        <v>2015</v>
      </c>
      <c r="BD4" s="3" t="s">
        <v>2016</v>
      </c>
      <c r="BE4" s="4" t="s">
        <v>2036</v>
      </c>
      <c r="BF4" s="4" t="s">
        <v>2460</v>
      </c>
      <c r="BG4" s="4" t="s">
        <v>2037</v>
      </c>
      <c r="BH4" s="6">
        <v>4320.66</v>
      </c>
      <c r="BI4" s="6"/>
      <c r="BJ4" s="6"/>
      <c r="BK4" s="4" t="s">
        <v>1758</v>
      </c>
      <c r="BL4" s="3"/>
      <c r="BM4" s="4" t="s">
        <v>2467</v>
      </c>
      <c r="BN4" s="3" t="s">
        <v>2468</v>
      </c>
      <c r="BO4" s="4" t="s">
        <v>2038</v>
      </c>
      <c r="BP4" s="4" t="s">
        <v>2469</v>
      </c>
      <c r="BQ4" s="3">
        <v>9140000121</v>
      </c>
      <c r="BR4" s="4" t="s">
        <v>2039</v>
      </c>
      <c r="BS4" s="7">
        <v>200</v>
      </c>
      <c r="BT4" s="3">
        <v>5604000005</v>
      </c>
      <c r="BU4" s="8" t="s">
        <v>2475</v>
      </c>
      <c r="BV4" s="3"/>
      <c r="BW4" s="2"/>
      <c r="BX4" s="2"/>
      <c r="BY4" s="2"/>
    </row>
    <row r="5" spans="1:77" x14ac:dyDescent="0.25">
      <c r="A5" s="3" t="s">
        <v>2476</v>
      </c>
      <c r="B5" s="3"/>
      <c r="C5" s="3" t="s">
        <v>2459</v>
      </c>
      <c r="D5" s="4" t="s">
        <v>2460</v>
      </c>
      <c r="E5" s="3" t="s">
        <v>2461</v>
      </c>
      <c r="F5" s="5" t="s">
        <v>2462</v>
      </c>
      <c r="G5" s="5" t="s">
        <v>2463</v>
      </c>
      <c r="H5" s="4" t="s">
        <v>2477</v>
      </c>
      <c r="I5" s="4" t="s">
        <v>2478</v>
      </c>
      <c r="J5" s="4" t="s">
        <v>1327</v>
      </c>
      <c r="K5" s="4">
        <v>100</v>
      </c>
      <c r="L5" s="4" t="s">
        <v>1569</v>
      </c>
      <c r="M5" s="4" t="s">
        <v>1992</v>
      </c>
      <c r="N5" s="4"/>
      <c r="O5" s="4" t="s">
        <v>1993</v>
      </c>
      <c r="P5" s="4" t="s">
        <v>1335</v>
      </c>
      <c r="Q5" s="4"/>
      <c r="R5" s="4"/>
      <c r="S5" s="4"/>
      <c r="T5" s="4"/>
      <c r="U5" s="4">
        <v>10</v>
      </c>
      <c r="V5" s="4">
        <v>10</v>
      </c>
      <c r="W5" s="4"/>
      <c r="X5" s="4"/>
      <c r="Y5" s="4"/>
      <c r="Z5" s="4"/>
      <c r="AA5" s="4"/>
      <c r="AB5" s="4"/>
      <c r="AC5" s="6">
        <v>1051.8599999999999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>
        <v>21037.199999999997</v>
      </c>
      <c r="AP5" s="6"/>
      <c r="AQ5" s="6"/>
      <c r="AR5" s="6"/>
      <c r="AS5" s="6">
        <v>10518.599999999999</v>
      </c>
      <c r="AT5" s="6">
        <v>10518.599999999999</v>
      </c>
      <c r="AU5" s="6"/>
      <c r="AV5" s="6"/>
      <c r="AW5" s="6"/>
      <c r="AX5" s="6"/>
      <c r="AY5" s="6"/>
      <c r="AZ5" s="6"/>
      <c r="BA5" s="6">
        <v>23561.664000000001</v>
      </c>
      <c r="BB5" s="4" t="s">
        <v>1696</v>
      </c>
      <c r="BC5" s="3">
        <v>2015</v>
      </c>
      <c r="BD5" s="3" t="s">
        <v>2016</v>
      </c>
      <c r="BE5" s="4" t="s">
        <v>2036</v>
      </c>
      <c r="BF5" s="4" t="s">
        <v>2460</v>
      </c>
      <c r="BG5" s="4" t="s">
        <v>2037</v>
      </c>
      <c r="BH5" s="6">
        <v>1178.08</v>
      </c>
      <c r="BI5" s="6"/>
      <c r="BJ5" s="6"/>
      <c r="BK5" s="4" t="s">
        <v>1758</v>
      </c>
      <c r="BL5" s="3"/>
      <c r="BM5" s="4" t="s">
        <v>2467</v>
      </c>
      <c r="BN5" s="3" t="s">
        <v>2468</v>
      </c>
      <c r="BO5" s="4" t="s">
        <v>2038</v>
      </c>
      <c r="BP5" s="4" t="s">
        <v>2469</v>
      </c>
      <c r="BQ5" s="3">
        <v>9140000085</v>
      </c>
      <c r="BR5" s="4" t="s">
        <v>2039</v>
      </c>
      <c r="BS5" s="7">
        <v>200</v>
      </c>
      <c r="BT5" s="3">
        <v>5604000005</v>
      </c>
      <c r="BU5" s="8" t="s">
        <v>2475</v>
      </c>
      <c r="BV5" s="3"/>
      <c r="BW5" s="2"/>
      <c r="BX5" s="2"/>
      <c r="BY5" s="2"/>
    </row>
    <row r="6" spans="1:77" x14ac:dyDescent="0.25">
      <c r="A6" s="3" t="s">
        <v>2479</v>
      </c>
      <c r="B6" s="3"/>
      <c r="C6" s="3" t="s">
        <v>2459</v>
      </c>
      <c r="D6" s="4" t="s">
        <v>2460</v>
      </c>
      <c r="E6" s="3" t="s">
        <v>2461</v>
      </c>
      <c r="F6" s="5" t="s">
        <v>2462</v>
      </c>
      <c r="G6" s="5" t="s">
        <v>2463</v>
      </c>
      <c r="H6" s="4" t="s">
        <v>2480</v>
      </c>
      <c r="I6" s="4" t="s">
        <v>2478</v>
      </c>
      <c r="J6" s="4" t="s">
        <v>1327</v>
      </c>
      <c r="K6" s="4">
        <v>100</v>
      </c>
      <c r="L6" s="4" t="s">
        <v>1569</v>
      </c>
      <c r="M6" s="4" t="s">
        <v>1992</v>
      </c>
      <c r="N6" s="4"/>
      <c r="O6" s="4" t="s">
        <v>1993</v>
      </c>
      <c r="P6" s="4" t="s">
        <v>1335</v>
      </c>
      <c r="Q6" s="4"/>
      <c r="R6" s="4"/>
      <c r="S6" s="4"/>
      <c r="T6" s="4"/>
      <c r="U6" s="4">
        <v>4</v>
      </c>
      <c r="V6" s="4">
        <v>4</v>
      </c>
      <c r="W6" s="4"/>
      <c r="X6" s="4"/>
      <c r="Y6" s="4"/>
      <c r="Z6" s="4"/>
      <c r="AA6" s="4"/>
      <c r="AB6" s="4"/>
      <c r="AC6" s="6">
        <v>1954.67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>
        <v>15637.36</v>
      </c>
      <c r="AP6" s="6"/>
      <c r="AQ6" s="6"/>
      <c r="AR6" s="6"/>
      <c r="AS6" s="6">
        <v>7818.68</v>
      </c>
      <c r="AT6" s="6">
        <v>7818.68</v>
      </c>
      <c r="AU6" s="6"/>
      <c r="AV6" s="6"/>
      <c r="AW6" s="6"/>
      <c r="AX6" s="6"/>
      <c r="AY6" s="6"/>
      <c r="AZ6" s="6"/>
      <c r="BA6" s="6">
        <v>17513.843200000003</v>
      </c>
      <c r="BB6" s="4" t="s">
        <v>1696</v>
      </c>
      <c r="BC6" s="3">
        <v>2015</v>
      </c>
      <c r="BD6" s="3" t="s">
        <v>2016</v>
      </c>
      <c r="BE6" s="4" t="s">
        <v>2036</v>
      </c>
      <c r="BF6" s="4" t="s">
        <v>2460</v>
      </c>
      <c r="BG6" s="4" t="s">
        <v>2037</v>
      </c>
      <c r="BH6" s="6">
        <v>2189.23</v>
      </c>
      <c r="BI6" s="6"/>
      <c r="BJ6" s="6"/>
      <c r="BK6" s="4" t="s">
        <v>1758</v>
      </c>
      <c r="BL6" s="3"/>
      <c r="BM6" s="4" t="s">
        <v>2467</v>
      </c>
      <c r="BN6" s="3" t="s">
        <v>2468</v>
      </c>
      <c r="BO6" s="4" t="s">
        <v>2038</v>
      </c>
      <c r="BP6" s="4" t="s">
        <v>2469</v>
      </c>
      <c r="BQ6" s="3">
        <v>9140000089</v>
      </c>
      <c r="BR6" s="4" t="s">
        <v>2039</v>
      </c>
      <c r="BS6" s="7">
        <v>200</v>
      </c>
      <c r="BT6" s="3">
        <v>5604000005</v>
      </c>
      <c r="BU6" s="8" t="s">
        <v>2475</v>
      </c>
      <c r="BV6" s="3"/>
      <c r="BW6" s="9"/>
      <c r="BX6" s="9"/>
      <c r="BY6" s="9"/>
    </row>
    <row r="7" spans="1:77" x14ac:dyDescent="0.25">
      <c r="A7" s="3" t="s">
        <v>2481</v>
      </c>
      <c r="B7" s="3"/>
      <c r="C7" s="3" t="s">
        <v>2459</v>
      </c>
      <c r="D7" s="4" t="s">
        <v>2460</v>
      </c>
      <c r="E7" s="3" t="s">
        <v>2461</v>
      </c>
      <c r="F7" s="5" t="s">
        <v>2462</v>
      </c>
      <c r="G7" s="5" t="s">
        <v>2463</v>
      </c>
      <c r="H7" s="4" t="s">
        <v>2482</v>
      </c>
      <c r="I7" s="4" t="s">
        <v>2478</v>
      </c>
      <c r="J7" s="4" t="s">
        <v>1327</v>
      </c>
      <c r="K7" s="4">
        <v>100</v>
      </c>
      <c r="L7" s="4" t="s">
        <v>1569</v>
      </c>
      <c r="M7" s="4" t="s">
        <v>1992</v>
      </c>
      <c r="N7" s="4"/>
      <c r="O7" s="4" t="s">
        <v>1993</v>
      </c>
      <c r="P7" s="4" t="s">
        <v>1335</v>
      </c>
      <c r="Q7" s="4"/>
      <c r="R7" s="4"/>
      <c r="S7" s="4"/>
      <c r="T7" s="4"/>
      <c r="U7" s="4">
        <v>4</v>
      </c>
      <c r="V7" s="4">
        <v>4</v>
      </c>
      <c r="W7" s="4"/>
      <c r="X7" s="4"/>
      <c r="Y7" s="4"/>
      <c r="Z7" s="4"/>
      <c r="AA7" s="4"/>
      <c r="AB7" s="4"/>
      <c r="AC7" s="6">
        <v>1986.19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>
        <v>15889.52</v>
      </c>
      <c r="AP7" s="6"/>
      <c r="AQ7" s="6"/>
      <c r="AR7" s="6"/>
      <c r="AS7" s="6">
        <v>7944.76</v>
      </c>
      <c r="AT7" s="6">
        <v>7944.76</v>
      </c>
      <c r="AU7" s="6"/>
      <c r="AV7" s="6"/>
      <c r="AW7" s="6"/>
      <c r="AX7" s="6"/>
      <c r="AY7" s="6"/>
      <c r="AZ7" s="6"/>
      <c r="BA7" s="6">
        <v>17796.262400000003</v>
      </c>
      <c r="BB7" s="4" t="s">
        <v>1696</v>
      </c>
      <c r="BC7" s="3">
        <v>2015</v>
      </c>
      <c r="BD7" s="3" t="s">
        <v>2016</v>
      </c>
      <c r="BE7" s="4" t="s">
        <v>2036</v>
      </c>
      <c r="BF7" s="4" t="s">
        <v>2460</v>
      </c>
      <c r="BG7" s="4" t="s">
        <v>2037</v>
      </c>
      <c r="BH7" s="6">
        <v>2224.5300000000002</v>
      </c>
      <c r="BI7" s="6"/>
      <c r="BJ7" s="6"/>
      <c r="BK7" s="4" t="s">
        <v>1758</v>
      </c>
      <c r="BL7" s="3"/>
      <c r="BM7" s="4" t="s">
        <v>2467</v>
      </c>
      <c r="BN7" s="3" t="s">
        <v>2468</v>
      </c>
      <c r="BO7" s="4" t="s">
        <v>2038</v>
      </c>
      <c r="BP7" s="4" t="s">
        <v>2469</v>
      </c>
      <c r="BQ7" s="3">
        <v>9140000090</v>
      </c>
      <c r="BR7" s="4" t="s">
        <v>2039</v>
      </c>
      <c r="BS7" s="7">
        <v>200</v>
      </c>
      <c r="BT7" s="3">
        <v>5604000005</v>
      </c>
      <c r="BU7" s="8" t="s">
        <v>2475</v>
      </c>
      <c r="BV7" s="3"/>
      <c r="BW7" s="2"/>
      <c r="BX7" s="2"/>
      <c r="BY7" s="2"/>
    </row>
    <row r="8" spans="1:77" x14ac:dyDescent="0.25">
      <c r="A8" s="3" t="s">
        <v>2483</v>
      </c>
      <c r="B8" s="3"/>
      <c r="C8" s="3" t="s">
        <v>2459</v>
      </c>
      <c r="D8" s="4" t="s">
        <v>2460</v>
      </c>
      <c r="E8" s="3" t="s">
        <v>2461</v>
      </c>
      <c r="F8" s="5" t="s">
        <v>2462</v>
      </c>
      <c r="G8" s="5" t="s">
        <v>2463</v>
      </c>
      <c r="H8" s="4" t="s">
        <v>2484</v>
      </c>
      <c r="I8" s="4" t="s">
        <v>2478</v>
      </c>
      <c r="J8" s="4" t="s">
        <v>1327</v>
      </c>
      <c r="K8" s="4">
        <v>100</v>
      </c>
      <c r="L8" s="4" t="s">
        <v>1569</v>
      </c>
      <c r="M8" s="4" t="s">
        <v>1992</v>
      </c>
      <c r="N8" s="4"/>
      <c r="O8" s="4" t="s">
        <v>1993</v>
      </c>
      <c r="P8" s="4" t="s">
        <v>1335</v>
      </c>
      <c r="Q8" s="4"/>
      <c r="R8" s="4"/>
      <c r="S8" s="4"/>
      <c r="T8" s="4"/>
      <c r="U8" s="4">
        <v>10</v>
      </c>
      <c r="V8" s="4">
        <v>10</v>
      </c>
      <c r="W8" s="4"/>
      <c r="X8" s="4"/>
      <c r="Y8" s="4"/>
      <c r="Z8" s="4"/>
      <c r="AA8" s="4"/>
      <c r="AB8" s="4"/>
      <c r="AC8" s="6">
        <v>338.2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>
        <v>6764</v>
      </c>
      <c r="AP8" s="6"/>
      <c r="AQ8" s="6"/>
      <c r="AR8" s="6"/>
      <c r="AS8" s="6">
        <v>3382</v>
      </c>
      <c r="AT8" s="6">
        <v>3382</v>
      </c>
      <c r="AU8" s="6"/>
      <c r="AV8" s="6"/>
      <c r="AW8" s="6"/>
      <c r="AX8" s="6"/>
      <c r="AY8" s="6"/>
      <c r="AZ8" s="6"/>
      <c r="BA8" s="6">
        <v>7575.68</v>
      </c>
      <c r="BB8" s="4" t="s">
        <v>1696</v>
      </c>
      <c r="BC8" s="3">
        <v>2015</v>
      </c>
      <c r="BD8" s="3" t="s">
        <v>2016</v>
      </c>
      <c r="BE8" s="4" t="s">
        <v>2036</v>
      </c>
      <c r="BF8" s="4" t="s">
        <v>2460</v>
      </c>
      <c r="BG8" s="4" t="s">
        <v>2037</v>
      </c>
      <c r="BH8" s="6">
        <v>378.78</v>
      </c>
      <c r="BI8" s="6"/>
      <c r="BJ8" s="6"/>
      <c r="BK8" s="4" t="s">
        <v>1758</v>
      </c>
      <c r="BL8" s="3"/>
      <c r="BM8" s="4" t="s">
        <v>2467</v>
      </c>
      <c r="BN8" s="3" t="s">
        <v>2468</v>
      </c>
      <c r="BO8" s="4" t="s">
        <v>2038</v>
      </c>
      <c r="BP8" s="4" t="s">
        <v>2469</v>
      </c>
      <c r="BQ8" s="3">
        <v>9140000091</v>
      </c>
      <c r="BR8" s="4" t="s">
        <v>2039</v>
      </c>
      <c r="BS8" s="7">
        <v>200</v>
      </c>
      <c r="BT8" s="3">
        <v>5604000005</v>
      </c>
      <c r="BU8" s="8" t="s">
        <v>2475</v>
      </c>
      <c r="BV8" s="3"/>
      <c r="BW8" s="2"/>
      <c r="BX8" s="2"/>
      <c r="BY8" s="2"/>
    </row>
    <row r="9" spans="1:77" x14ac:dyDescent="0.25">
      <c r="A9" s="3" t="s">
        <v>2485</v>
      </c>
      <c r="B9" s="3"/>
      <c r="C9" s="3" t="s">
        <v>2459</v>
      </c>
      <c r="D9" s="4" t="s">
        <v>2460</v>
      </c>
      <c r="E9" s="3" t="s">
        <v>2461</v>
      </c>
      <c r="F9" s="5" t="s">
        <v>2462</v>
      </c>
      <c r="G9" s="5" t="s">
        <v>2463</v>
      </c>
      <c r="H9" s="4" t="s">
        <v>2486</v>
      </c>
      <c r="I9" s="4" t="s">
        <v>2478</v>
      </c>
      <c r="J9" s="4" t="s">
        <v>1327</v>
      </c>
      <c r="K9" s="4">
        <v>100</v>
      </c>
      <c r="L9" s="4" t="s">
        <v>1569</v>
      </c>
      <c r="M9" s="4" t="s">
        <v>1992</v>
      </c>
      <c r="N9" s="4"/>
      <c r="O9" s="4" t="s">
        <v>1993</v>
      </c>
      <c r="P9" s="4" t="s">
        <v>1335</v>
      </c>
      <c r="Q9" s="4"/>
      <c r="R9" s="4"/>
      <c r="S9" s="4"/>
      <c r="T9" s="4"/>
      <c r="U9" s="4">
        <v>1</v>
      </c>
      <c r="V9" s="4">
        <v>1</v>
      </c>
      <c r="W9" s="4"/>
      <c r="X9" s="4"/>
      <c r="Y9" s="4"/>
      <c r="Z9" s="4"/>
      <c r="AA9" s="4"/>
      <c r="AB9" s="4"/>
      <c r="AC9" s="6">
        <v>902.81999999999994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>
        <v>1805.6399999999999</v>
      </c>
      <c r="AP9" s="6"/>
      <c r="AQ9" s="6"/>
      <c r="AR9" s="6"/>
      <c r="AS9" s="6">
        <v>902.81999999999994</v>
      </c>
      <c r="AT9" s="6">
        <v>902.81999999999994</v>
      </c>
      <c r="AU9" s="6"/>
      <c r="AV9" s="6"/>
      <c r="AW9" s="6"/>
      <c r="AX9" s="6"/>
      <c r="AY9" s="6"/>
      <c r="AZ9" s="6"/>
      <c r="BA9" s="6">
        <v>2022.3168000000001</v>
      </c>
      <c r="BB9" s="4" t="s">
        <v>1696</v>
      </c>
      <c r="BC9" s="3">
        <v>2015</v>
      </c>
      <c r="BD9" s="3" t="s">
        <v>2016</v>
      </c>
      <c r="BE9" s="4" t="s">
        <v>2036</v>
      </c>
      <c r="BF9" s="4" t="s">
        <v>2460</v>
      </c>
      <c r="BG9" s="4" t="s">
        <v>2037</v>
      </c>
      <c r="BH9" s="6">
        <v>1011.16</v>
      </c>
      <c r="BI9" s="6"/>
      <c r="BJ9" s="6"/>
      <c r="BK9" s="4" t="s">
        <v>1758</v>
      </c>
      <c r="BL9" s="3"/>
      <c r="BM9" s="4" t="s">
        <v>2467</v>
      </c>
      <c r="BN9" s="3" t="s">
        <v>2468</v>
      </c>
      <c r="BO9" s="4" t="s">
        <v>2038</v>
      </c>
      <c r="BP9" s="4" t="s">
        <v>2469</v>
      </c>
      <c r="BQ9" s="3">
        <v>9140000096</v>
      </c>
      <c r="BR9" s="4" t="s">
        <v>2039</v>
      </c>
      <c r="BS9" s="7">
        <v>200</v>
      </c>
      <c r="BT9" s="3">
        <v>5604000005</v>
      </c>
      <c r="BU9" s="8" t="s">
        <v>2475</v>
      </c>
      <c r="BV9" s="3"/>
      <c r="BW9" s="9"/>
      <c r="BX9" s="9"/>
      <c r="BY9" s="9"/>
    </row>
    <row r="10" spans="1:77" x14ac:dyDescent="0.25">
      <c r="A10" s="3" t="s">
        <v>2487</v>
      </c>
      <c r="B10" s="3"/>
      <c r="C10" s="3" t="s">
        <v>2459</v>
      </c>
      <c r="D10" s="4" t="s">
        <v>2460</v>
      </c>
      <c r="E10" s="3" t="s">
        <v>2461</v>
      </c>
      <c r="F10" s="5" t="s">
        <v>2462</v>
      </c>
      <c r="G10" s="5" t="s">
        <v>2463</v>
      </c>
      <c r="H10" s="4" t="s">
        <v>2488</v>
      </c>
      <c r="I10" s="4" t="s">
        <v>2489</v>
      </c>
      <c r="J10" s="4" t="s">
        <v>1327</v>
      </c>
      <c r="K10" s="4">
        <v>100</v>
      </c>
      <c r="L10" s="4" t="s">
        <v>1569</v>
      </c>
      <c r="M10" s="4" t="s">
        <v>1992</v>
      </c>
      <c r="N10" s="4"/>
      <c r="O10" s="4" t="s">
        <v>1993</v>
      </c>
      <c r="P10" s="4" t="s">
        <v>1335</v>
      </c>
      <c r="Q10" s="4"/>
      <c r="R10" s="4"/>
      <c r="S10" s="4"/>
      <c r="T10" s="4"/>
      <c r="U10" s="4">
        <v>10</v>
      </c>
      <c r="V10" s="4">
        <v>10</v>
      </c>
      <c r="W10" s="4"/>
      <c r="X10" s="4"/>
      <c r="Y10" s="4"/>
      <c r="Z10" s="4"/>
      <c r="AA10" s="4"/>
      <c r="AB10" s="4"/>
      <c r="AC10" s="6">
        <v>486.28999999999996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>
        <v>9725.7999999999993</v>
      </c>
      <c r="AP10" s="6"/>
      <c r="AQ10" s="6"/>
      <c r="AR10" s="6"/>
      <c r="AS10" s="6">
        <v>4862.8999999999996</v>
      </c>
      <c r="AT10" s="6">
        <v>4862.8999999999996</v>
      </c>
      <c r="AU10" s="6"/>
      <c r="AV10" s="6"/>
      <c r="AW10" s="6"/>
      <c r="AX10" s="6"/>
      <c r="AY10" s="6"/>
      <c r="AZ10" s="6"/>
      <c r="BA10" s="6">
        <v>10892.896000000001</v>
      </c>
      <c r="BB10" s="4" t="s">
        <v>1696</v>
      </c>
      <c r="BC10" s="3">
        <v>2015</v>
      </c>
      <c r="BD10" s="3" t="s">
        <v>2016</v>
      </c>
      <c r="BE10" s="4" t="s">
        <v>2036</v>
      </c>
      <c r="BF10" s="4" t="s">
        <v>2460</v>
      </c>
      <c r="BG10" s="4" t="s">
        <v>2037</v>
      </c>
      <c r="BH10" s="6">
        <v>544.64</v>
      </c>
      <c r="BI10" s="6"/>
      <c r="BJ10" s="6"/>
      <c r="BK10" s="4" t="s">
        <v>1758</v>
      </c>
      <c r="BL10" s="3"/>
      <c r="BM10" s="4" t="s">
        <v>2467</v>
      </c>
      <c r="BN10" s="3" t="s">
        <v>2468</v>
      </c>
      <c r="BO10" s="4" t="s">
        <v>2038</v>
      </c>
      <c r="BP10" s="4" t="s">
        <v>2469</v>
      </c>
      <c r="BQ10" s="3">
        <v>9140000471</v>
      </c>
      <c r="BR10" s="4" t="s">
        <v>2039</v>
      </c>
      <c r="BS10" s="7">
        <v>200</v>
      </c>
      <c r="BT10" s="3">
        <v>5604000005</v>
      </c>
      <c r="BU10" s="8" t="s">
        <v>2475</v>
      </c>
      <c r="BV10" s="3"/>
      <c r="BW10" s="2"/>
      <c r="BX10" s="2"/>
      <c r="BY10" s="2"/>
    </row>
    <row r="11" spans="1:77" x14ac:dyDescent="0.25">
      <c r="A11" s="3" t="s">
        <v>2490</v>
      </c>
      <c r="B11" s="3"/>
      <c r="C11" s="3" t="s">
        <v>2459</v>
      </c>
      <c r="D11" s="4" t="s">
        <v>2460</v>
      </c>
      <c r="E11" s="3" t="s">
        <v>2461</v>
      </c>
      <c r="F11" s="5" t="s">
        <v>2462</v>
      </c>
      <c r="G11" s="5" t="s">
        <v>2463</v>
      </c>
      <c r="H11" s="4" t="s">
        <v>2491</v>
      </c>
      <c r="I11" s="4" t="s">
        <v>2478</v>
      </c>
      <c r="J11" s="4" t="s">
        <v>1327</v>
      </c>
      <c r="K11" s="4">
        <v>100</v>
      </c>
      <c r="L11" s="4" t="s">
        <v>1569</v>
      </c>
      <c r="M11" s="4" t="s">
        <v>1992</v>
      </c>
      <c r="N11" s="4"/>
      <c r="O11" s="4" t="s">
        <v>1993</v>
      </c>
      <c r="P11" s="4" t="s">
        <v>1335</v>
      </c>
      <c r="Q11" s="4"/>
      <c r="R11" s="4"/>
      <c r="S11" s="4"/>
      <c r="T11" s="4"/>
      <c r="U11" s="4">
        <v>30</v>
      </c>
      <c r="V11" s="4">
        <v>30</v>
      </c>
      <c r="W11" s="4"/>
      <c r="X11" s="4"/>
      <c r="Y11" s="4"/>
      <c r="Z11" s="4"/>
      <c r="AA11" s="4"/>
      <c r="AB11" s="4"/>
      <c r="AC11" s="6">
        <v>970.65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>
        <v>58239</v>
      </c>
      <c r="AP11" s="6"/>
      <c r="AQ11" s="6"/>
      <c r="AR11" s="6"/>
      <c r="AS11" s="6">
        <v>29119.5</v>
      </c>
      <c r="AT11" s="6">
        <v>29119.5</v>
      </c>
      <c r="AU11" s="6"/>
      <c r="AV11" s="6"/>
      <c r="AW11" s="6"/>
      <c r="AX11" s="6"/>
      <c r="AY11" s="6"/>
      <c r="AZ11" s="6"/>
      <c r="BA11" s="6">
        <v>65227.680000000008</v>
      </c>
      <c r="BB11" s="4" t="s">
        <v>1696</v>
      </c>
      <c r="BC11" s="3">
        <v>2015</v>
      </c>
      <c r="BD11" s="3" t="s">
        <v>2016</v>
      </c>
      <c r="BE11" s="4" t="s">
        <v>2036</v>
      </c>
      <c r="BF11" s="4" t="s">
        <v>2460</v>
      </c>
      <c r="BG11" s="4" t="s">
        <v>2037</v>
      </c>
      <c r="BH11" s="6">
        <v>1087.1300000000001</v>
      </c>
      <c r="BI11" s="6"/>
      <c r="BJ11" s="6"/>
      <c r="BK11" s="4" t="s">
        <v>1758</v>
      </c>
      <c r="BL11" s="3"/>
      <c r="BM11" s="4" t="s">
        <v>2467</v>
      </c>
      <c r="BN11" s="3" t="s">
        <v>2468</v>
      </c>
      <c r="BO11" s="4" t="s">
        <v>2038</v>
      </c>
      <c r="BP11" s="4" t="s">
        <v>2469</v>
      </c>
      <c r="BQ11" s="3">
        <v>9140000093</v>
      </c>
      <c r="BR11" s="4" t="s">
        <v>2039</v>
      </c>
      <c r="BS11" s="7">
        <v>200</v>
      </c>
      <c r="BT11" s="3">
        <v>5604000005</v>
      </c>
      <c r="BU11" s="8" t="s">
        <v>2475</v>
      </c>
      <c r="BV11" s="3"/>
    </row>
    <row r="12" spans="1:77" x14ac:dyDescent="0.25">
      <c r="A12" s="3" t="s">
        <v>2492</v>
      </c>
      <c r="B12" s="3"/>
      <c r="C12" s="3" t="s">
        <v>2459</v>
      </c>
      <c r="D12" s="4" t="s">
        <v>2460</v>
      </c>
      <c r="E12" s="3" t="s">
        <v>2461</v>
      </c>
      <c r="F12" s="5" t="s">
        <v>2462</v>
      </c>
      <c r="G12" s="5" t="s">
        <v>2463</v>
      </c>
      <c r="H12" s="4" t="s">
        <v>2493</v>
      </c>
      <c r="I12" s="4" t="s">
        <v>2494</v>
      </c>
      <c r="J12" s="4" t="s">
        <v>1327</v>
      </c>
      <c r="K12" s="4">
        <v>100</v>
      </c>
      <c r="L12" s="4" t="s">
        <v>1569</v>
      </c>
      <c r="M12" s="4" t="s">
        <v>1992</v>
      </c>
      <c r="N12" s="4"/>
      <c r="O12" s="4" t="s">
        <v>1993</v>
      </c>
      <c r="P12" s="4" t="s">
        <v>1335</v>
      </c>
      <c r="Q12" s="4"/>
      <c r="R12" s="4"/>
      <c r="S12" s="4"/>
      <c r="T12" s="4"/>
      <c r="U12" s="4">
        <v>15</v>
      </c>
      <c r="V12" s="4">
        <v>15</v>
      </c>
      <c r="W12" s="4"/>
      <c r="X12" s="4"/>
      <c r="Y12" s="4"/>
      <c r="Z12" s="4"/>
      <c r="AA12" s="4"/>
      <c r="AB12" s="4"/>
      <c r="AC12" s="6">
        <v>2832.6400000000003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>
        <v>84979.200000000012</v>
      </c>
      <c r="AP12" s="6"/>
      <c r="AQ12" s="6"/>
      <c r="AR12" s="6"/>
      <c r="AS12" s="6">
        <v>42489.600000000006</v>
      </c>
      <c r="AT12" s="6">
        <v>42489.600000000006</v>
      </c>
      <c r="AU12" s="6"/>
      <c r="AV12" s="6"/>
      <c r="AW12" s="6"/>
      <c r="AX12" s="6"/>
      <c r="AY12" s="6"/>
      <c r="AZ12" s="6"/>
      <c r="BA12" s="6">
        <v>95176.704000000027</v>
      </c>
      <c r="BB12" s="4" t="s">
        <v>1696</v>
      </c>
      <c r="BC12" s="3">
        <v>2015</v>
      </c>
      <c r="BD12" s="3" t="s">
        <v>2016</v>
      </c>
      <c r="BE12" s="4" t="s">
        <v>2036</v>
      </c>
      <c r="BF12" s="4" t="s">
        <v>2460</v>
      </c>
      <c r="BG12" s="4" t="s">
        <v>2037</v>
      </c>
      <c r="BH12" s="6">
        <v>3172.56</v>
      </c>
      <c r="BI12" s="6"/>
      <c r="BJ12" s="6"/>
      <c r="BK12" s="4" t="s">
        <v>1758</v>
      </c>
      <c r="BL12" s="3"/>
      <c r="BM12" s="4" t="s">
        <v>2467</v>
      </c>
      <c r="BN12" s="3" t="s">
        <v>2468</v>
      </c>
      <c r="BO12" s="4" t="s">
        <v>2038</v>
      </c>
      <c r="BP12" s="4" t="s">
        <v>2469</v>
      </c>
      <c r="BQ12" s="3">
        <v>9140000097</v>
      </c>
      <c r="BR12" s="4" t="s">
        <v>2039</v>
      </c>
      <c r="BS12" s="7">
        <v>200</v>
      </c>
      <c r="BT12" s="3">
        <v>5604000005</v>
      </c>
      <c r="BU12" s="8" t="s">
        <v>2475</v>
      </c>
      <c r="BV12" s="3"/>
    </row>
    <row r="13" spans="1:77" x14ac:dyDescent="0.25">
      <c r="A13" s="3" t="s">
        <v>2495</v>
      </c>
      <c r="B13" s="3"/>
      <c r="C13" s="3" t="s">
        <v>2459</v>
      </c>
      <c r="D13" s="4" t="s">
        <v>2460</v>
      </c>
      <c r="E13" s="3" t="s">
        <v>2461</v>
      </c>
      <c r="F13" s="5" t="s">
        <v>2462</v>
      </c>
      <c r="G13" s="5" t="s">
        <v>2463</v>
      </c>
      <c r="H13" s="4" t="s">
        <v>2496</v>
      </c>
      <c r="I13" s="4" t="s">
        <v>2497</v>
      </c>
      <c r="J13" s="4" t="s">
        <v>1327</v>
      </c>
      <c r="K13" s="4">
        <v>100</v>
      </c>
      <c r="L13" s="4" t="s">
        <v>1569</v>
      </c>
      <c r="M13" s="4" t="s">
        <v>1992</v>
      </c>
      <c r="N13" s="4"/>
      <c r="O13" s="4" t="s">
        <v>1993</v>
      </c>
      <c r="P13" s="4" t="s">
        <v>1335</v>
      </c>
      <c r="Q13" s="4"/>
      <c r="R13" s="4"/>
      <c r="S13" s="4"/>
      <c r="T13" s="4"/>
      <c r="U13" s="4">
        <v>15</v>
      </c>
      <c r="V13" s="4">
        <v>15</v>
      </c>
      <c r="W13" s="4"/>
      <c r="X13" s="4"/>
      <c r="Y13" s="4"/>
      <c r="Z13" s="4"/>
      <c r="AA13" s="4"/>
      <c r="AB13" s="4"/>
      <c r="AC13" s="6">
        <v>549.33000000000004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>
        <v>16479.900000000001</v>
      </c>
      <c r="AP13" s="6"/>
      <c r="AQ13" s="6"/>
      <c r="AR13" s="6"/>
      <c r="AS13" s="6">
        <v>8239.9500000000007</v>
      </c>
      <c r="AT13" s="6">
        <v>8239.9500000000007</v>
      </c>
      <c r="AU13" s="6"/>
      <c r="AV13" s="6"/>
      <c r="AW13" s="6"/>
      <c r="AX13" s="6"/>
      <c r="AY13" s="6"/>
      <c r="AZ13" s="6"/>
      <c r="BA13" s="6">
        <v>18457.488000000005</v>
      </c>
      <c r="BB13" s="4" t="s">
        <v>1696</v>
      </c>
      <c r="BC13" s="3">
        <v>2015</v>
      </c>
      <c r="BD13" s="3" t="s">
        <v>2016</v>
      </c>
      <c r="BE13" s="4" t="s">
        <v>2036</v>
      </c>
      <c r="BF13" s="4" t="s">
        <v>2460</v>
      </c>
      <c r="BG13" s="4" t="s">
        <v>2037</v>
      </c>
      <c r="BH13" s="6">
        <v>615.25</v>
      </c>
      <c r="BI13" s="6"/>
      <c r="BJ13" s="6"/>
      <c r="BK13" s="4" t="s">
        <v>1758</v>
      </c>
      <c r="BL13" s="3"/>
      <c r="BM13" s="4" t="s">
        <v>2467</v>
      </c>
      <c r="BN13" s="3" t="s">
        <v>2468</v>
      </c>
      <c r="BO13" s="4" t="s">
        <v>2038</v>
      </c>
      <c r="BP13" s="4" t="s">
        <v>2469</v>
      </c>
      <c r="BQ13" s="3">
        <v>9140000098</v>
      </c>
      <c r="BR13" s="4" t="s">
        <v>2039</v>
      </c>
      <c r="BS13" s="7">
        <v>200</v>
      </c>
      <c r="BT13" s="3">
        <v>5604000005</v>
      </c>
      <c r="BU13" s="8" t="s">
        <v>2475</v>
      </c>
      <c r="BV13" s="3"/>
    </row>
    <row r="14" spans="1:77" x14ac:dyDescent="0.25">
      <c r="A14" s="3" t="s">
        <v>2498</v>
      </c>
      <c r="B14" s="3"/>
      <c r="C14" s="3" t="s">
        <v>2459</v>
      </c>
      <c r="D14" s="4" t="s">
        <v>2460</v>
      </c>
      <c r="E14" s="3" t="s">
        <v>2461</v>
      </c>
      <c r="F14" s="5" t="s">
        <v>2462</v>
      </c>
      <c r="G14" s="5" t="s">
        <v>2463</v>
      </c>
      <c r="H14" s="4" t="s">
        <v>2499</v>
      </c>
      <c r="I14" s="4" t="s">
        <v>2497</v>
      </c>
      <c r="J14" s="4" t="s">
        <v>1327</v>
      </c>
      <c r="K14" s="4">
        <v>100</v>
      </c>
      <c r="L14" s="4" t="s">
        <v>1569</v>
      </c>
      <c r="M14" s="4" t="s">
        <v>1992</v>
      </c>
      <c r="N14" s="4"/>
      <c r="O14" s="4" t="s">
        <v>1993</v>
      </c>
      <c r="P14" s="4" t="s">
        <v>1335</v>
      </c>
      <c r="Q14" s="4"/>
      <c r="R14" s="4"/>
      <c r="S14" s="4"/>
      <c r="T14" s="4"/>
      <c r="U14" s="4">
        <v>14</v>
      </c>
      <c r="V14" s="4">
        <v>14</v>
      </c>
      <c r="W14" s="4"/>
      <c r="X14" s="4"/>
      <c r="Y14" s="4"/>
      <c r="Z14" s="4"/>
      <c r="AA14" s="4"/>
      <c r="AB14" s="4"/>
      <c r="AC14" s="6">
        <v>262.71999999999997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>
        <v>7356.1599999999989</v>
      </c>
      <c r="AP14" s="6"/>
      <c r="AQ14" s="6"/>
      <c r="AR14" s="6"/>
      <c r="AS14" s="6">
        <v>3678.0799999999995</v>
      </c>
      <c r="AT14" s="6">
        <v>3678.0799999999995</v>
      </c>
      <c r="AU14" s="6"/>
      <c r="AV14" s="6"/>
      <c r="AW14" s="6"/>
      <c r="AX14" s="6"/>
      <c r="AY14" s="6"/>
      <c r="AZ14" s="6"/>
      <c r="BA14" s="6">
        <v>8238.8991999999998</v>
      </c>
      <c r="BB14" s="4" t="s">
        <v>1696</v>
      </c>
      <c r="BC14" s="3">
        <v>2015</v>
      </c>
      <c r="BD14" s="3" t="s">
        <v>2016</v>
      </c>
      <c r="BE14" s="4" t="s">
        <v>2036</v>
      </c>
      <c r="BF14" s="4" t="s">
        <v>2460</v>
      </c>
      <c r="BG14" s="4" t="s">
        <v>2037</v>
      </c>
      <c r="BH14" s="6">
        <v>294.25</v>
      </c>
      <c r="BI14" s="6"/>
      <c r="BJ14" s="6"/>
      <c r="BK14" s="4" t="s">
        <v>1758</v>
      </c>
      <c r="BL14" s="3"/>
      <c r="BM14" s="4" t="s">
        <v>2467</v>
      </c>
      <c r="BN14" s="3" t="s">
        <v>2468</v>
      </c>
      <c r="BO14" s="4" t="s">
        <v>2038</v>
      </c>
      <c r="BP14" s="4" t="s">
        <v>2469</v>
      </c>
      <c r="BQ14" s="3">
        <v>9140000099</v>
      </c>
      <c r="BR14" s="4" t="s">
        <v>2039</v>
      </c>
      <c r="BS14" s="7">
        <v>200</v>
      </c>
      <c r="BT14" s="3">
        <v>5604000005</v>
      </c>
      <c r="BU14" s="8" t="s">
        <v>2475</v>
      </c>
      <c r="BV14" s="3"/>
    </row>
    <row r="15" spans="1:77" x14ac:dyDescent="0.25">
      <c r="A15" s="3" t="s">
        <v>2500</v>
      </c>
      <c r="B15" s="3"/>
      <c r="C15" s="3" t="s">
        <v>2459</v>
      </c>
      <c r="D15" s="4" t="s">
        <v>2460</v>
      </c>
      <c r="E15" s="3" t="s">
        <v>2461</v>
      </c>
      <c r="F15" s="5" t="s">
        <v>2462</v>
      </c>
      <c r="G15" s="5" t="s">
        <v>2463</v>
      </c>
      <c r="H15" s="4" t="s">
        <v>2501</v>
      </c>
      <c r="I15" s="4" t="s">
        <v>2497</v>
      </c>
      <c r="J15" s="4" t="s">
        <v>1327</v>
      </c>
      <c r="K15" s="4">
        <v>100</v>
      </c>
      <c r="L15" s="4" t="s">
        <v>1569</v>
      </c>
      <c r="M15" s="4" t="s">
        <v>1992</v>
      </c>
      <c r="N15" s="4"/>
      <c r="O15" s="4" t="s">
        <v>1993</v>
      </c>
      <c r="P15" s="4" t="s">
        <v>1335</v>
      </c>
      <c r="Q15" s="4"/>
      <c r="R15" s="4"/>
      <c r="S15" s="4"/>
      <c r="T15" s="4"/>
      <c r="U15" s="4">
        <v>10</v>
      </c>
      <c r="V15" s="4">
        <v>10</v>
      </c>
      <c r="W15" s="4"/>
      <c r="X15" s="4"/>
      <c r="Y15" s="4"/>
      <c r="Z15" s="4"/>
      <c r="AA15" s="4"/>
      <c r="AB15" s="4"/>
      <c r="AC15" s="6">
        <v>122.29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>
        <v>2445.8000000000002</v>
      </c>
      <c r="AP15" s="6"/>
      <c r="AQ15" s="6"/>
      <c r="AR15" s="6"/>
      <c r="AS15" s="6">
        <v>1222.9000000000001</v>
      </c>
      <c r="AT15" s="6">
        <v>1222.9000000000001</v>
      </c>
      <c r="AU15" s="6"/>
      <c r="AV15" s="6"/>
      <c r="AW15" s="6"/>
      <c r="AX15" s="6"/>
      <c r="AY15" s="6"/>
      <c r="AZ15" s="6"/>
      <c r="BA15" s="6">
        <v>2739.2960000000003</v>
      </c>
      <c r="BB15" s="4" t="s">
        <v>1696</v>
      </c>
      <c r="BC15" s="3">
        <v>2015</v>
      </c>
      <c r="BD15" s="3" t="s">
        <v>2016</v>
      </c>
      <c r="BE15" s="4" t="s">
        <v>2036</v>
      </c>
      <c r="BF15" s="4" t="s">
        <v>2460</v>
      </c>
      <c r="BG15" s="4" t="s">
        <v>2037</v>
      </c>
      <c r="BH15" s="6">
        <v>136.96</v>
      </c>
      <c r="BI15" s="6"/>
      <c r="BJ15" s="6"/>
      <c r="BK15" s="4" t="s">
        <v>1758</v>
      </c>
      <c r="BL15" s="3"/>
      <c r="BM15" s="4" t="s">
        <v>2467</v>
      </c>
      <c r="BN15" s="3" t="s">
        <v>2468</v>
      </c>
      <c r="BO15" s="4" t="s">
        <v>2038</v>
      </c>
      <c r="BP15" s="4" t="s">
        <v>2469</v>
      </c>
      <c r="BQ15" s="3" t="s">
        <v>2502</v>
      </c>
      <c r="BR15" s="4" t="s">
        <v>2039</v>
      </c>
      <c r="BS15" s="7">
        <v>200</v>
      </c>
      <c r="BT15" s="3">
        <v>5604000005</v>
      </c>
      <c r="BU15" s="8" t="s">
        <v>2475</v>
      </c>
      <c r="BV15" s="3"/>
    </row>
    <row r="16" spans="1:77" x14ac:dyDescent="0.25">
      <c r="A16" s="3" t="s">
        <v>2503</v>
      </c>
      <c r="B16" s="3"/>
      <c r="C16" s="3" t="s">
        <v>2459</v>
      </c>
      <c r="D16" s="4" t="s">
        <v>2460</v>
      </c>
      <c r="E16" s="3" t="s">
        <v>2461</v>
      </c>
      <c r="F16" s="5" t="s">
        <v>2462</v>
      </c>
      <c r="G16" s="5" t="s">
        <v>2463</v>
      </c>
      <c r="H16" s="4" t="s">
        <v>2504</v>
      </c>
      <c r="I16" s="4" t="s">
        <v>2494</v>
      </c>
      <c r="J16" s="4" t="s">
        <v>1327</v>
      </c>
      <c r="K16" s="4">
        <v>100</v>
      </c>
      <c r="L16" s="4" t="s">
        <v>1569</v>
      </c>
      <c r="M16" s="4" t="s">
        <v>1992</v>
      </c>
      <c r="N16" s="4"/>
      <c r="O16" s="4" t="s">
        <v>1993</v>
      </c>
      <c r="P16" s="4" t="s">
        <v>1335</v>
      </c>
      <c r="Q16" s="4"/>
      <c r="R16" s="4"/>
      <c r="S16" s="4"/>
      <c r="T16" s="4"/>
      <c r="U16" s="4">
        <v>14</v>
      </c>
      <c r="V16" s="4">
        <v>14</v>
      </c>
      <c r="W16" s="4"/>
      <c r="X16" s="4"/>
      <c r="Y16" s="4"/>
      <c r="Z16" s="4"/>
      <c r="AA16" s="4"/>
      <c r="AB16" s="4"/>
      <c r="AC16" s="6">
        <v>354.44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9924.32</v>
      </c>
      <c r="AP16" s="6"/>
      <c r="AQ16" s="6"/>
      <c r="AR16" s="6"/>
      <c r="AS16" s="6">
        <v>4962.16</v>
      </c>
      <c r="AT16" s="6">
        <v>4962.16</v>
      </c>
      <c r="AU16" s="6"/>
      <c r="AV16" s="6"/>
      <c r="AW16" s="6"/>
      <c r="AX16" s="6"/>
      <c r="AY16" s="6"/>
      <c r="AZ16" s="6"/>
      <c r="BA16" s="6">
        <v>11115.2384</v>
      </c>
      <c r="BB16" s="4" t="s">
        <v>1696</v>
      </c>
      <c r="BC16" s="3">
        <v>2015</v>
      </c>
      <c r="BD16" s="3" t="s">
        <v>2016</v>
      </c>
      <c r="BE16" s="4" t="s">
        <v>2036</v>
      </c>
      <c r="BF16" s="4" t="s">
        <v>2460</v>
      </c>
      <c r="BG16" s="4" t="s">
        <v>2037</v>
      </c>
      <c r="BH16" s="6">
        <v>396.97</v>
      </c>
      <c r="BI16" s="6"/>
      <c r="BJ16" s="6"/>
      <c r="BK16" s="4" t="s">
        <v>1758</v>
      </c>
      <c r="BL16" s="3"/>
      <c r="BM16" s="4" t="s">
        <v>2467</v>
      </c>
      <c r="BN16" s="3" t="s">
        <v>2468</v>
      </c>
      <c r="BO16" s="4" t="s">
        <v>2038</v>
      </c>
      <c r="BP16" s="4" t="s">
        <v>2469</v>
      </c>
      <c r="BQ16" s="3">
        <v>9140000101</v>
      </c>
      <c r="BR16" s="4" t="s">
        <v>2039</v>
      </c>
      <c r="BS16" s="7">
        <v>200</v>
      </c>
      <c r="BT16" s="3">
        <v>5604000005</v>
      </c>
      <c r="BU16" s="8" t="s">
        <v>2475</v>
      </c>
      <c r="BV16" s="3"/>
    </row>
    <row r="17" spans="1:74" x14ac:dyDescent="0.25">
      <c r="A17" s="3" t="s">
        <v>2505</v>
      </c>
      <c r="B17" s="3"/>
      <c r="C17" s="3" t="s">
        <v>2459</v>
      </c>
      <c r="D17" s="4" t="s">
        <v>2460</v>
      </c>
      <c r="E17" s="3" t="s">
        <v>2461</v>
      </c>
      <c r="F17" s="5" t="s">
        <v>2462</v>
      </c>
      <c r="G17" s="5" t="s">
        <v>2463</v>
      </c>
      <c r="H17" s="4" t="s">
        <v>2506</v>
      </c>
      <c r="I17" s="4" t="s">
        <v>2497</v>
      </c>
      <c r="J17" s="4" t="s">
        <v>1327</v>
      </c>
      <c r="K17" s="4">
        <v>100</v>
      </c>
      <c r="L17" s="4" t="s">
        <v>1569</v>
      </c>
      <c r="M17" s="4" t="s">
        <v>1992</v>
      </c>
      <c r="N17" s="4"/>
      <c r="O17" s="4" t="s">
        <v>1993</v>
      </c>
      <c r="P17" s="4" t="s">
        <v>1335</v>
      </c>
      <c r="Q17" s="4"/>
      <c r="R17" s="4"/>
      <c r="S17" s="4"/>
      <c r="T17" s="4"/>
      <c r="U17" s="4">
        <v>10</v>
      </c>
      <c r="V17" s="4">
        <v>10</v>
      </c>
      <c r="W17" s="4"/>
      <c r="X17" s="4"/>
      <c r="Y17" s="4"/>
      <c r="Z17" s="4"/>
      <c r="AA17" s="4"/>
      <c r="AB17" s="4"/>
      <c r="AC17" s="6">
        <v>151.89999999999998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>
        <v>3037.9999999999995</v>
      </c>
      <c r="AP17" s="6"/>
      <c r="AQ17" s="6"/>
      <c r="AR17" s="6"/>
      <c r="AS17" s="6">
        <v>1518.9999999999998</v>
      </c>
      <c r="AT17" s="6">
        <v>1518.9999999999998</v>
      </c>
      <c r="AU17" s="6"/>
      <c r="AV17" s="6"/>
      <c r="AW17" s="6"/>
      <c r="AX17" s="6"/>
      <c r="AY17" s="6"/>
      <c r="AZ17" s="6"/>
      <c r="BA17" s="6">
        <v>3402.56</v>
      </c>
      <c r="BB17" s="4" t="s">
        <v>1696</v>
      </c>
      <c r="BC17" s="3">
        <v>2015</v>
      </c>
      <c r="BD17" s="3" t="s">
        <v>2016</v>
      </c>
      <c r="BE17" s="4" t="s">
        <v>2036</v>
      </c>
      <c r="BF17" s="4" t="s">
        <v>2460</v>
      </c>
      <c r="BG17" s="4" t="s">
        <v>2037</v>
      </c>
      <c r="BH17" s="6">
        <v>170.13</v>
      </c>
      <c r="BI17" s="6"/>
      <c r="BJ17" s="6"/>
      <c r="BK17" s="4" t="s">
        <v>1758</v>
      </c>
      <c r="BL17" s="3"/>
      <c r="BM17" s="4" t="s">
        <v>2467</v>
      </c>
      <c r="BN17" s="3" t="s">
        <v>2468</v>
      </c>
      <c r="BO17" s="4" t="s">
        <v>2038</v>
      </c>
      <c r="BP17" s="4" t="s">
        <v>2469</v>
      </c>
      <c r="BQ17" s="3">
        <v>9140000102</v>
      </c>
      <c r="BR17" s="4" t="s">
        <v>2039</v>
      </c>
      <c r="BS17" s="7">
        <v>200</v>
      </c>
      <c r="BT17" s="3">
        <v>5604000005</v>
      </c>
      <c r="BU17" s="8" t="s">
        <v>2475</v>
      </c>
      <c r="BV17" s="3"/>
    </row>
    <row r="18" spans="1:74" x14ac:dyDescent="0.25">
      <c r="A18" s="3" t="s">
        <v>2507</v>
      </c>
      <c r="B18" s="3"/>
      <c r="C18" s="3" t="s">
        <v>2459</v>
      </c>
      <c r="D18" s="4" t="s">
        <v>2460</v>
      </c>
      <c r="E18" s="3" t="s">
        <v>2461</v>
      </c>
      <c r="F18" s="5" t="s">
        <v>2462</v>
      </c>
      <c r="G18" s="5" t="s">
        <v>2463</v>
      </c>
      <c r="H18" s="4" t="s">
        <v>2508</v>
      </c>
      <c r="I18" s="4" t="s">
        <v>2497</v>
      </c>
      <c r="J18" s="4" t="s">
        <v>1327</v>
      </c>
      <c r="K18" s="4">
        <v>100</v>
      </c>
      <c r="L18" s="4" t="s">
        <v>1569</v>
      </c>
      <c r="M18" s="4" t="s">
        <v>1992</v>
      </c>
      <c r="N18" s="4"/>
      <c r="O18" s="4" t="s">
        <v>1993</v>
      </c>
      <c r="P18" s="4" t="s">
        <v>1335</v>
      </c>
      <c r="Q18" s="4"/>
      <c r="R18" s="4"/>
      <c r="S18" s="4"/>
      <c r="T18" s="4"/>
      <c r="U18" s="4">
        <v>14</v>
      </c>
      <c r="V18" s="4">
        <v>14</v>
      </c>
      <c r="W18" s="4"/>
      <c r="X18" s="4"/>
      <c r="Y18" s="4"/>
      <c r="Z18" s="4"/>
      <c r="AA18" s="4"/>
      <c r="AB18" s="4"/>
      <c r="AC18" s="6">
        <v>486.28999999999996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>
        <v>13616.119999999999</v>
      </c>
      <c r="AP18" s="6"/>
      <c r="AQ18" s="6"/>
      <c r="AR18" s="6"/>
      <c r="AS18" s="6">
        <v>6808.0599999999995</v>
      </c>
      <c r="AT18" s="6">
        <v>6808.0599999999995</v>
      </c>
      <c r="AU18" s="6"/>
      <c r="AV18" s="6"/>
      <c r="AW18" s="6"/>
      <c r="AX18" s="6"/>
      <c r="AY18" s="6"/>
      <c r="AZ18" s="6"/>
      <c r="BA18" s="6">
        <v>15250.054400000001</v>
      </c>
      <c r="BB18" s="4" t="s">
        <v>1696</v>
      </c>
      <c r="BC18" s="3">
        <v>2015</v>
      </c>
      <c r="BD18" s="3" t="s">
        <v>2016</v>
      </c>
      <c r="BE18" s="4" t="s">
        <v>2036</v>
      </c>
      <c r="BF18" s="4" t="s">
        <v>2460</v>
      </c>
      <c r="BG18" s="4" t="s">
        <v>2037</v>
      </c>
      <c r="BH18" s="6">
        <v>544.64</v>
      </c>
      <c r="BI18" s="6"/>
      <c r="BJ18" s="6"/>
      <c r="BK18" s="4" t="s">
        <v>1758</v>
      </c>
      <c r="BL18" s="3"/>
      <c r="BM18" s="4" t="s">
        <v>2467</v>
      </c>
      <c r="BN18" s="3" t="s">
        <v>2468</v>
      </c>
      <c r="BO18" s="4" t="s">
        <v>2038</v>
      </c>
      <c r="BP18" s="4" t="s">
        <v>2469</v>
      </c>
      <c r="BQ18" s="3">
        <v>9140000103</v>
      </c>
      <c r="BR18" s="4" t="s">
        <v>2039</v>
      </c>
      <c r="BS18" s="7">
        <v>200</v>
      </c>
      <c r="BT18" s="3">
        <v>5604000005</v>
      </c>
      <c r="BU18" s="8" t="s">
        <v>2475</v>
      </c>
      <c r="BV18" s="3"/>
    </row>
    <row r="19" spans="1:74" x14ac:dyDescent="0.25">
      <c r="A19" s="3" t="s">
        <v>2509</v>
      </c>
      <c r="B19" s="3"/>
      <c r="C19" s="3" t="s">
        <v>2459</v>
      </c>
      <c r="D19" s="4" t="s">
        <v>2460</v>
      </c>
      <c r="E19" s="3" t="s">
        <v>2461</v>
      </c>
      <c r="F19" s="5" t="s">
        <v>2462</v>
      </c>
      <c r="G19" s="5" t="s">
        <v>2463</v>
      </c>
      <c r="H19" s="4" t="s">
        <v>2510</v>
      </c>
      <c r="I19" s="4" t="s">
        <v>2497</v>
      </c>
      <c r="J19" s="4" t="s">
        <v>1327</v>
      </c>
      <c r="K19" s="4">
        <v>100</v>
      </c>
      <c r="L19" s="4" t="s">
        <v>1569</v>
      </c>
      <c r="M19" s="4" t="s">
        <v>1992</v>
      </c>
      <c r="N19" s="4"/>
      <c r="O19" s="4" t="s">
        <v>1993</v>
      </c>
      <c r="P19" s="4" t="s">
        <v>1335</v>
      </c>
      <c r="Q19" s="4"/>
      <c r="R19" s="4"/>
      <c r="S19" s="4"/>
      <c r="T19" s="4"/>
      <c r="U19" s="4">
        <v>15</v>
      </c>
      <c r="V19" s="4">
        <v>15</v>
      </c>
      <c r="W19" s="4"/>
      <c r="X19" s="4"/>
      <c r="Y19" s="4"/>
      <c r="Z19" s="4"/>
      <c r="AA19" s="4"/>
      <c r="AB19" s="4"/>
      <c r="AC19" s="6">
        <v>603.79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>
        <v>18113.699999999997</v>
      </c>
      <c r="AP19" s="6"/>
      <c r="AQ19" s="6"/>
      <c r="AR19" s="6"/>
      <c r="AS19" s="6">
        <v>9056.8499999999985</v>
      </c>
      <c r="AT19" s="6">
        <v>9056.8499999999985</v>
      </c>
      <c r="AU19" s="6"/>
      <c r="AV19" s="6"/>
      <c r="AW19" s="6"/>
      <c r="AX19" s="6"/>
      <c r="AY19" s="6"/>
      <c r="AZ19" s="6"/>
      <c r="BA19" s="6">
        <v>20287.343999999997</v>
      </c>
      <c r="BB19" s="4" t="s">
        <v>1696</v>
      </c>
      <c r="BC19" s="3">
        <v>2015</v>
      </c>
      <c r="BD19" s="3" t="s">
        <v>2016</v>
      </c>
      <c r="BE19" s="4" t="s">
        <v>2036</v>
      </c>
      <c r="BF19" s="4" t="s">
        <v>2460</v>
      </c>
      <c r="BG19" s="4" t="s">
        <v>2037</v>
      </c>
      <c r="BH19" s="6">
        <v>676.24</v>
      </c>
      <c r="BI19" s="6"/>
      <c r="BJ19" s="6"/>
      <c r="BK19" s="4" t="s">
        <v>1758</v>
      </c>
      <c r="BL19" s="3"/>
      <c r="BM19" s="4" t="s">
        <v>2467</v>
      </c>
      <c r="BN19" s="3" t="s">
        <v>2468</v>
      </c>
      <c r="BO19" s="4" t="s">
        <v>2038</v>
      </c>
      <c r="BP19" s="4" t="s">
        <v>2469</v>
      </c>
      <c r="BQ19" s="3">
        <v>9140000104</v>
      </c>
      <c r="BR19" s="4" t="s">
        <v>2039</v>
      </c>
      <c r="BS19" s="7">
        <v>200</v>
      </c>
      <c r="BT19" s="3">
        <v>5604000005</v>
      </c>
      <c r="BU19" s="8" t="s">
        <v>2475</v>
      </c>
      <c r="BV19" s="3"/>
    </row>
    <row r="20" spans="1:74" x14ac:dyDescent="0.25">
      <c r="A20" s="3" t="s">
        <v>2511</v>
      </c>
      <c r="B20" s="3"/>
      <c r="C20" s="3" t="s">
        <v>2459</v>
      </c>
      <c r="D20" s="4" t="s">
        <v>2460</v>
      </c>
      <c r="E20" s="3" t="s">
        <v>2461</v>
      </c>
      <c r="F20" s="5" t="s">
        <v>2462</v>
      </c>
      <c r="G20" s="5" t="s">
        <v>2463</v>
      </c>
      <c r="H20" s="4" t="s">
        <v>2512</v>
      </c>
      <c r="I20" s="4" t="s">
        <v>2497</v>
      </c>
      <c r="J20" s="4" t="s">
        <v>1327</v>
      </c>
      <c r="K20" s="4">
        <v>100</v>
      </c>
      <c r="L20" s="4" t="s">
        <v>1569</v>
      </c>
      <c r="M20" s="4" t="s">
        <v>1992</v>
      </c>
      <c r="N20" s="4"/>
      <c r="O20" s="4" t="s">
        <v>1993</v>
      </c>
      <c r="P20" s="4" t="s">
        <v>1335</v>
      </c>
      <c r="Q20" s="4"/>
      <c r="R20" s="4"/>
      <c r="S20" s="4"/>
      <c r="T20" s="4"/>
      <c r="U20" s="4">
        <v>7</v>
      </c>
      <c r="V20" s="4">
        <v>7</v>
      </c>
      <c r="W20" s="4"/>
      <c r="X20" s="4"/>
      <c r="Y20" s="4"/>
      <c r="Z20" s="4"/>
      <c r="AA20" s="4"/>
      <c r="AB20" s="4"/>
      <c r="AC20" s="6">
        <v>1265.8599999999999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>
        <v>17722.039999999997</v>
      </c>
      <c r="AP20" s="6"/>
      <c r="AQ20" s="6"/>
      <c r="AR20" s="6"/>
      <c r="AS20" s="6">
        <v>8861.0199999999986</v>
      </c>
      <c r="AT20" s="6">
        <v>8861.0199999999986</v>
      </c>
      <c r="AU20" s="6"/>
      <c r="AV20" s="6"/>
      <c r="AW20" s="6"/>
      <c r="AX20" s="6"/>
      <c r="AY20" s="6"/>
      <c r="AZ20" s="6"/>
      <c r="BA20" s="6">
        <v>19848.684799999999</v>
      </c>
      <c r="BB20" s="4" t="s">
        <v>1696</v>
      </c>
      <c r="BC20" s="3">
        <v>2015</v>
      </c>
      <c r="BD20" s="3" t="s">
        <v>2016</v>
      </c>
      <c r="BE20" s="4" t="s">
        <v>2036</v>
      </c>
      <c r="BF20" s="4" t="s">
        <v>2460</v>
      </c>
      <c r="BG20" s="4" t="s">
        <v>2037</v>
      </c>
      <c r="BH20" s="6">
        <v>1417.76</v>
      </c>
      <c r="BI20" s="6"/>
      <c r="BJ20" s="6"/>
      <c r="BK20" s="4" t="s">
        <v>1758</v>
      </c>
      <c r="BL20" s="3"/>
      <c r="BM20" s="4" t="s">
        <v>2467</v>
      </c>
      <c r="BN20" s="3" t="s">
        <v>2468</v>
      </c>
      <c r="BO20" s="4" t="s">
        <v>2038</v>
      </c>
      <c r="BP20" s="4" t="s">
        <v>2469</v>
      </c>
      <c r="BQ20" s="3">
        <v>9140000105</v>
      </c>
      <c r="BR20" s="4" t="s">
        <v>2039</v>
      </c>
      <c r="BS20" s="7">
        <v>200</v>
      </c>
      <c r="BT20" s="3">
        <v>5604000005</v>
      </c>
      <c r="BU20" s="8" t="s">
        <v>2475</v>
      </c>
      <c r="BV20" s="3"/>
    </row>
    <row r="21" spans="1:74" x14ac:dyDescent="0.25">
      <c r="A21" s="3" t="s">
        <v>2513</v>
      </c>
      <c r="B21" s="3"/>
      <c r="C21" s="3" t="s">
        <v>2459</v>
      </c>
      <c r="D21" s="4" t="s">
        <v>2460</v>
      </c>
      <c r="E21" s="3" t="s">
        <v>2461</v>
      </c>
      <c r="F21" s="5" t="s">
        <v>2462</v>
      </c>
      <c r="G21" s="5" t="s">
        <v>2463</v>
      </c>
      <c r="H21" s="4" t="s">
        <v>2514</v>
      </c>
      <c r="I21" s="4" t="s">
        <v>2497</v>
      </c>
      <c r="J21" s="4" t="s">
        <v>1327</v>
      </c>
      <c r="K21" s="4">
        <v>100</v>
      </c>
      <c r="L21" s="4" t="s">
        <v>1569</v>
      </c>
      <c r="M21" s="4" t="s">
        <v>1992</v>
      </c>
      <c r="N21" s="4"/>
      <c r="O21" s="4" t="s">
        <v>1993</v>
      </c>
      <c r="P21" s="4" t="s">
        <v>1335</v>
      </c>
      <c r="Q21" s="4"/>
      <c r="R21" s="4"/>
      <c r="S21" s="4"/>
      <c r="T21" s="4"/>
      <c r="U21" s="4">
        <v>15</v>
      </c>
      <c r="V21" s="4">
        <v>15</v>
      </c>
      <c r="W21" s="4"/>
      <c r="X21" s="4"/>
      <c r="Y21" s="4"/>
      <c r="Z21" s="4"/>
      <c r="AA21" s="4"/>
      <c r="AB21" s="4"/>
      <c r="AC21" s="6">
        <v>1388.14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>
        <v>41644.200000000004</v>
      </c>
      <c r="AP21" s="6"/>
      <c r="AQ21" s="6"/>
      <c r="AR21" s="6"/>
      <c r="AS21" s="6">
        <v>20822.100000000002</v>
      </c>
      <c r="AT21" s="6">
        <v>20822.100000000002</v>
      </c>
      <c r="AU21" s="6"/>
      <c r="AV21" s="6"/>
      <c r="AW21" s="6"/>
      <c r="AX21" s="6"/>
      <c r="AY21" s="6"/>
      <c r="AZ21" s="6"/>
      <c r="BA21" s="6">
        <v>46641.504000000008</v>
      </c>
      <c r="BB21" s="4" t="s">
        <v>1696</v>
      </c>
      <c r="BC21" s="3">
        <v>2015</v>
      </c>
      <c r="BD21" s="3" t="s">
        <v>2016</v>
      </c>
      <c r="BE21" s="4" t="s">
        <v>2036</v>
      </c>
      <c r="BF21" s="4" t="s">
        <v>2460</v>
      </c>
      <c r="BG21" s="4" t="s">
        <v>2037</v>
      </c>
      <c r="BH21" s="6">
        <v>1554.72</v>
      </c>
      <c r="BI21" s="6"/>
      <c r="BJ21" s="6"/>
      <c r="BK21" s="4" t="s">
        <v>1758</v>
      </c>
      <c r="BL21" s="3"/>
      <c r="BM21" s="4" t="s">
        <v>2467</v>
      </c>
      <c r="BN21" s="3" t="s">
        <v>2468</v>
      </c>
      <c r="BO21" s="4" t="s">
        <v>2038</v>
      </c>
      <c r="BP21" s="4" t="s">
        <v>2469</v>
      </c>
      <c r="BQ21" s="3">
        <v>9140000106</v>
      </c>
      <c r="BR21" s="4" t="s">
        <v>2039</v>
      </c>
      <c r="BS21" s="7">
        <v>200</v>
      </c>
      <c r="BT21" s="3">
        <v>5604000005</v>
      </c>
      <c r="BU21" s="8" t="s">
        <v>2475</v>
      </c>
      <c r="BV21" s="3"/>
    </row>
    <row r="22" spans="1:74" x14ac:dyDescent="0.25">
      <c r="A22" s="3" t="s">
        <v>2515</v>
      </c>
      <c r="B22" s="3"/>
      <c r="C22" s="3" t="s">
        <v>2459</v>
      </c>
      <c r="D22" s="4" t="s">
        <v>2460</v>
      </c>
      <c r="E22" s="3" t="s">
        <v>2461</v>
      </c>
      <c r="F22" s="5" t="s">
        <v>2462</v>
      </c>
      <c r="G22" s="5" t="s">
        <v>2463</v>
      </c>
      <c r="H22" s="4" t="s">
        <v>2516</v>
      </c>
      <c r="I22" s="4" t="s">
        <v>2494</v>
      </c>
      <c r="J22" s="4" t="s">
        <v>1327</v>
      </c>
      <c r="K22" s="4">
        <v>100</v>
      </c>
      <c r="L22" s="4" t="s">
        <v>1569</v>
      </c>
      <c r="M22" s="4" t="s">
        <v>1992</v>
      </c>
      <c r="N22" s="4"/>
      <c r="O22" s="4" t="s">
        <v>1993</v>
      </c>
      <c r="P22" s="4" t="s">
        <v>1335</v>
      </c>
      <c r="Q22" s="4"/>
      <c r="R22" s="4"/>
      <c r="S22" s="4"/>
      <c r="T22" s="4"/>
      <c r="U22" s="4">
        <v>15</v>
      </c>
      <c r="V22" s="4">
        <v>15</v>
      </c>
      <c r="W22" s="4"/>
      <c r="X22" s="4"/>
      <c r="Y22" s="4"/>
      <c r="Z22" s="4"/>
      <c r="AA22" s="4"/>
      <c r="AB22" s="4"/>
      <c r="AC22" s="6">
        <v>182.48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>
        <v>5474.4</v>
      </c>
      <c r="AP22" s="6"/>
      <c r="AQ22" s="6"/>
      <c r="AR22" s="6"/>
      <c r="AS22" s="6">
        <v>2737.2</v>
      </c>
      <c r="AT22" s="6">
        <v>2737.2</v>
      </c>
      <c r="AU22" s="6"/>
      <c r="AV22" s="6"/>
      <c r="AW22" s="6"/>
      <c r="AX22" s="6"/>
      <c r="AY22" s="6"/>
      <c r="AZ22" s="6"/>
      <c r="BA22" s="6">
        <v>6131.3280000000004</v>
      </c>
      <c r="BB22" s="4" t="s">
        <v>1696</v>
      </c>
      <c r="BC22" s="3">
        <v>2015</v>
      </c>
      <c r="BD22" s="3" t="s">
        <v>2016</v>
      </c>
      <c r="BE22" s="4" t="s">
        <v>2036</v>
      </c>
      <c r="BF22" s="4" t="s">
        <v>2460</v>
      </c>
      <c r="BG22" s="4" t="s">
        <v>2037</v>
      </c>
      <c r="BH22" s="6">
        <v>204.38</v>
      </c>
      <c r="BI22" s="6"/>
      <c r="BJ22" s="6"/>
      <c r="BK22" s="4" t="s">
        <v>1758</v>
      </c>
      <c r="BL22" s="3"/>
      <c r="BM22" s="4" t="s">
        <v>2467</v>
      </c>
      <c r="BN22" s="3" t="s">
        <v>2468</v>
      </c>
      <c r="BO22" s="4" t="s">
        <v>2038</v>
      </c>
      <c r="BP22" s="4" t="s">
        <v>2469</v>
      </c>
      <c r="BQ22" s="3" t="s">
        <v>2517</v>
      </c>
      <c r="BR22" s="4" t="s">
        <v>2039</v>
      </c>
      <c r="BS22" s="7">
        <v>200</v>
      </c>
      <c r="BT22" s="3">
        <v>5604000005</v>
      </c>
      <c r="BU22" s="8" t="s">
        <v>2475</v>
      </c>
      <c r="BV22" s="3"/>
    </row>
    <row r="23" spans="1:74" x14ac:dyDescent="0.25">
      <c r="A23" s="3" t="s">
        <v>2518</v>
      </c>
      <c r="B23" s="3"/>
      <c r="C23" s="3" t="s">
        <v>2459</v>
      </c>
      <c r="D23" s="4" t="s">
        <v>2460</v>
      </c>
      <c r="E23" s="3" t="s">
        <v>2461</v>
      </c>
      <c r="F23" s="5" t="s">
        <v>2462</v>
      </c>
      <c r="G23" s="5" t="s">
        <v>2463</v>
      </c>
      <c r="H23" s="4" t="s">
        <v>2519</v>
      </c>
      <c r="I23" s="4" t="s">
        <v>2474</v>
      </c>
      <c r="J23" s="4" t="s">
        <v>1327</v>
      </c>
      <c r="K23" s="4">
        <v>100</v>
      </c>
      <c r="L23" s="4" t="s">
        <v>1569</v>
      </c>
      <c r="M23" s="4" t="s">
        <v>1992</v>
      </c>
      <c r="N23" s="4"/>
      <c r="O23" s="4" t="s">
        <v>1993</v>
      </c>
      <c r="P23" s="4" t="s">
        <v>1335</v>
      </c>
      <c r="Q23" s="4"/>
      <c r="R23" s="4"/>
      <c r="S23" s="4"/>
      <c r="T23" s="4"/>
      <c r="U23" s="4">
        <v>2</v>
      </c>
      <c r="V23" s="4">
        <v>2</v>
      </c>
      <c r="W23" s="4"/>
      <c r="X23" s="4"/>
      <c r="Y23" s="4"/>
      <c r="Z23" s="4"/>
      <c r="AA23" s="4"/>
      <c r="AB23" s="4"/>
      <c r="AC23" s="6">
        <v>15844.6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>
        <v>63378.400000000001</v>
      </c>
      <c r="AP23" s="6"/>
      <c r="AQ23" s="6"/>
      <c r="AR23" s="6"/>
      <c r="AS23" s="6">
        <v>31689.200000000001</v>
      </c>
      <c r="AT23" s="6">
        <v>31689.200000000001</v>
      </c>
      <c r="AU23" s="6"/>
      <c r="AV23" s="6"/>
      <c r="AW23" s="6"/>
      <c r="AX23" s="6"/>
      <c r="AY23" s="6"/>
      <c r="AZ23" s="6"/>
      <c r="BA23" s="6">
        <v>70983.808000000005</v>
      </c>
      <c r="BB23" s="4" t="s">
        <v>1696</v>
      </c>
      <c r="BC23" s="3">
        <v>2015</v>
      </c>
      <c r="BD23" s="3" t="s">
        <v>2016</v>
      </c>
      <c r="BE23" s="4" t="s">
        <v>2036</v>
      </c>
      <c r="BF23" s="4" t="s">
        <v>2460</v>
      </c>
      <c r="BG23" s="4" t="s">
        <v>2037</v>
      </c>
      <c r="BH23" s="6">
        <v>17745.95</v>
      </c>
      <c r="BI23" s="6"/>
      <c r="BJ23" s="6"/>
      <c r="BK23" s="4" t="s">
        <v>1758</v>
      </c>
      <c r="BL23" s="3"/>
      <c r="BM23" s="4" t="s">
        <v>2467</v>
      </c>
      <c r="BN23" s="3" t="s">
        <v>2468</v>
      </c>
      <c r="BO23" s="4" t="s">
        <v>2038</v>
      </c>
      <c r="BP23" s="4" t="s">
        <v>2469</v>
      </c>
      <c r="BQ23" s="3">
        <v>9140000087</v>
      </c>
      <c r="BR23" s="4" t="s">
        <v>2039</v>
      </c>
      <c r="BS23" s="7">
        <v>200</v>
      </c>
      <c r="BT23" s="3">
        <v>5604000005</v>
      </c>
      <c r="BU23" s="8" t="s">
        <v>2475</v>
      </c>
      <c r="BV23" s="3"/>
    </row>
    <row r="24" spans="1:74" x14ac:dyDescent="0.25">
      <c r="A24" s="3" t="s">
        <v>2520</v>
      </c>
      <c r="B24" s="3"/>
      <c r="C24" s="3" t="s">
        <v>2459</v>
      </c>
      <c r="D24" s="4" t="s">
        <v>2460</v>
      </c>
      <c r="E24" s="3" t="s">
        <v>2461</v>
      </c>
      <c r="F24" s="5" t="s">
        <v>2462</v>
      </c>
      <c r="G24" s="5" t="s">
        <v>2463</v>
      </c>
      <c r="H24" s="4" t="s">
        <v>2521</v>
      </c>
      <c r="I24" s="4" t="s">
        <v>2522</v>
      </c>
      <c r="J24" s="4" t="s">
        <v>1327</v>
      </c>
      <c r="K24" s="4">
        <v>100</v>
      </c>
      <c r="L24" s="4" t="s">
        <v>1569</v>
      </c>
      <c r="M24" s="4" t="s">
        <v>1992</v>
      </c>
      <c r="N24" s="4"/>
      <c r="O24" s="4" t="s">
        <v>1993</v>
      </c>
      <c r="P24" s="4" t="s">
        <v>1335</v>
      </c>
      <c r="Q24" s="4"/>
      <c r="R24" s="4"/>
      <c r="S24" s="4"/>
      <c r="T24" s="4"/>
      <c r="U24" s="4">
        <v>4</v>
      </c>
      <c r="V24" s="4">
        <v>4</v>
      </c>
      <c r="W24" s="4"/>
      <c r="X24" s="4"/>
      <c r="Y24" s="4"/>
      <c r="Z24" s="4"/>
      <c r="AA24" s="4"/>
      <c r="AB24" s="4"/>
      <c r="AC24" s="6">
        <v>2644.4300000000003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>
        <v>21155.440000000002</v>
      </c>
      <c r="AP24" s="6"/>
      <c r="AQ24" s="6"/>
      <c r="AR24" s="6"/>
      <c r="AS24" s="6">
        <v>10577.720000000001</v>
      </c>
      <c r="AT24" s="6">
        <v>10577.720000000001</v>
      </c>
      <c r="AU24" s="6"/>
      <c r="AV24" s="6"/>
      <c r="AW24" s="6"/>
      <c r="AX24" s="6"/>
      <c r="AY24" s="6"/>
      <c r="AZ24" s="6"/>
      <c r="BA24" s="6">
        <v>23694.092800000006</v>
      </c>
      <c r="BB24" s="4" t="s">
        <v>1696</v>
      </c>
      <c r="BC24" s="3">
        <v>2015</v>
      </c>
      <c r="BD24" s="3" t="s">
        <v>2016</v>
      </c>
      <c r="BE24" s="4" t="s">
        <v>2036</v>
      </c>
      <c r="BF24" s="4" t="s">
        <v>2460</v>
      </c>
      <c r="BG24" s="4" t="s">
        <v>2037</v>
      </c>
      <c r="BH24" s="6">
        <v>2961.76</v>
      </c>
      <c r="BI24" s="6"/>
      <c r="BJ24" s="6"/>
      <c r="BK24" s="4" t="s">
        <v>1758</v>
      </c>
      <c r="BL24" s="3"/>
      <c r="BM24" s="4" t="s">
        <v>2467</v>
      </c>
      <c r="BN24" s="3" t="s">
        <v>2468</v>
      </c>
      <c r="BO24" s="4" t="s">
        <v>2038</v>
      </c>
      <c r="BP24" s="4" t="s">
        <v>2469</v>
      </c>
      <c r="BQ24" s="3">
        <v>9140000088</v>
      </c>
      <c r="BR24" s="4" t="s">
        <v>2039</v>
      </c>
      <c r="BS24" s="7">
        <v>200</v>
      </c>
      <c r="BT24" s="3">
        <v>5604000005</v>
      </c>
      <c r="BU24" s="8" t="s">
        <v>2475</v>
      </c>
      <c r="BV24" s="3"/>
    </row>
    <row r="25" spans="1:74" x14ac:dyDescent="0.25">
      <c r="A25" s="3" t="s">
        <v>2523</v>
      </c>
      <c r="B25" s="3"/>
      <c r="C25" s="3" t="s">
        <v>2459</v>
      </c>
      <c r="D25" s="4" t="s">
        <v>2460</v>
      </c>
      <c r="E25" s="3" t="s">
        <v>2461</v>
      </c>
      <c r="F25" s="5" t="s">
        <v>2462</v>
      </c>
      <c r="G25" s="5" t="s">
        <v>2463</v>
      </c>
      <c r="H25" s="4" t="s">
        <v>2524</v>
      </c>
      <c r="I25" s="4" t="s">
        <v>2478</v>
      </c>
      <c r="J25" s="4" t="s">
        <v>1327</v>
      </c>
      <c r="K25" s="4">
        <v>100</v>
      </c>
      <c r="L25" s="4" t="s">
        <v>1569</v>
      </c>
      <c r="M25" s="4" t="s">
        <v>1992</v>
      </c>
      <c r="N25" s="4"/>
      <c r="O25" s="4" t="s">
        <v>1993</v>
      </c>
      <c r="P25" s="4" t="s">
        <v>1335</v>
      </c>
      <c r="Q25" s="4"/>
      <c r="R25" s="4"/>
      <c r="S25" s="4"/>
      <c r="T25" s="4"/>
      <c r="U25" s="4">
        <v>160</v>
      </c>
      <c r="V25" s="4">
        <v>160</v>
      </c>
      <c r="W25" s="4"/>
      <c r="X25" s="4"/>
      <c r="Y25" s="4"/>
      <c r="Z25" s="4"/>
      <c r="AA25" s="4"/>
      <c r="AB25" s="4"/>
      <c r="AC25" s="6">
        <v>2417.0600000000004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>
        <v>773459.20000000019</v>
      </c>
      <c r="AP25" s="6"/>
      <c r="AQ25" s="6"/>
      <c r="AR25" s="6"/>
      <c r="AS25" s="6">
        <v>386729.60000000009</v>
      </c>
      <c r="AT25" s="6">
        <v>386729.60000000009</v>
      </c>
      <c r="AU25" s="6"/>
      <c r="AV25" s="6"/>
      <c r="AW25" s="6"/>
      <c r="AX25" s="6"/>
      <c r="AY25" s="6"/>
      <c r="AZ25" s="6"/>
      <c r="BA25" s="6">
        <v>866274.30400000024</v>
      </c>
      <c r="BB25" s="4" t="s">
        <v>1696</v>
      </c>
      <c r="BC25" s="3">
        <v>2015</v>
      </c>
      <c r="BD25" s="3" t="s">
        <v>2016</v>
      </c>
      <c r="BE25" s="4" t="s">
        <v>2036</v>
      </c>
      <c r="BF25" s="4" t="s">
        <v>2460</v>
      </c>
      <c r="BG25" s="4" t="s">
        <v>2037</v>
      </c>
      <c r="BH25" s="6">
        <v>2707.11</v>
      </c>
      <c r="BI25" s="6"/>
      <c r="BJ25" s="6"/>
      <c r="BK25" s="4" t="s">
        <v>1758</v>
      </c>
      <c r="BL25" s="3"/>
      <c r="BM25" s="4" t="s">
        <v>2467</v>
      </c>
      <c r="BN25" s="3" t="s">
        <v>2468</v>
      </c>
      <c r="BO25" s="4" t="s">
        <v>2038</v>
      </c>
      <c r="BP25" s="4" t="s">
        <v>2469</v>
      </c>
      <c r="BQ25" s="3">
        <v>9140000094</v>
      </c>
      <c r="BR25" s="4" t="s">
        <v>2039</v>
      </c>
      <c r="BS25" s="7">
        <v>200</v>
      </c>
      <c r="BT25" s="3">
        <v>5604000005</v>
      </c>
      <c r="BU25" s="8" t="s">
        <v>2475</v>
      </c>
      <c r="BV25" s="3"/>
    </row>
    <row r="26" spans="1:74" x14ac:dyDescent="0.25">
      <c r="A26" s="3" t="s">
        <v>2525</v>
      </c>
      <c r="B26" s="3"/>
      <c r="C26" s="3" t="s">
        <v>2459</v>
      </c>
      <c r="D26" s="4" t="s">
        <v>2460</v>
      </c>
      <c r="E26" s="3" t="s">
        <v>2461</v>
      </c>
      <c r="F26" s="5" t="s">
        <v>2462</v>
      </c>
      <c r="G26" s="5" t="s">
        <v>2463</v>
      </c>
      <c r="H26" s="4" t="s">
        <v>2526</v>
      </c>
      <c r="I26" s="4" t="s">
        <v>2527</v>
      </c>
      <c r="J26" s="4" t="s">
        <v>1327</v>
      </c>
      <c r="K26" s="4">
        <v>100</v>
      </c>
      <c r="L26" s="4" t="s">
        <v>1569</v>
      </c>
      <c r="M26" s="4" t="s">
        <v>1992</v>
      </c>
      <c r="N26" s="4"/>
      <c r="O26" s="4" t="s">
        <v>1993</v>
      </c>
      <c r="P26" s="4" t="s">
        <v>1335</v>
      </c>
      <c r="Q26" s="4"/>
      <c r="R26" s="4"/>
      <c r="S26" s="4"/>
      <c r="T26" s="4"/>
      <c r="U26" s="4">
        <v>160</v>
      </c>
      <c r="V26" s="4">
        <v>160</v>
      </c>
      <c r="W26" s="4"/>
      <c r="X26" s="4"/>
      <c r="Y26" s="4"/>
      <c r="Z26" s="4"/>
      <c r="AA26" s="4"/>
      <c r="AB26" s="4"/>
      <c r="AC26" s="6">
        <v>2655.9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>
        <v>849888</v>
      </c>
      <c r="AP26" s="6"/>
      <c r="AQ26" s="6"/>
      <c r="AR26" s="6"/>
      <c r="AS26" s="6">
        <v>424944</v>
      </c>
      <c r="AT26" s="6">
        <v>424944</v>
      </c>
      <c r="AU26" s="6"/>
      <c r="AV26" s="6"/>
      <c r="AW26" s="6"/>
      <c r="AX26" s="6"/>
      <c r="AY26" s="6"/>
      <c r="AZ26" s="6"/>
      <c r="BA26" s="6">
        <v>951874.56000000006</v>
      </c>
      <c r="BB26" s="4" t="s">
        <v>1696</v>
      </c>
      <c r="BC26" s="3">
        <v>2015</v>
      </c>
      <c r="BD26" s="3" t="s">
        <v>2016</v>
      </c>
      <c r="BE26" s="4" t="s">
        <v>2036</v>
      </c>
      <c r="BF26" s="4" t="s">
        <v>2460</v>
      </c>
      <c r="BG26" s="4" t="s">
        <v>2037</v>
      </c>
      <c r="BH26" s="6">
        <v>2974.61</v>
      </c>
      <c r="BI26" s="6"/>
      <c r="BJ26" s="6"/>
      <c r="BK26" s="4" t="s">
        <v>1758</v>
      </c>
      <c r="BL26" s="3"/>
      <c r="BM26" s="4" t="s">
        <v>2467</v>
      </c>
      <c r="BN26" s="3" t="s">
        <v>2468</v>
      </c>
      <c r="BO26" s="4" t="s">
        <v>2038</v>
      </c>
      <c r="BP26" s="4" t="s">
        <v>2469</v>
      </c>
      <c r="BQ26" s="3">
        <v>9140000504</v>
      </c>
      <c r="BR26" s="4" t="s">
        <v>2039</v>
      </c>
      <c r="BS26" s="7">
        <v>200</v>
      </c>
      <c r="BT26" s="3">
        <v>5604000005</v>
      </c>
      <c r="BU26" s="8" t="s">
        <v>2475</v>
      </c>
      <c r="BV26" s="3"/>
    </row>
    <row r="27" spans="1:74" x14ac:dyDescent="0.25">
      <c r="A27" s="3" t="s">
        <v>2528</v>
      </c>
      <c r="B27" s="3"/>
      <c r="C27" s="3" t="s">
        <v>2459</v>
      </c>
      <c r="D27" s="4" t="s">
        <v>2460</v>
      </c>
      <c r="E27" s="3" t="s">
        <v>2461</v>
      </c>
      <c r="F27" s="5" t="s">
        <v>2462</v>
      </c>
      <c r="G27" s="5" t="s">
        <v>2463</v>
      </c>
      <c r="H27" s="4" t="s">
        <v>2496</v>
      </c>
      <c r="I27" s="4" t="s">
        <v>2529</v>
      </c>
      <c r="J27" s="4" t="s">
        <v>1327</v>
      </c>
      <c r="K27" s="4">
        <v>100</v>
      </c>
      <c r="L27" s="4" t="s">
        <v>1569</v>
      </c>
      <c r="M27" s="4" t="s">
        <v>1992</v>
      </c>
      <c r="N27" s="4"/>
      <c r="O27" s="4" t="s">
        <v>1993</v>
      </c>
      <c r="P27" s="4" t="s">
        <v>1335</v>
      </c>
      <c r="Q27" s="4"/>
      <c r="R27" s="4"/>
      <c r="S27" s="4"/>
      <c r="T27" s="4"/>
      <c r="U27" s="4">
        <v>20</v>
      </c>
      <c r="V27" s="4">
        <v>20</v>
      </c>
      <c r="W27" s="4"/>
      <c r="X27" s="4"/>
      <c r="Y27" s="4"/>
      <c r="Z27" s="4"/>
      <c r="AA27" s="4"/>
      <c r="AB27" s="4"/>
      <c r="AC27" s="6">
        <v>1276.3599999999999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>
        <v>51054.399999999994</v>
      </c>
      <c r="AP27" s="6"/>
      <c r="AQ27" s="6"/>
      <c r="AR27" s="6"/>
      <c r="AS27" s="6">
        <v>25527.199999999997</v>
      </c>
      <c r="AT27" s="6">
        <v>25527.199999999997</v>
      </c>
      <c r="AU27" s="6"/>
      <c r="AV27" s="6"/>
      <c r="AW27" s="6"/>
      <c r="AX27" s="6"/>
      <c r="AY27" s="6"/>
      <c r="AZ27" s="6"/>
      <c r="BA27" s="6">
        <v>57180.928</v>
      </c>
      <c r="BB27" s="4" t="s">
        <v>1696</v>
      </c>
      <c r="BC27" s="3">
        <v>2015</v>
      </c>
      <c r="BD27" s="3" t="s">
        <v>2016</v>
      </c>
      <c r="BE27" s="4" t="s">
        <v>2036</v>
      </c>
      <c r="BF27" s="4" t="s">
        <v>2460</v>
      </c>
      <c r="BG27" s="4" t="s">
        <v>2037</v>
      </c>
      <c r="BH27" s="6">
        <v>1429.52</v>
      </c>
      <c r="BI27" s="6"/>
      <c r="BJ27" s="6"/>
      <c r="BK27" s="4" t="s">
        <v>1758</v>
      </c>
      <c r="BL27" s="3"/>
      <c r="BM27" s="4" t="s">
        <v>2467</v>
      </c>
      <c r="BN27" s="3" t="s">
        <v>2468</v>
      </c>
      <c r="BO27" s="4" t="s">
        <v>2038</v>
      </c>
      <c r="BP27" s="4" t="s">
        <v>2469</v>
      </c>
      <c r="BQ27" s="3">
        <v>9140000098</v>
      </c>
      <c r="BR27" s="4" t="s">
        <v>2039</v>
      </c>
      <c r="BS27" s="7">
        <v>200</v>
      </c>
      <c r="BT27" s="3">
        <v>5606000008</v>
      </c>
      <c r="BU27" s="8" t="s">
        <v>2530</v>
      </c>
      <c r="BV27" s="3"/>
    </row>
    <row r="28" spans="1:74" x14ac:dyDescent="0.25">
      <c r="A28" s="3" t="s">
        <v>2531</v>
      </c>
      <c r="B28" s="3"/>
      <c r="C28" s="3" t="s">
        <v>2459</v>
      </c>
      <c r="D28" s="4" t="s">
        <v>2460</v>
      </c>
      <c r="E28" s="3" t="s">
        <v>2461</v>
      </c>
      <c r="F28" s="5" t="s">
        <v>2462</v>
      </c>
      <c r="G28" s="5" t="s">
        <v>2463</v>
      </c>
      <c r="H28" s="4" t="s">
        <v>2499</v>
      </c>
      <c r="I28" s="4" t="s">
        <v>2529</v>
      </c>
      <c r="J28" s="4" t="s">
        <v>1327</v>
      </c>
      <c r="K28" s="4">
        <v>100</v>
      </c>
      <c r="L28" s="4" t="s">
        <v>1569</v>
      </c>
      <c r="M28" s="4" t="s">
        <v>1992</v>
      </c>
      <c r="N28" s="4"/>
      <c r="O28" s="4" t="s">
        <v>1993</v>
      </c>
      <c r="P28" s="4" t="s">
        <v>1335</v>
      </c>
      <c r="Q28" s="4"/>
      <c r="R28" s="4"/>
      <c r="S28" s="4"/>
      <c r="T28" s="4"/>
      <c r="U28" s="4">
        <v>20</v>
      </c>
      <c r="V28" s="4">
        <v>20</v>
      </c>
      <c r="W28" s="4"/>
      <c r="X28" s="4"/>
      <c r="Y28" s="4"/>
      <c r="Z28" s="4"/>
      <c r="AA28" s="4"/>
      <c r="AB28" s="4"/>
      <c r="AC28" s="6">
        <v>456.67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>
        <v>18266.8</v>
      </c>
      <c r="AP28" s="6"/>
      <c r="AQ28" s="6"/>
      <c r="AR28" s="6"/>
      <c r="AS28" s="6">
        <v>9133.4</v>
      </c>
      <c r="AT28" s="6">
        <v>9133.4</v>
      </c>
      <c r="AU28" s="6"/>
      <c r="AV28" s="6"/>
      <c r="AW28" s="6"/>
      <c r="AX28" s="6"/>
      <c r="AY28" s="6"/>
      <c r="AZ28" s="6"/>
      <c r="BA28" s="6">
        <v>20458.816000000003</v>
      </c>
      <c r="BB28" s="4" t="s">
        <v>1696</v>
      </c>
      <c r="BC28" s="3">
        <v>2015</v>
      </c>
      <c r="BD28" s="3" t="s">
        <v>2016</v>
      </c>
      <c r="BE28" s="4" t="s">
        <v>2036</v>
      </c>
      <c r="BF28" s="4" t="s">
        <v>2460</v>
      </c>
      <c r="BG28" s="4" t="s">
        <v>2037</v>
      </c>
      <c r="BH28" s="6">
        <v>511.47</v>
      </c>
      <c r="BI28" s="6"/>
      <c r="BJ28" s="6"/>
      <c r="BK28" s="4" t="s">
        <v>1758</v>
      </c>
      <c r="BL28" s="3"/>
      <c r="BM28" s="4" t="s">
        <v>2467</v>
      </c>
      <c r="BN28" s="3" t="s">
        <v>2468</v>
      </c>
      <c r="BO28" s="4" t="s">
        <v>2038</v>
      </c>
      <c r="BP28" s="4" t="s">
        <v>2469</v>
      </c>
      <c r="BQ28" s="3">
        <v>9140000099</v>
      </c>
      <c r="BR28" s="4" t="s">
        <v>2039</v>
      </c>
      <c r="BS28" s="7">
        <v>200</v>
      </c>
      <c r="BT28" s="3">
        <v>5606000008</v>
      </c>
      <c r="BU28" s="8" t="s">
        <v>2530</v>
      </c>
      <c r="BV28" s="3"/>
    </row>
    <row r="29" spans="1:74" x14ac:dyDescent="0.25">
      <c r="A29" s="3" t="s">
        <v>2532</v>
      </c>
      <c r="B29" s="3"/>
      <c r="C29" s="3" t="s">
        <v>2459</v>
      </c>
      <c r="D29" s="4" t="s">
        <v>2460</v>
      </c>
      <c r="E29" s="3" t="s">
        <v>2461</v>
      </c>
      <c r="F29" s="5" t="s">
        <v>2462</v>
      </c>
      <c r="G29" s="5" t="s">
        <v>2463</v>
      </c>
      <c r="H29" s="4" t="s">
        <v>2506</v>
      </c>
      <c r="I29" s="4" t="s">
        <v>2533</v>
      </c>
      <c r="J29" s="4" t="s">
        <v>1327</v>
      </c>
      <c r="K29" s="4">
        <v>100</v>
      </c>
      <c r="L29" s="4" t="s">
        <v>1569</v>
      </c>
      <c r="M29" s="4" t="s">
        <v>1992</v>
      </c>
      <c r="N29" s="4"/>
      <c r="O29" s="4" t="s">
        <v>1993</v>
      </c>
      <c r="P29" s="4" t="s">
        <v>1335</v>
      </c>
      <c r="Q29" s="4"/>
      <c r="R29" s="4"/>
      <c r="S29" s="4"/>
      <c r="T29" s="4"/>
      <c r="U29" s="4">
        <v>20</v>
      </c>
      <c r="V29" s="4">
        <v>20</v>
      </c>
      <c r="W29" s="4"/>
      <c r="X29" s="4"/>
      <c r="Y29" s="4"/>
      <c r="Z29" s="4"/>
      <c r="AA29" s="4"/>
      <c r="AB29" s="4"/>
      <c r="AC29" s="6">
        <v>133.75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>
        <v>5350</v>
      </c>
      <c r="AP29" s="6"/>
      <c r="AQ29" s="6"/>
      <c r="AR29" s="6"/>
      <c r="AS29" s="6">
        <v>2675</v>
      </c>
      <c r="AT29" s="6">
        <v>2675</v>
      </c>
      <c r="AU29" s="6"/>
      <c r="AV29" s="6"/>
      <c r="AW29" s="6"/>
      <c r="AX29" s="6"/>
      <c r="AY29" s="6"/>
      <c r="AZ29" s="6"/>
      <c r="BA29" s="6">
        <v>5992.0000000000009</v>
      </c>
      <c r="BB29" s="4" t="s">
        <v>1696</v>
      </c>
      <c r="BC29" s="3">
        <v>2015</v>
      </c>
      <c r="BD29" s="3" t="s">
        <v>2016</v>
      </c>
      <c r="BE29" s="4" t="s">
        <v>2036</v>
      </c>
      <c r="BF29" s="4" t="s">
        <v>2460</v>
      </c>
      <c r="BG29" s="4" t="s">
        <v>2037</v>
      </c>
      <c r="BH29" s="6">
        <v>149.80000000000001</v>
      </c>
      <c r="BI29" s="6"/>
      <c r="BJ29" s="6"/>
      <c r="BK29" s="4" t="s">
        <v>1758</v>
      </c>
      <c r="BL29" s="3"/>
      <c r="BM29" s="4" t="s">
        <v>2467</v>
      </c>
      <c r="BN29" s="3" t="s">
        <v>2468</v>
      </c>
      <c r="BO29" s="4" t="s">
        <v>2038</v>
      </c>
      <c r="BP29" s="4" t="s">
        <v>2469</v>
      </c>
      <c r="BQ29" s="3">
        <v>9140000102</v>
      </c>
      <c r="BR29" s="4" t="s">
        <v>2039</v>
      </c>
      <c r="BS29" s="7">
        <v>200</v>
      </c>
      <c r="BT29" s="3">
        <v>5606000008</v>
      </c>
      <c r="BU29" s="8" t="s">
        <v>2530</v>
      </c>
      <c r="BV29" s="3"/>
    </row>
    <row r="30" spans="1:74" x14ac:dyDescent="0.25">
      <c r="A30" s="3" t="s">
        <v>2534</v>
      </c>
      <c r="B30" s="3"/>
      <c r="C30" s="3" t="s">
        <v>2459</v>
      </c>
      <c r="D30" s="4" t="s">
        <v>2460</v>
      </c>
      <c r="E30" s="3" t="s">
        <v>2461</v>
      </c>
      <c r="F30" s="5" t="s">
        <v>2462</v>
      </c>
      <c r="G30" s="5" t="s">
        <v>2463</v>
      </c>
      <c r="H30" s="4" t="s">
        <v>2501</v>
      </c>
      <c r="I30" s="4" t="s">
        <v>2529</v>
      </c>
      <c r="J30" s="4" t="s">
        <v>1327</v>
      </c>
      <c r="K30" s="4">
        <v>100</v>
      </c>
      <c r="L30" s="4" t="s">
        <v>1569</v>
      </c>
      <c r="M30" s="4" t="s">
        <v>1992</v>
      </c>
      <c r="N30" s="4"/>
      <c r="O30" s="4" t="s">
        <v>1993</v>
      </c>
      <c r="P30" s="4" t="s">
        <v>1335</v>
      </c>
      <c r="Q30" s="4"/>
      <c r="R30" s="4"/>
      <c r="S30" s="4"/>
      <c r="T30" s="4"/>
      <c r="U30" s="4">
        <v>20</v>
      </c>
      <c r="V30" s="4">
        <v>20</v>
      </c>
      <c r="W30" s="4"/>
      <c r="X30" s="4"/>
      <c r="Y30" s="4"/>
      <c r="Z30" s="4"/>
      <c r="AA30" s="4"/>
      <c r="AB30" s="4"/>
      <c r="AC30" s="6">
        <v>101.28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>
        <v>4051.2</v>
      </c>
      <c r="AP30" s="6"/>
      <c r="AQ30" s="6"/>
      <c r="AR30" s="6"/>
      <c r="AS30" s="6">
        <v>2025.6</v>
      </c>
      <c r="AT30" s="6">
        <v>2025.6</v>
      </c>
      <c r="AU30" s="6"/>
      <c r="AV30" s="6"/>
      <c r="AW30" s="6"/>
      <c r="AX30" s="6"/>
      <c r="AY30" s="6"/>
      <c r="AZ30" s="6"/>
      <c r="BA30" s="6">
        <v>4537.3440000000001</v>
      </c>
      <c r="BB30" s="4" t="s">
        <v>1696</v>
      </c>
      <c r="BC30" s="3">
        <v>2015</v>
      </c>
      <c r="BD30" s="3" t="s">
        <v>2016</v>
      </c>
      <c r="BE30" s="4" t="s">
        <v>2036</v>
      </c>
      <c r="BF30" s="4" t="s">
        <v>2460</v>
      </c>
      <c r="BG30" s="4" t="s">
        <v>2037</v>
      </c>
      <c r="BH30" s="6">
        <v>113.43</v>
      </c>
      <c r="BI30" s="6"/>
      <c r="BJ30" s="6"/>
      <c r="BK30" s="4" t="s">
        <v>1758</v>
      </c>
      <c r="BL30" s="3"/>
      <c r="BM30" s="4" t="s">
        <v>2467</v>
      </c>
      <c r="BN30" s="3" t="s">
        <v>2468</v>
      </c>
      <c r="BO30" s="4" t="s">
        <v>2038</v>
      </c>
      <c r="BP30" s="4" t="s">
        <v>2469</v>
      </c>
      <c r="BQ30" s="3" t="s">
        <v>2502</v>
      </c>
      <c r="BR30" s="4" t="s">
        <v>2039</v>
      </c>
      <c r="BS30" s="7">
        <v>200</v>
      </c>
      <c r="BT30" s="3">
        <v>5606000008</v>
      </c>
      <c r="BU30" s="8" t="s">
        <v>2530</v>
      </c>
      <c r="BV30" s="3"/>
    </row>
    <row r="31" spans="1:74" x14ac:dyDescent="0.25">
      <c r="A31" s="3" t="s">
        <v>2535</v>
      </c>
      <c r="B31" s="3"/>
      <c r="C31" s="3" t="s">
        <v>2459</v>
      </c>
      <c r="D31" s="4" t="s">
        <v>2460</v>
      </c>
      <c r="E31" s="3" t="s">
        <v>2461</v>
      </c>
      <c r="F31" s="5" t="s">
        <v>2462</v>
      </c>
      <c r="G31" s="5" t="s">
        <v>2463</v>
      </c>
      <c r="H31" s="4" t="s">
        <v>2493</v>
      </c>
      <c r="I31" s="4" t="s">
        <v>2536</v>
      </c>
      <c r="J31" s="4" t="s">
        <v>1327</v>
      </c>
      <c r="K31" s="4">
        <v>100</v>
      </c>
      <c r="L31" s="4" t="s">
        <v>1569</v>
      </c>
      <c r="M31" s="4" t="s">
        <v>1992</v>
      </c>
      <c r="N31" s="4"/>
      <c r="O31" s="4" t="s">
        <v>1993</v>
      </c>
      <c r="P31" s="4" t="s">
        <v>1335</v>
      </c>
      <c r="Q31" s="4"/>
      <c r="R31" s="4"/>
      <c r="S31" s="4"/>
      <c r="T31" s="4"/>
      <c r="U31" s="4">
        <v>6</v>
      </c>
      <c r="V31" s="4">
        <v>6</v>
      </c>
      <c r="W31" s="4"/>
      <c r="X31" s="4"/>
      <c r="Y31" s="4"/>
      <c r="Z31" s="4"/>
      <c r="AA31" s="4"/>
      <c r="AB31" s="4"/>
      <c r="AC31" s="6">
        <v>5132.18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>
        <v>61586.16</v>
      </c>
      <c r="AP31" s="6"/>
      <c r="AQ31" s="6"/>
      <c r="AR31" s="6"/>
      <c r="AS31" s="6">
        <v>30793.08</v>
      </c>
      <c r="AT31" s="6">
        <v>30793.08</v>
      </c>
      <c r="AU31" s="6"/>
      <c r="AV31" s="6"/>
      <c r="AW31" s="6"/>
      <c r="AX31" s="6"/>
      <c r="AY31" s="6"/>
      <c r="AZ31" s="6"/>
      <c r="BA31" s="6">
        <v>68976.499200000006</v>
      </c>
      <c r="BB31" s="4" t="s">
        <v>1696</v>
      </c>
      <c r="BC31" s="3">
        <v>2015</v>
      </c>
      <c r="BD31" s="3" t="s">
        <v>2016</v>
      </c>
      <c r="BE31" s="4" t="s">
        <v>2036</v>
      </c>
      <c r="BF31" s="4" t="s">
        <v>2460</v>
      </c>
      <c r="BG31" s="4" t="s">
        <v>2037</v>
      </c>
      <c r="BH31" s="6">
        <v>5748.04</v>
      </c>
      <c r="BI31" s="6"/>
      <c r="BJ31" s="6"/>
      <c r="BK31" s="4" t="s">
        <v>1758</v>
      </c>
      <c r="BL31" s="3"/>
      <c r="BM31" s="4" t="s">
        <v>2467</v>
      </c>
      <c r="BN31" s="3" t="s">
        <v>2468</v>
      </c>
      <c r="BO31" s="4" t="s">
        <v>2038</v>
      </c>
      <c r="BP31" s="4" t="s">
        <v>2469</v>
      </c>
      <c r="BQ31" s="3">
        <v>9140000097</v>
      </c>
      <c r="BR31" s="4" t="s">
        <v>2039</v>
      </c>
      <c r="BS31" s="7">
        <v>200</v>
      </c>
      <c r="BT31" s="3">
        <v>5606000008</v>
      </c>
      <c r="BU31" s="8" t="s">
        <v>2530</v>
      </c>
      <c r="BV31" s="3"/>
    </row>
    <row r="32" spans="1:74" x14ac:dyDescent="0.25">
      <c r="A32" s="3" t="s">
        <v>2537</v>
      </c>
      <c r="B32" s="3"/>
      <c r="C32" s="3" t="s">
        <v>2459</v>
      </c>
      <c r="D32" s="4" t="s">
        <v>2460</v>
      </c>
      <c r="E32" s="3" t="s">
        <v>2461</v>
      </c>
      <c r="F32" s="5" t="s">
        <v>2462</v>
      </c>
      <c r="G32" s="5" t="s">
        <v>2463</v>
      </c>
      <c r="H32" s="4" t="s">
        <v>2514</v>
      </c>
      <c r="I32" s="4" t="s">
        <v>2529</v>
      </c>
      <c r="J32" s="4" t="s">
        <v>1327</v>
      </c>
      <c r="K32" s="4">
        <v>100</v>
      </c>
      <c r="L32" s="4" t="s">
        <v>1569</v>
      </c>
      <c r="M32" s="4" t="s">
        <v>1992</v>
      </c>
      <c r="N32" s="4"/>
      <c r="O32" s="4" t="s">
        <v>1993</v>
      </c>
      <c r="P32" s="4" t="s">
        <v>1335</v>
      </c>
      <c r="Q32" s="4"/>
      <c r="R32" s="4"/>
      <c r="S32" s="4"/>
      <c r="T32" s="4"/>
      <c r="U32" s="4">
        <v>10</v>
      </c>
      <c r="V32" s="4">
        <v>10</v>
      </c>
      <c r="W32" s="4"/>
      <c r="X32" s="4"/>
      <c r="Y32" s="4"/>
      <c r="Z32" s="4"/>
      <c r="AA32" s="4"/>
      <c r="AB32" s="4"/>
      <c r="AC32" s="6">
        <v>1318.4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>
        <v>26368</v>
      </c>
      <c r="AP32" s="6"/>
      <c r="AQ32" s="6"/>
      <c r="AR32" s="6"/>
      <c r="AS32" s="6">
        <v>13184</v>
      </c>
      <c r="AT32" s="6">
        <v>13184</v>
      </c>
      <c r="AU32" s="6"/>
      <c r="AV32" s="6"/>
      <c r="AW32" s="6"/>
      <c r="AX32" s="6"/>
      <c r="AY32" s="6"/>
      <c r="AZ32" s="6"/>
      <c r="BA32" s="6">
        <v>29532.160000000003</v>
      </c>
      <c r="BB32" s="4" t="s">
        <v>1696</v>
      </c>
      <c r="BC32" s="3">
        <v>2015</v>
      </c>
      <c r="BD32" s="3" t="s">
        <v>2016</v>
      </c>
      <c r="BE32" s="4" t="s">
        <v>2036</v>
      </c>
      <c r="BF32" s="4" t="s">
        <v>2460</v>
      </c>
      <c r="BG32" s="4" t="s">
        <v>2037</v>
      </c>
      <c r="BH32" s="6">
        <v>1476.61</v>
      </c>
      <c r="BI32" s="6"/>
      <c r="BJ32" s="6"/>
      <c r="BK32" s="4" t="s">
        <v>1758</v>
      </c>
      <c r="BL32" s="3"/>
      <c r="BM32" s="4" t="s">
        <v>2467</v>
      </c>
      <c r="BN32" s="3" t="s">
        <v>2468</v>
      </c>
      <c r="BO32" s="4" t="s">
        <v>2038</v>
      </c>
      <c r="BP32" s="4" t="s">
        <v>2469</v>
      </c>
      <c r="BQ32" s="3">
        <v>9140000106</v>
      </c>
      <c r="BR32" s="4" t="s">
        <v>2039</v>
      </c>
      <c r="BS32" s="7">
        <v>200</v>
      </c>
      <c r="BT32" s="3">
        <v>5606000008</v>
      </c>
      <c r="BU32" s="8" t="s">
        <v>2530</v>
      </c>
      <c r="BV32" s="3"/>
    </row>
    <row r="33" spans="1:74" x14ac:dyDescent="0.25">
      <c r="A33" s="3" t="s">
        <v>2538</v>
      </c>
      <c r="B33" s="3"/>
      <c r="C33" s="3" t="s">
        <v>2459</v>
      </c>
      <c r="D33" s="4" t="s">
        <v>2460</v>
      </c>
      <c r="E33" s="3" t="s">
        <v>2461</v>
      </c>
      <c r="F33" s="5" t="s">
        <v>2462</v>
      </c>
      <c r="G33" s="5" t="s">
        <v>2463</v>
      </c>
      <c r="H33" s="4" t="s">
        <v>2512</v>
      </c>
      <c r="I33" s="4" t="s">
        <v>2529</v>
      </c>
      <c r="J33" s="4" t="s">
        <v>1327</v>
      </c>
      <c r="K33" s="4">
        <v>100</v>
      </c>
      <c r="L33" s="4" t="s">
        <v>1569</v>
      </c>
      <c r="M33" s="4" t="s">
        <v>1992</v>
      </c>
      <c r="N33" s="4"/>
      <c r="O33" s="4" t="s">
        <v>1993</v>
      </c>
      <c r="P33" s="4" t="s">
        <v>1335</v>
      </c>
      <c r="Q33" s="4"/>
      <c r="R33" s="4"/>
      <c r="S33" s="4"/>
      <c r="T33" s="4"/>
      <c r="U33" s="4">
        <v>6</v>
      </c>
      <c r="V33" s="4">
        <v>6</v>
      </c>
      <c r="W33" s="4"/>
      <c r="X33" s="4"/>
      <c r="Y33" s="4"/>
      <c r="Z33" s="4"/>
      <c r="AA33" s="4"/>
      <c r="AB33" s="4"/>
      <c r="AC33" s="6">
        <v>1029.8799999999999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>
        <v>12358.559999999998</v>
      </c>
      <c r="AP33" s="6"/>
      <c r="AQ33" s="6"/>
      <c r="AR33" s="6"/>
      <c r="AS33" s="6">
        <v>6179.2799999999988</v>
      </c>
      <c r="AT33" s="6">
        <v>6179.2799999999988</v>
      </c>
      <c r="AU33" s="6"/>
      <c r="AV33" s="6"/>
      <c r="AW33" s="6"/>
      <c r="AX33" s="6"/>
      <c r="AY33" s="6"/>
      <c r="AZ33" s="6"/>
      <c r="BA33" s="6">
        <v>13841.587199999998</v>
      </c>
      <c r="BB33" s="4" t="s">
        <v>1696</v>
      </c>
      <c r="BC33" s="3">
        <v>2015</v>
      </c>
      <c r="BD33" s="3" t="s">
        <v>2016</v>
      </c>
      <c r="BE33" s="4" t="s">
        <v>2036</v>
      </c>
      <c r="BF33" s="4" t="s">
        <v>2460</v>
      </c>
      <c r="BG33" s="4" t="s">
        <v>2037</v>
      </c>
      <c r="BH33" s="6">
        <v>1153.47</v>
      </c>
      <c r="BI33" s="6"/>
      <c r="BJ33" s="6"/>
      <c r="BK33" s="4" t="s">
        <v>1758</v>
      </c>
      <c r="BL33" s="3"/>
      <c r="BM33" s="4" t="s">
        <v>2467</v>
      </c>
      <c r="BN33" s="3" t="s">
        <v>2468</v>
      </c>
      <c r="BO33" s="4" t="s">
        <v>2038</v>
      </c>
      <c r="BP33" s="4" t="s">
        <v>2469</v>
      </c>
      <c r="BQ33" s="3">
        <v>9140000105</v>
      </c>
      <c r="BR33" s="4" t="s">
        <v>2039</v>
      </c>
      <c r="BS33" s="7">
        <v>200</v>
      </c>
      <c r="BT33" s="3">
        <v>5606000008</v>
      </c>
      <c r="BU33" s="8" t="s">
        <v>2530</v>
      </c>
      <c r="BV33" s="3"/>
    </row>
    <row r="34" spans="1:74" x14ac:dyDescent="0.25">
      <c r="A34" s="3" t="s">
        <v>2539</v>
      </c>
      <c r="B34" s="3"/>
      <c r="C34" s="3" t="s">
        <v>2459</v>
      </c>
      <c r="D34" s="4" t="s">
        <v>2460</v>
      </c>
      <c r="E34" s="3" t="s">
        <v>2461</v>
      </c>
      <c r="F34" s="5" t="s">
        <v>2462</v>
      </c>
      <c r="G34" s="5" t="s">
        <v>2463</v>
      </c>
      <c r="H34" s="4" t="s">
        <v>2540</v>
      </c>
      <c r="I34" s="4" t="s">
        <v>2541</v>
      </c>
      <c r="J34" s="4" t="s">
        <v>1327</v>
      </c>
      <c r="K34" s="4">
        <v>100</v>
      </c>
      <c r="L34" s="4" t="s">
        <v>1569</v>
      </c>
      <c r="M34" s="4" t="s">
        <v>1992</v>
      </c>
      <c r="N34" s="4"/>
      <c r="O34" s="4" t="s">
        <v>1993</v>
      </c>
      <c r="P34" s="4" t="s">
        <v>1335</v>
      </c>
      <c r="Q34" s="4"/>
      <c r="R34" s="4"/>
      <c r="S34" s="4"/>
      <c r="T34" s="4"/>
      <c r="U34" s="4">
        <v>6</v>
      </c>
      <c r="V34" s="4">
        <v>6</v>
      </c>
      <c r="W34" s="4"/>
      <c r="X34" s="4"/>
      <c r="Y34" s="4"/>
      <c r="Z34" s="4"/>
      <c r="AA34" s="4"/>
      <c r="AB34" s="4"/>
      <c r="AC34" s="6">
        <v>1947.02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>
        <v>23364.239999999998</v>
      </c>
      <c r="AP34" s="6"/>
      <c r="AQ34" s="6"/>
      <c r="AR34" s="6"/>
      <c r="AS34" s="6">
        <v>11682.119999999999</v>
      </c>
      <c r="AT34" s="6">
        <v>11682.119999999999</v>
      </c>
      <c r="AU34" s="6"/>
      <c r="AV34" s="6"/>
      <c r="AW34" s="6"/>
      <c r="AX34" s="6"/>
      <c r="AY34" s="6"/>
      <c r="AZ34" s="6"/>
      <c r="BA34" s="6">
        <v>26167.948800000002</v>
      </c>
      <c r="BB34" s="4" t="s">
        <v>1696</v>
      </c>
      <c r="BC34" s="3">
        <v>2015</v>
      </c>
      <c r="BD34" s="3" t="s">
        <v>2016</v>
      </c>
      <c r="BE34" s="4" t="s">
        <v>2036</v>
      </c>
      <c r="BF34" s="4" t="s">
        <v>2460</v>
      </c>
      <c r="BG34" s="4" t="s">
        <v>2037</v>
      </c>
      <c r="BH34" s="6">
        <v>2180.66</v>
      </c>
      <c r="BI34" s="6"/>
      <c r="BJ34" s="6"/>
      <c r="BK34" s="4" t="s">
        <v>1758</v>
      </c>
      <c r="BL34" s="3"/>
      <c r="BM34" s="4" t="s">
        <v>2467</v>
      </c>
      <c r="BN34" s="3" t="s">
        <v>2468</v>
      </c>
      <c r="BO34" s="4" t="s">
        <v>2038</v>
      </c>
      <c r="BP34" s="4" t="s">
        <v>2469</v>
      </c>
      <c r="BQ34" s="3">
        <v>9140000084</v>
      </c>
      <c r="BR34" s="4" t="s">
        <v>2039</v>
      </c>
      <c r="BS34" s="7">
        <v>200</v>
      </c>
      <c r="BT34" s="3">
        <v>5606000008</v>
      </c>
      <c r="BU34" s="8" t="s">
        <v>2530</v>
      </c>
      <c r="BV34" s="3"/>
    </row>
    <row r="35" spans="1:74" x14ac:dyDescent="0.25">
      <c r="A35" s="3" t="s">
        <v>2542</v>
      </c>
      <c r="B35" s="3"/>
      <c r="C35" s="3" t="s">
        <v>2459</v>
      </c>
      <c r="D35" s="4" t="s">
        <v>2460</v>
      </c>
      <c r="E35" s="3" t="s">
        <v>2461</v>
      </c>
      <c r="F35" s="5" t="s">
        <v>2462</v>
      </c>
      <c r="G35" s="5" t="s">
        <v>2463</v>
      </c>
      <c r="H35" s="4" t="s">
        <v>2482</v>
      </c>
      <c r="I35" s="4" t="s">
        <v>2543</v>
      </c>
      <c r="J35" s="4" t="s">
        <v>1327</v>
      </c>
      <c r="K35" s="4">
        <v>100</v>
      </c>
      <c r="L35" s="4" t="s">
        <v>1569</v>
      </c>
      <c r="M35" s="4" t="s">
        <v>1992</v>
      </c>
      <c r="N35" s="4"/>
      <c r="O35" s="4" t="s">
        <v>1993</v>
      </c>
      <c r="P35" s="4" t="s">
        <v>1335</v>
      </c>
      <c r="Q35" s="4"/>
      <c r="R35" s="4"/>
      <c r="S35" s="4"/>
      <c r="T35" s="4"/>
      <c r="U35" s="4">
        <v>10</v>
      </c>
      <c r="V35" s="4">
        <v>10</v>
      </c>
      <c r="W35" s="4"/>
      <c r="X35" s="4"/>
      <c r="Y35" s="4"/>
      <c r="Z35" s="4"/>
      <c r="AA35" s="4"/>
      <c r="AB35" s="4"/>
      <c r="AC35" s="6">
        <v>3247.2700000000004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>
        <v>64945.400000000009</v>
      </c>
      <c r="AP35" s="6"/>
      <c r="AQ35" s="6"/>
      <c r="AR35" s="6"/>
      <c r="AS35" s="6">
        <v>32472.700000000004</v>
      </c>
      <c r="AT35" s="6">
        <v>32472.700000000004</v>
      </c>
      <c r="AU35" s="6"/>
      <c r="AV35" s="6"/>
      <c r="AW35" s="6"/>
      <c r="AX35" s="6"/>
      <c r="AY35" s="6"/>
      <c r="AZ35" s="6"/>
      <c r="BA35" s="6">
        <v>72738.848000000013</v>
      </c>
      <c r="BB35" s="4" t="s">
        <v>1696</v>
      </c>
      <c r="BC35" s="3">
        <v>2015</v>
      </c>
      <c r="BD35" s="3" t="s">
        <v>2016</v>
      </c>
      <c r="BE35" s="4" t="s">
        <v>2036</v>
      </c>
      <c r="BF35" s="4" t="s">
        <v>2460</v>
      </c>
      <c r="BG35" s="4" t="s">
        <v>2037</v>
      </c>
      <c r="BH35" s="6">
        <v>3636.94</v>
      </c>
      <c r="BI35" s="6"/>
      <c r="BJ35" s="6"/>
      <c r="BK35" s="4" t="s">
        <v>1758</v>
      </c>
      <c r="BL35" s="3"/>
      <c r="BM35" s="4" t="s">
        <v>2467</v>
      </c>
      <c r="BN35" s="3" t="s">
        <v>2468</v>
      </c>
      <c r="BO35" s="4" t="s">
        <v>2038</v>
      </c>
      <c r="BP35" s="4" t="s">
        <v>2469</v>
      </c>
      <c r="BQ35" s="3">
        <v>9140000090</v>
      </c>
      <c r="BR35" s="4" t="s">
        <v>2039</v>
      </c>
      <c r="BS35" s="7">
        <v>200</v>
      </c>
      <c r="BT35" s="3">
        <v>5606000008</v>
      </c>
      <c r="BU35" s="8" t="s">
        <v>2530</v>
      </c>
      <c r="BV35" s="3"/>
    </row>
    <row r="36" spans="1:74" x14ac:dyDescent="0.25">
      <c r="A36" s="3" t="s">
        <v>2544</v>
      </c>
      <c r="B36" s="3"/>
      <c r="C36" s="3" t="s">
        <v>2459</v>
      </c>
      <c r="D36" s="4" t="s">
        <v>2460</v>
      </c>
      <c r="E36" s="3" t="s">
        <v>2461</v>
      </c>
      <c r="F36" s="5" t="s">
        <v>2462</v>
      </c>
      <c r="G36" s="5" t="s">
        <v>2463</v>
      </c>
      <c r="H36" s="4" t="s">
        <v>2526</v>
      </c>
      <c r="I36" s="4" t="s">
        <v>2545</v>
      </c>
      <c r="J36" s="4" t="s">
        <v>1327</v>
      </c>
      <c r="K36" s="4">
        <v>100</v>
      </c>
      <c r="L36" s="4" t="s">
        <v>1569</v>
      </c>
      <c r="M36" s="4" t="s">
        <v>1992</v>
      </c>
      <c r="N36" s="4"/>
      <c r="O36" s="4" t="s">
        <v>1993</v>
      </c>
      <c r="P36" s="4" t="s">
        <v>1335</v>
      </c>
      <c r="Q36" s="4"/>
      <c r="R36" s="4"/>
      <c r="S36" s="4"/>
      <c r="T36" s="4"/>
      <c r="U36" s="4">
        <v>350</v>
      </c>
      <c r="V36" s="4">
        <v>350</v>
      </c>
      <c r="W36" s="4"/>
      <c r="X36" s="4"/>
      <c r="Y36" s="4"/>
      <c r="Z36" s="4"/>
      <c r="AA36" s="4"/>
      <c r="AB36" s="4"/>
      <c r="AC36" s="6">
        <v>2513.5500000000002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>
        <v>1759485.0000000002</v>
      </c>
      <c r="AP36" s="6"/>
      <c r="AQ36" s="6"/>
      <c r="AR36" s="6"/>
      <c r="AS36" s="6">
        <v>879742.50000000012</v>
      </c>
      <c r="AT36" s="6">
        <v>879742.50000000012</v>
      </c>
      <c r="AU36" s="6"/>
      <c r="AV36" s="6"/>
      <c r="AW36" s="6"/>
      <c r="AX36" s="6"/>
      <c r="AY36" s="6"/>
      <c r="AZ36" s="6"/>
      <c r="BA36" s="6">
        <v>1970623.2000000004</v>
      </c>
      <c r="BB36" s="4" t="s">
        <v>1696</v>
      </c>
      <c r="BC36" s="3">
        <v>2015</v>
      </c>
      <c r="BD36" s="3" t="s">
        <v>2016</v>
      </c>
      <c r="BE36" s="4" t="s">
        <v>2036</v>
      </c>
      <c r="BF36" s="4" t="s">
        <v>2460</v>
      </c>
      <c r="BG36" s="4" t="s">
        <v>2037</v>
      </c>
      <c r="BH36" s="6">
        <v>2815.18</v>
      </c>
      <c r="BI36" s="6"/>
      <c r="BJ36" s="6"/>
      <c r="BK36" s="4" t="s">
        <v>1758</v>
      </c>
      <c r="BL36" s="3"/>
      <c r="BM36" s="4" t="s">
        <v>2467</v>
      </c>
      <c r="BN36" s="3" t="s">
        <v>2468</v>
      </c>
      <c r="BO36" s="4" t="s">
        <v>2038</v>
      </c>
      <c r="BP36" s="4" t="s">
        <v>2469</v>
      </c>
      <c r="BQ36" s="3">
        <v>9140000504</v>
      </c>
      <c r="BR36" s="4" t="s">
        <v>2039</v>
      </c>
      <c r="BS36" s="7">
        <v>200</v>
      </c>
      <c r="BT36" s="3">
        <v>5606000008</v>
      </c>
      <c r="BU36" s="8" t="s">
        <v>2530</v>
      </c>
      <c r="BV36" s="3"/>
    </row>
    <row r="37" spans="1:74" x14ac:dyDescent="0.25">
      <c r="A37" s="3" t="s">
        <v>2546</v>
      </c>
      <c r="B37" s="3"/>
      <c r="C37" s="3" t="s">
        <v>2459</v>
      </c>
      <c r="D37" s="4" t="s">
        <v>2460</v>
      </c>
      <c r="E37" s="3" t="s">
        <v>2461</v>
      </c>
      <c r="F37" s="5" t="s">
        <v>2462</v>
      </c>
      <c r="G37" s="5" t="s">
        <v>2463</v>
      </c>
      <c r="H37" s="4" t="s">
        <v>2524</v>
      </c>
      <c r="I37" s="4" t="s">
        <v>2543</v>
      </c>
      <c r="J37" s="4" t="s">
        <v>1327</v>
      </c>
      <c r="K37" s="4">
        <v>100</v>
      </c>
      <c r="L37" s="4" t="s">
        <v>1569</v>
      </c>
      <c r="M37" s="4" t="s">
        <v>1992</v>
      </c>
      <c r="N37" s="4"/>
      <c r="O37" s="4" t="s">
        <v>1993</v>
      </c>
      <c r="P37" s="4" t="s">
        <v>1335</v>
      </c>
      <c r="Q37" s="4"/>
      <c r="R37" s="4"/>
      <c r="S37" s="4"/>
      <c r="T37" s="4"/>
      <c r="U37" s="4">
        <v>350</v>
      </c>
      <c r="V37" s="4">
        <v>350</v>
      </c>
      <c r="W37" s="4"/>
      <c r="X37" s="4"/>
      <c r="Y37" s="4"/>
      <c r="Z37" s="4"/>
      <c r="AA37" s="4"/>
      <c r="AB37" s="4"/>
      <c r="AC37" s="6">
        <v>2417.0600000000004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1691942.0000000002</v>
      </c>
      <c r="AP37" s="6"/>
      <c r="AQ37" s="6"/>
      <c r="AR37" s="6"/>
      <c r="AS37" s="6">
        <v>845971.00000000012</v>
      </c>
      <c r="AT37" s="6">
        <v>845971.00000000012</v>
      </c>
      <c r="AU37" s="6"/>
      <c r="AV37" s="6"/>
      <c r="AW37" s="6"/>
      <c r="AX37" s="6"/>
      <c r="AY37" s="6"/>
      <c r="AZ37" s="6"/>
      <c r="BA37" s="6">
        <v>1894975.0400000005</v>
      </c>
      <c r="BB37" s="4" t="s">
        <v>1696</v>
      </c>
      <c r="BC37" s="3">
        <v>2015</v>
      </c>
      <c r="BD37" s="3" t="s">
        <v>2016</v>
      </c>
      <c r="BE37" s="4" t="s">
        <v>2036</v>
      </c>
      <c r="BF37" s="4" t="s">
        <v>2460</v>
      </c>
      <c r="BG37" s="4" t="s">
        <v>2037</v>
      </c>
      <c r="BH37" s="6">
        <v>2707.11</v>
      </c>
      <c r="BI37" s="6"/>
      <c r="BJ37" s="6"/>
      <c r="BK37" s="4" t="s">
        <v>1758</v>
      </c>
      <c r="BL37" s="3"/>
      <c r="BM37" s="4" t="s">
        <v>2467</v>
      </c>
      <c r="BN37" s="3" t="s">
        <v>2468</v>
      </c>
      <c r="BO37" s="4" t="s">
        <v>2038</v>
      </c>
      <c r="BP37" s="4" t="s">
        <v>2469</v>
      </c>
      <c r="BQ37" s="3">
        <v>9140000094</v>
      </c>
      <c r="BR37" s="4" t="s">
        <v>2039</v>
      </c>
      <c r="BS37" s="7">
        <v>200</v>
      </c>
      <c r="BT37" s="3">
        <v>5606000008</v>
      </c>
      <c r="BU37" s="8" t="s">
        <v>2530</v>
      </c>
      <c r="BV37" s="3"/>
    </row>
    <row r="38" spans="1:74" x14ac:dyDescent="0.25">
      <c r="A38" s="3" t="s">
        <v>2547</v>
      </c>
      <c r="B38" s="3"/>
      <c r="C38" s="3" t="s">
        <v>2459</v>
      </c>
      <c r="D38" s="4" t="s">
        <v>2460</v>
      </c>
      <c r="E38" s="3" t="s">
        <v>2461</v>
      </c>
      <c r="F38" s="5" t="s">
        <v>2462</v>
      </c>
      <c r="G38" s="5" t="s">
        <v>2463</v>
      </c>
      <c r="H38" s="4" t="s">
        <v>2491</v>
      </c>
      <c r="I38" s="4" t="s">
        <v>2543</v>
      </c>
      <c r="J38" s="4" t="s">
        <v>1327</v>
      </c>
      <c r="K38" s="4">
        <v>100</v>
      </c>
      <c r="L38" s="4" t="s">
        <v>1569</v>
      </c>
      <c r="M38" s="4" t="s">
        <v>1992</v>
      </c>
      <c r="N38" s="4"/>
      <c r="O38" s="4" t="s">
        <v>1993</v>
      </c>
      <c r="P38" s="4" t="s">
        <v>1335</v>
      </c>
      <c r="Q38" s="4"/>
      <c r="R38" s="4"/>
      <c r="S38" s="4"/>
      <c r="T38" s="4"/>
      <c r="U38" s="4">
        <v>200</v>
      </c>
      <c r="V38" s="4">
        <v>200</v>
      </c>
      <c r="W38" s="4"/>
      <c r="X38" s="4"/>
      <c r="Y38" s="4"/>
      <c r="Z38" s="4"/>
      <c r="AA38" s="4"/>
      <c r="AB38" s="4"/>
      <c r="AC38" s="6">
        <v>1035.6099999999999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414243.99999999994</v>
      </c>
      <c r="AP38" s="6"/>
      <c r="AQ38" s="6"/>
      <c r="AR38" s="6"/>
      <c r="AS38" s="6">
        <v>207121.99999999997</v>
      </c>
      <c r="AT38" s="6">
        <v>207121.99999999997</v>
      </c>
      <c r="AU38" s="6"/>
      <c r="AV38" s="6"/>
      <c r="AW38" s="6"/>
      <c r="AX38" s="6"/>
      <c r="AY38" s="6"/>
      <c r="AZ38" s="6"/>
      <c r="BA38" s="6">
        <v>463953.27999999997</v>
      </c>
      <c r="BB38" s="4" t="s">
        <v>1696</v>
      </c>
      <c r="BC38" s="3">
        <v>2015</v>
      </c>
      <c r="BD38" s="3" t="s">
        <v>2016</v>
      </c>
      <c r="BE38" s="4" t="s">
        <v>2036</v>
      </c>
      <c r="BF38" s="4" t="s">
        <v>2460</v>
      </c>
      <c r="BG38" s="4" t="s">
        <v>2037</v>
      </c>
      <c r="BH38" s="6">
        <v>1159.8800000000001</v>
      </c>
      <c r="BI38" s="6"/>
      <c r="BJ38" s="6"/>
      <c r="BK38" s="4" t="s">
        <v>1758</v>
      </c>
      <c r="BL38" s="3"/>
      <c r="BM38" s="4" t="s">
        <v>2467</v>
      </c>
      <c r="BN38" s="3" t="s">
        <v>2468</v>
      </c>
      <c r="BO38" s="4" t="s">
        <v>2038</v>
      </c>
      <c r="BP38" s="4" t="s">
        <v>2469</v>
      </c>
      <c r="BQ38" s="3">
        <v>9140000093</v>
      </c>
      <c r="BR38" s="4" t="s">
        <v>2039</v>
      </c>
      <c r="BS38" s="7">
        <v>200</v>
      </c>
      <c r="BT38" s="3">
        <v>5606000008</v>
      </c>
      <c r="BU38" s="8" t="s">
        <v>2530</v>
      </c>
      <c r="BV38" s="3"/>
    </row>
    <row r="39" spans="1:74" x14ac:dyDescent="0.25">
      <c r="A39" s="3" t="s">
        <v>2548</v>
      </c>
      <c r="B39" s="3"/>
      <c r="C39" s="3" t="s">
        <v>2459</v>
      </c>
      <c r="D39" s="4" t="s">
        <v>2460</v>
      </c>
      <c r="E39" s="3" t="s">
        <v>2461</v>
      </c>
      <c r="F39" s="5" t="s">
        <v>2462</v>
      </c>
      <c r="G39" s="5" t="s">
        <v>2463</v>
      </c>
      <c r="H39" s="4" t="s">
        <v>2549</v>
      </c>
      <c r="I39" s="4" t="s">
        <v>2543</v>
      </c>
      <c r="J39" s="4" t="s">
        <v>1327</v>
      </c>
      <c r="K39" s="4">
        <v>100</v>
      </c>
      <c r="L39" s="4" t="s">
        <v>1569</v>
      </c>
      <c r="M39" s="4" t="s">
        <v>1992</v>
      </c>
      <c r="N39" s="4"/>
      <c r="O39" s="4" t="s">
        <v>1993</v>
      </c>
      <c r="P39" s="4" t="s">
        <v>1335</v>
      </c>
      <c r="Q39" s="4"/>
      <c r="R39" s="4"/>
      <c r="S39" s="4"/>
      <c r="T39" s="4"/>
      <c r="U39" s="4">
        <v>12</v>
      </c>
      <c r="V39" s="4">
        <v>12</v>
      </c>
      <c r="W39" s="4"/>
      <c r="X39" s="4"/>
      <c r="Y39" s="4"/>
      <c r="Z39" s="4"/>
      <c r="AA39" s="4"/>
      <c r="AB39" s="4"/>
      <c r="AC39" s="6">
        <v>624.80999999999995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>
        <v>14995.439999999999</v>
      </c>
      <c r="AP39" s="6"/>
      <c r="AQ39" s="6"/>
      <c r="AR39" s="6"/>
      <c r="AS39" s="6">
        <v>7497.7199999999993</v>
      </c>
      <c r="AT39" s="6">
        <v>7497.7199999999993</v>
      </c>
      <c r="AU39" s="6"/>
      <c r="AV39" s="6"/>
      <c r="AW39" s="6"/>
      <c r="AX39" s="6"/>
      <c r="AY39" s="6"/>
      <c r="AZ39" s="6"/>
      <c r="BA39" s="6">
        <v>16794.892800000001</v>
      </c>
      <c r="BB39" s="4" t="s">
        <v>1696</v>
      </c>
      <c r="BC39" s="3">
        <v>2015</v>
      </c>
      <c r="BD39" s="3" t="s">
        <v>2016</v>
      </c>
      <c r="BE39" s="4" t="s">
        <v>2036</v>
      </c>
      <c r="BF39" s="4" t="s">
        <v>2460</v>
      </c>
      <c r="BG39" s="4" t="s">
        <v>2037</v>
      </c>
      <c r="BH39" s="6">
        <v>699.79</v>
      </c>
      <c r="BI39" s="6"/>
      <c r="BJ39" s="6"/>
      <c r="BK39" s="4" t="s">
        <v>1758</v>
      </c>
      <c r="BL39" s="3"/>
      <c r="BM39" s="4" t="s">
        <v>2467</v>
      </c>
      <c r="BN39" s="3" t="s">
        <v>2468</v>
      </c>
      <c r="BO39" s="4" t="s">
        <v>2038</v>
      </c>
      <c r="BP39" s="4" t="s">
        <v>2469</v>
      </c>
      <c r="BQ39" s="3">
        <v>9140000086</v>
      </c>
      <c r="BR39" s="4" t="s">
        <v>2039</v>
      </c>
      <c r="BS39" s="7">
        <v>200</v>
      </c>
      <c r="BT39" s="3">
        <v>5606000008</v>
      </c>
      <c r="BU39" s="8" t="s">
        <v>2530</v>
      </c>
      <c r="BV39" s="3"/>
    </row>
    <row r="40" spans="1:74" x14ac:dyDescent="0.25">
      <c r="A40" s="3" t="s">
        <v>2550</v>
      </c>
      <c r="B40" s="3"/>
      <c r="C40" s="3" t="s">
        <v>2459</v>
      </c>
      <c r="D40" s="4" t="s">
        <v>2460</v>
      </c>
      <c r="E40" s="3" t="s">
        <v>2461</v>
      </c>
      <c r="F40" s="5" t="s">
        <v>2462</v>
      </c>
      <c r="G40" s="5" t="s">
        <v>2463</v>
      </c>
      <c r="H40" s="4" t="s">
        <v>2521</v>
      </c>
      <c r="I40" s="4" t="s">
        <v>2551</v>
      </c>
      <c r="J40" s="4" t="s">
        <v>1327</v>
      </c>
      <c r="K40" s="4">
        <v>100</v>
      </c>
      <c r="L40" s="4" t="s">
        <v>1569</v>
      </c>
      <c r="M40" s="4" t="s">
        <v>1992</v>
      </c>
      <c r="N40" s="4"/>
      <c r="O40" s="4" t="s">
        <v>1993</v>
      </c>
      <c r="P40" s="4" t="s">
        <v>1335</v>
      </c>
      <c r="Q40" s="4"/>
      <c r="R40" s="4"/>
      <c r="S40" s="4"/>
      <c r="T40" s="4"/>
      <c r="U40" s="4">
        <v>8</v>
      </c>
      <c r="V40" s="4">
        <v>8</v>
      </c>
      <c r="W40" s="4"/>
      <c r="X40" s="4"/>
      <c r="Y40" s="4"/>
      <c r="Z40" s="4"/>
      <c r="AA40" s="4"/>
      <c r="AB40" s="4"/>
      <c r="AC40" s="6">
        <v>3885.44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>
        <v>62167.040000000001</v>
      </c>
      <c r="AP40" s="6"/>
      <c r="AQ40" s="6"/>
      <c r="AR40" s="6"/>
      <c r="AS40" s="6">
        <v>31083.52</v>
      </c>
      <c r="AT40" s="6">
        <v>31083.52</v>
      </c>
      <c r="AU40" s="6"/>
      <c r="AV40" s="6"/>
      <c r="AW40" s="6"/>
      <c r="AX40" s="6"/>
      <c r="AY40" s="6"/>
      <c r="AZ40" s="6"/>
      <c r="BA40" s="6">
        <v>69627.084800000011</v>
      </c>
      <c r="BB40" s="4" t="s">
        <v>1696</v>
      </c>
      <c r="BC40" s="3">
        <v>2015</v>
      </c>
      <c r="BD40" s="3" t="s">
        <v>2016</v>
      </c>
      <c r="BE40" s="4" t="s">
        <v>2036</v>
      </c>
      <c r="BF40" s="4" t="s">
        <v>2460</v>
      </c>
      <c r="BG40" s="4" t="s">
        <v>2037</v>
      </c>
      <c r="BH40" s="6">
        <v>4351.6899999999996</v>
      </c>
      <c r="BI40" s="6"/>
      <c r="BJ40" s="6"/>
      <c r="BK40" s="4" t="s">
        <v>1758</v>
      </c>
      <c r="BL40" s="3"/>
      <c r="BM40" s="4" t="s">
        <v>2467</v>
      </c>
      <c r="BN40" s="3" t="s">
        <v>2468</v>
      </c>
      <c r="BO40" s="4" t="s">
        <v>2038</v>
      </c>
      <c r="BP40" s="4" t="s">
        <v>2469</v>
      </c>
      <c r="BQ40" s="3">
        <v>9140000088</v>
      </c>
      <c r="BR40" s="4" t="s">
        <v>2039</v>
      </c>
      <c r="BS40" s="7">
        <v>200</v>
      </c>
      <c r="BT40" s="3">
        <v>5606000008</v>
      </c>
      <c r="BU40" s="8" t="s">
        <v>2530</v>
      </c>
      <c r="BV40" s="3"/>
    </row>
    <row r="41" spans="1:74" x14ac:dyDescent="0.25">
      <c r="A41" s="3" t="s">
        <v>2552</v>
      </c>
      <c r="B41" s="3"/>
      <c r="C41" s="3" t="s">
        <v>2459</v>
      </c>
      <c r="D41" s="4" t="s">
        <v>2460</v>
      </c>
      <c r="E41" s="3" t="s">
        <v>2461</v>
      </c>
      <c r="F41" s="5" t="s">
        <v>2462</v>
      </c>
      <c r="G41" s="5" t="s">
        <v>2463</v>
      </c>
      <c r="H41" s="4" t="s">
        <v>2480</v>
      </c>
      <c r="I41" s="4" t="s">
        <v>2543</v>
      </c>
      <c r="J41" s="4" t="s">
        <v>1327</v>
      </c>
      <c r="K41" s="4">
        <v>100</v>
      </c>
      <c r="L41" s="4" t="s">
        <v>1569</v>
      </c>
      <c r="M41" s="4" t="s">
        <v>1992</v>
      </c>
      <c r="N41" s="4"/>
      <c r="O41" s="4" t="s">
        <v>1993</v>
      </c>
      <c r="P41" s="4" t="s">
        <v>1335</v>
      </c>
      <c r="Q41" s="4"/>
      <c r="R41" s="4"/>
      <c r="S41" s="4"/>
      <c r="T41" s="4"/>
      <c r="U41" s="4">
        <v>6</v>
      </c>
      <c r="V41" s="4">
        <v>6</v>
      </c>
      <c r="W41" s="4"/>
      <c r="X41" s="4"/>
      <c r="Y41" s="4"/>
      <c r="Z41" s="4"/>
      <c r="AA41" s="4"/>
      <c r="AB41" s="4"/>
      <c r="AC41" s="6">
        <v>1833.33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21999.96</v>
      </c>
      <c r="AP41" s="6"/>
      <c r="AQ41" s="6"/>
      <c r="AR41" s="6"/>
      <c r="AS41" s="6">
        <v>10999.98</v>
      </c>
      <c r="AT41" s="6">
        <v>10999.98</v>
      </c>
      <c r="AU41" s="6"/>
      <c r="AV41" s="6"/>
      <c r="AW41" s="6"/>
      <c r="AX41" s="6"/>
      <c r="AY41" s="6"/>
      <c r="AZ41" s="6"/>
      <c r="BA41" s="6">
        <v>24639.9552</v>
      </c>
      <c r="BB41" s="4" t="s">
        <v>1696</v>
      </c>
      <c r="BC41" s="3">
        <v>2015</v>
      </c>
      <c r="BD41" s="3" t="s">
        <v>2016</v>
      </c>
      <c r="BE41" s="4" t="s">
        <v>2036</v>
      </c>
      <c r="BF41" s="4" t="s">
        <v>2460</v>
      </c>
      <c r="BG41" s="4" t="s">
        <v>2037</v>
      </c>
      <c r="BH41" s="6">
        <v>2053.33</v>
      </c>
      <c r="BI41" s="6"/>
      <c r="BJ41" s="6"/>
      <c r="BK41" s="4" t="s">
        <v>1758</v>
      </c>
      <c r="BL41" s="3"/>
      <c r="BM41" s="4" t="s">
        <v>2467</v>
      </c>
      <c r="BN41" s="3" t="s">
        <v>2468</v>
      </c>
      <c r="BO41" s="4" t="s">
        <v>2038</v>
      </c>
      <c r="BP41" s="4" t="s">
        <v>2469</v>
      </c>
      <c r="BQ41" s="3">
        <v>9140000089</v>
      </c>
      <c r="BR41" s="4" t="s">
        <v>2039</v>
      </c>
      <c r="BS41" s="7">
        <v>200</v>
      </c>
      <c r="BT41" s="3">
        <v>5606000008</v>
      </c>
      <c r="BU41" s="8" t="s">
        <v>2530</v>
      </c>
      <c r="BV41" s="3"/>
    </row>
    <row r="42" spans="1:74" x14ac:dyDescent="0.25">
      <c r="A42" s="3" t="s">
        <v>2553</v>
      </c>
      <c r="B42" s="3"/>
      <c r="C42" s="3" t="s">
        <v>2459</v>
      </c>
      <c r="D42" s="4" t="s">
        <v>2460</v>
      </c>
      <c r="E42" s="3" t="s">
        <v>2461</v>
      </c>
      <c r="F42" s="5" t="s">
        <v>2462</v>
      </c>
      <c r="G42" s="5" t="s">
        <v>2463</v>
      </c>
      <c r="H42" s="4" t="s">
        <v>2519</v>
      </c>
      <c r="I42" s="4" t="s">
        <v>2541</v>
      </c>
      <c r="J42" s="4" t="s">
        <v>1327</v>
      </c>
      <c r="K42" s="4">
        <v>100</v>
      </c>
      <c r="L42" s="4" t="s">
        <v>1569</v>
      </c>
      <c r="M42" s="4" t="s">
        <v>1992</v>
      </c>
      <c r="N42" s="4"/>
      <c r="O42" s="4" t="s">
        <v>1993</v>
      </c>
      <c r="P42" s="4" t="s">
        <v>1335</v>
      </c>
      <c r="Q42" s="4"/>
      <c r="R42" s="4"/>
      <c r="S42" s="4"/>
      <c r="T42" s="4"/>
      <c r="U42" s="4">
        <v>4</v>
      </c>
      <c r="V42" s="4">
        <v>4</v>
      </c>
      <c r="W42" s="4"/>
      <c r="X42" s="4"/>
      <c r="Y42" s="4"/>
      <c r="Z42" s="4"/>
      <c r="AA42" s="4"/>
      <c r="AB42" s="4"/>
      <c r="AC42" s="6">
        <v>6695.1500000000005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>
        <v>53561.200000000004</v>
      </c>
      <c r="AP42" s="6"/>
      <c r="AQ42" s="6"/>
      <c r="AR42" s="6"/>
      <c r="AS42" s="6">
        <v>26780.600000000002</v>
      </c>
      <c r="AT42" s="6">
        <v>26780.600000000002</v>
      </c>
      <c r="AU42" s="6"/>
      <c r="AV42" s="6"/>
      <c r="AW42" s="6"/>
      <c r="AX42" s="6"/>
      <c r="AY42" s="6"/>
      <c r="AZ42" s="6"/>
      <c r="BA42" s="6">
        <v>59988.544000000009</v>
      </c>
      <c r="BB42" s="4" t="s">
        <v>1696</v>
      </c>
      <c r="BC42" s="3">
        <v>2015</v>
      </c>
      <c r="BD42" s="3" t="s">
        <v>2016</v>
      </c>
      <c r="BE42" s="4" t="s">
        <v>2036</v>
      </c>
      <c r="BF42" s="4" t="s">
        <v>2460</v>
      </c>
      <c r="BG42" s="4" t="s">
        <v>2037</v>
      </c>
      <c r="BH42" s="6">
        <v>7498.57</v>
      </c>
      <c r="BI42" s="6"/>
      <c r="BJ42" s="6"/>
      <c r="BK42" s="4" t="s">
        <v>1758</v>
      </c>
      <c r="BL42" s="3"/>
      <c r="BM42" s="4" t="s">
        <v>2467</v>
      </c>
      <c r="BN42" s="3" t="s">
        <v>2468</v>
      </c>
      <c r="BO42" s="4" t="s">
        <v>2038</v>
      </c>
      <c r="BP42" s="4" t="s">
        <v>2469</v>
      </c>
      <c r="BQ42" s="3">
        <v>9140000087</v>
      </c>
      <c r="BR42" s="4" t="s">
        <v>2039</v>
      </c>
      <c r="BS42" s="7">
        <v>200</v>
      </c>
      <c r="BT42" s="3">
        <v>5606000008</v>
      </c>
      <c r="BU42" s="8" t="s">
        <v>2530</v>
      </c>
      <c r="BV42" s="3"/>
    </row>
    <row r="43" spans="1:74" x14ac:dyDescent="0.25">
      <c r="A43" s="3" t="s">
        <v>2554</v>
      </c>
      <c r="B43" s="3"/>
      <c r="C43" s="3" t="s">
        <v>2459</v>
      </c>
      <c r="D43" s="4" t="s">
        <v>2460</v>
      </c>
      <c r="E43" s="3" t="s">
        <v>2461</v>
      </c>
      <c r="F43" s="5" t="s">
        <v>2462</v>
      </c>
      <c r="G43" s="5" t="s">
        <v>2463</v>
      </c>
      <c r="H43" s="4" t="s">
        <v>2477</v>
      </c>
      <c r="I43" s="4" t="s">
        <v>2543</v>
      </c>
      <c r="J43" s="4" t="s">
        <v>1327</v>
      </c>
      <c r="K43" s="4">
        <v>100</v>
      </c>
      <c r="L43" s="4" t="s">
        <v>1569</v>
      </c>
      <c r="M43" s="4" t="s">
        <v>1992</v>
      </c>
      <c r="N43" s="4"/>
      <c r="O43" s="4" t="s">
        <v>1993</v>
      </c>
      <c r="P43" s="4" t="s">
        <v>1335</v>
      </c>
      <c r="Q43" s="4"/>
      <c r="R43" s="4"/>
      <c r="S43" s="4"/>
      <c r="T43" s="4"/>
      <c r="U43" s="4">
        <v>12</v>
      </c>
      <c r="V43" s="4">
        <v>12</v>
      </c>
      <c r="W43" s="4"/>
      <c r="X43" s="4"/>
      <c r="Y43" s="4"/>
      <c r="Z43" s="4"/>
      <c r="AA43" s="4"/>
      <c r="AB43" s="4"/>
      <c r="AC43" s="6">
        <v>624.80999999999995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>
        <v>14995.439999999999</v>
      </c>
      <c r="AP43" s="6"/>
      <c r="AQ43" s="6"/>
      <c r="AR43" s="6"/>
      <c r="AS43" s="6">
        <v>7497.7199999999993</v>
      </c>
      <c r="AT43" s="6">
        <v>7497.7199999999993</v>
      </c>
      <c r="AU43" s="6"/>
      <c r="AV43" s="6"/>
      <c r="AW43" s="6"/>
      <c r="AX43" s="6"/>
      <c r="AY43" s="6"/>
      <c r="AZ43" s="6"/>
      <c r="BA43" s="6">
        <v>16794.892800000001</v>
      </c>
      <c r="BB43" s="4" t="s">
        <v>1696</v>
      </c>
      <c r="BC43" s="3">
        <v>2015</v>
      </c>
      <c r="BD43" s="3" t="s">
        <v>2016</v>
      </c>
      <c r="BE43" s="4" t="s">
        <v>2036</v>
      </c>
      <c r="BF43" s="4" t="s">
        <v>2460</v>
      </c>
      <c r="BG43" s="4" t="s">
        <v>2037</v>
      </c>
      <c r="BH43" s="6">
        <v>699.79</v>
      </c>
      <c r="BI43" s="6"/>
      <c r="BJ43" s="6"/>
      <c r="BK43" s="4" t="s">
        <v>1758</v>
      </c>
      <c r="BL43" s="3"/>
      <c r="BM43" s="4" t="s">
        <v>2467</v>
      </c>
      <c r="BN43" s="3" t="s">
        <v>2468</v>
      </c>
      <c r="BO43" s="4" t="s">
        <v>2038</v>
      </c>
      <c r="BP43" s="4" t="s">
        <v>2469</v>
      </c>
      <c r="BQ43" s="3">
        <v>9140000085</v>
      </c>
      <c r="BR43" s="4" t="s">
        <v>2039</v>
      </c>
      <c r="BS43" s="7">
        <v>200</v>
      </c>
      <c r="BT43" s="3">
        <v>5606000008</v>
      </c>
      <c r="BU43" s="8" t="s">
        <v>2530</v>
      </c>
      <c r="BV43" s="3"/>
    </row>
    <row r="44" spans="1:74" x14ac:dyDescent="0.25">
      <c r="A44" s="3" t="s">
        <v>2555</v>
      </c>
      <c r="B44" s="3"/>
      <c r="C44" s="3" t="s">
        <v>2459</v>
      </c>
      <c r="D44" s="4" t="s">
        <v>2460</v>
      </c>
      <c r="E44" s="3" t="s">
        <v>2461</v>
      </c>
      <c r="F44" s="5" t="s">
        <v>2462</v>
      </c>
      <c r="G44" s="5" t="s">
        <v>2463</v>
      </c>
      <c r="H44" s="4" t="s">
        <v>2480</v>
      </c>
      <c r="I44" s="4" t="s">
        <v>2556</v>
      </c>
      <c r="J44" s="4" t="s">
        <v>1327</v>
      </c>
      <c r="K44" s="4">
        <v>100</v>
      </c>
      <c r="L44" s="4" t="s">
        <v>1569</v>
      </c>
      <c r="M44" s="4" t="s">
        <v>1992</v>
      </c>
      <c r="N44" s="4"/>
      <c r="O44" s="4" t="s">
        <v>1993</v>
      </c>
      <c r="P44" s="4" t="s">
        <v>1335</v>
      </c>
      <c r="Q44" s="4"/>
      <c r="R44" s="4"/>
      <c r="S44" s="4"/>
      <c r="T44" s="4"/>
      <c r="U44" s="4">
        <v>20</v>
      </c>
      <c r="V44" s="4">
        <v>20</v>
      </c>
      <c r="W44" s="4"/>
      <c r="X44" s="4"/>
      <c r="Y44" s="4"/>
      <c r="Z44" s="4"/>
      <c r="AA44" s="4"/>
      <c r="AB44" s="4"/>
      <c r="AC44" s="6">
        <v>3114.4700000000003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124578.80000000002</v>
      </c>
      <c r="AP44" s="6"/>
      <c r="AQ44" s="6"/>
      <c r="AR44" s="6"/>
      <c r="AS44" s="6">
        <v>62289.400000000009</v>
      </c>
      <c r="AT44" s="6">
        <v>62289.400000000009</v>
      </c>
      <c r="AU44" s="6"/>
      <c r="AV44" s="6"/>
      <c r="AW44" s="6"/>
      <c r="AX44" s="6"/>
      <c r="AY44" s="6"/>
      <c r="AZ44" s="6"/>
      <c r="BA44" s="6">
        <v>139528.25600000002</v>
      </c>
      <c r="BB44" s="4" t="s">
        <v>1696</v>
      </c>
      <c r="BC44" s="3">
        <v>2015</v>
      </c>
      <c r="BD44" s="3" t="s">
        <v>2016</v>
      </c>
      <c r="BE44" s="4" t="s">
        <v>2036</v>
      </c>
      <c r="BF44" s="4" t="s">
        <v>2460</v>
      </c>
      <c r="BG44" s="4" t="s">
        <v>2037</v>
      </c>
      <c r="BH44" s="6">
        <v>3488.21</v>
      </c>
      <c r="BI44" s="6"/>
      <c r="BJ44" s="6"/>
      <c r="BK44" s="4" t="s">
        <v>1758</v>
      </c>
      <c r="BL44" s="3"/>
      <c r="BM44" s="4" t="s">
        <v>2467</v>
      </c>
      <c r="BN44" s="3" t="s">
        <v>2468</v>
      </c>
      <c r="BO44" s="4" t="s">
        <v>2038</v>
      </c>
      <c r="BP44" s="4" t="s">
        <v>2469</v>
      </c>
      <c r="BQ44" s="3">
        <v>9140000089</v>
      </c>
      <c r="BR44" s="4" t="s">
        <v>2039</v>
      </c>
      <c r="BS44" s="7">
        <v>200</v>
      </c>
      <c r="BT44" s="3">
        <v>5613000001</v>
      </c>
      <c r="BU44" s="8" t="s">
        <v>2557</v>
      </c>
      <c r="BV44" s="3"/>
    </row>
    <row r="45" spans="1:74" x14ac:dyDescent="0.25">
      <c r="A45" s="3" t="s">
        <v>2558</v>
      </c>
      <c r="B45" s="3"/>
      <c r="C45" s="3" t="s">
        <v>2459</v>
      </c>
      <c r="D45" s="4" t="s">
        <v>2460</v>
      </c>
      <c r="E45" s="3" t="s">
        <v>2461</v>
      </c>
      <c r="F45" s="5" t="s">
        <v>2462</v>
      </c>
      <c r="G45" s="5" t="s">
        <v>2463</v>
      </c>
      <c r="H45" s="4" t="s">
        <v>2482</v>
      </c>
      <c r="I45" s="4" t="s">
        <v>2556</v>
      </c>
      <c r="J45" s="4" t="s">
        <v>1327</v>
      </c>
      <c r="K45" s="4">
        <v>100</v>
      </c>
      <c r="L45" s="4" t="s">
        <v>1569</v>
      </c>
      <c r="M45" s="4" t="s">
        <v>1992</v>
      </c>
      <c r="N45" s="4"/>
      <c r="O45" s="4" t="s">
        <v>1993</v>
      </c>
      <c r="P45" s="4" t="s">
        <v>1335</v>
      </c>
      <c r="Q45" s="4"/>
      <c r="R45" s="4"/>
      <c r="S45" s="4"/>
      <c r="T45" s="4"/>
      <c r="U45" s="4">
        <v>15</v>
      </c>
      <c r="V45" s="4">
        <v>15</v>
      </c>
      <c r="W45" s="4"/>
      <c r="X45" s="4"/>
      <c r="Y45" s="4"/>
      <c r="Z45" s="4"/>
      <c r="AA45" s="4"/>
      <c r="AB45" s="4"/>
      <c r="AC45" s="6">
        <v>3247.2700000000004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>
        <v>97418.1</v>
      </c>
      <c r="AP45" s="6"/>
      <c r="AQ45" s="6"/>
      <c r="AR45" s="6"/>
      <c r="AS45" s="6">
        <v>48709.05</v>
      </c>
      <c r="AT45" s="6">
        <v>48709.05</v>
      </c>
      <c r="AU45" s="6"/>
      <c r="AV45" s="6"/>
      <c r="AW45" s="6"/>
      <c r="AX45" s="6"/>
      <c r="AY45" s="6"/>
      <c r="AZ45" s="6"/>
      <c r="BA45" s="6">
        <v>109108.27200000001</v>
      </c>
      <c r="BB45" s="4" t="s">
        <v>1696</v>
      </c>
      <c r="BC45" s="3">
        <v>2015</v>
      </c>
      <c r="BD45" s="3" t="s">
        <v>2016</v>
      </c>
      <c r="BE45" s="4" t="s">
        <v>2036</v>
      </c>
      <c r="BF45" s="4" t="s">
        <v>2460</v>
      </c>
      <c r="BG45" s="4" t="s">
        <v>2037</v>
      </c>
      <c r="BH45" s="6">
        <v>3636.94</v>
      </c>
      <c r="BI45" s="6"/>
      <c r="BJ45" s="6"/>
      <c r="BK45" s="4" t="s">
        <v>1758</v>
      </c>
      <c r="BL45" s="3"/>
      <c r="BM45" s="4" t="s">
        <v>2467</v>
      </c>
      <c r="BN45" s="3" t="s">
        <v>2468</v>
      </c>
      <c r="BO45" s="4" t="s">
        <v>2038</v>
      </c>
      <c r="BP45" s="4" t="s">
        <v>2469</v>
      </c>
      <c r="BQ45" s="3">
        <v>9140000090</v>
      </c>
      <c r="BR45" s="4" t="s">
        <v>2039</v>
      </c>
      <c r="BS45" s="7">
        <v>200</v>
      </c>
      <c r="BT45" s="3">
        <v>5613000001</v>
      </c>
      <c r="BU45" s="8" t="s">
        <v>2557</v>
      </c>
      <c r="BV45" s="3"/>
    </row>
    <row r="46" spans="1:74" x14ac:dyDescent="0.25">
      <c r="A46" s="3" t="s">
        <v>2559</v>
      </c>
      <c r="B46" s="3"/>
      <c r="C46" s="3" t="s">
        <v>2459</v>
      </c>
      <c r="D46" s="4" t="s">
        <v>2460</v>
      </c>
      <c r="E46" s="3" t="s">
        <v>2461</v>
      </c>
      <c r="F46" s="5" t="s">
        <v>2462</v>
      </c>
      <c r="G46" s="5" t="s">
        <v>2463</v>
      </c>
      <c r="H46" s="4" t="s">
        <v>2488</v>
      </c>
      <c r="I46" s="4" t="s">
        <v>2560</v>
      </c>
      <c r="J46" s="4" t="s">
        <v>1327</v>
      </c>
      <c r="K46" s="4">
        <v>100</v>
      </c>
      <c r="L46" s="4" t="s">
        <v>1569</v>
      </c>
      <c r="M46" s="4" t="s">
        <v>1992</v>
      </c>
      <c r="N46" s="4"/>
      <c r="O46" s="4" t="s">
        <v>1993</v>
      </c>
      <c r="P46" s="4" t="s">
        <v>1335</v>
      </c>
      <c r="Q46" s="4"/>
      <c r="R46" s="4"/>
      <c r="S46" s="4"/>
      <c r="T46" s="4"/>
      <c r="U46" s="4">
        <v>60</v>
      </c>
      <c r="V46" s="4">
        <v>60</v>
      </c>
      <c r="W46" s="4"/>
      <c r="X46" s="4"/>
      <c r="Y46" s="4"/>
      <c r="Z46" s="4"/>
      <c r="AA46" s="4"/>
      <c r="AB46" s="4"/>
      <c r="AC46" s="6">
        <v>1778.8799999999999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>
        <v>213465.59999999998</v>
      </c>
      <c r="AP46" s="6"/>
      <c r="AQ46" s="6"/>
      <c r="AR46" s="6"/>
      <c r="AS46" s="6">
        <v>106732.79999999999</v>
      </c>
      <c r="AT46" s="6">
        <v>106732.79999999999</v>
      </c>
      <c r="AU46" s="6"/>
      <c r="AV46" s="6"/>
      <c r="AW46" s="6"/>
      <c r="AX46" s="6"/>
      <c r="AY46" s="6"/>
      <c r="AZ46" s="6"/>
      <c r="BA46" s="6">
        <v>239081.47200000001</v>
      </c>
      <c r="BB46" s="4" t="s">
        <v>1696</v>
      </c>
      <c r="BC46" s="3">
        <v>2015</v>
      </c>
      <c r="BD46" s="3" t="s">
        <v>2016</v>
      </c>
      <c r="BE46" s="4" t="s">
        <v>2036</v>
      </c>
      <c r="BF46" s="4" t="s">
        <v>2460</v>
      </c>
      <c r="BG46" s="4" t="s">
        <v>2037</v>
      </c>
      <c r="BH46" s="6">
        <v>1992.35</v>
      </c>
      <c r="BI46" s="6"/>
      <c r="BJ46" s="6"/>
      <c r="BK46" s="4" t="s">
        <v>1758</v>
      </c>
      <c r="BL46" s="3"/>
      <c r="BM46" s="4" t="s">
        <v>2467</v>
      </c>
      <c r="BN46" s="3" t="s">
        <v>2468</v>
      </c>
      <c r="BO46" s="4" t="s">
        <v>2038</v>
      </c>
      <c r="BP46" s="4" t="s">
        <v>2469</v>
      </c>
      <c r="BQ46" s="3">
        <v>9140000471</v>
      </c>
      <c r="BR46" s="4" t="s">
        <v>2039</v>
      </c>
      <c r="BS46" s="7">
        <v>200</v>
      </c>
      <c r="BT46" s="3">
        <v>5613000001</v>
      </c>
      <c r="BU46" s="8" t="s">
        <v>2557</v>
      </c>
      <c r="BV46" s="3"/>
    </row>
    <row r="47" spans="1:74" x14ac:dyDescent="0.25">
      <c r="A47" s="3" t="s">
        <v>2561</v>
      </c>
      <c r="B47" s="3"/>
      <c r="C47" s="3" t="s">
        <v>2459</v>
      </c>
      <c r="D47" s="4" t="s">
        <v>2460</v>
      </c>
      <c r="E47" s="3" t="s">
        <v>2461</v>
      </c>
      <c r="F47" s="5" t="s">
        <v>2462</v>
      </c>
      <c r="G47" s="5" t="s">
        <v>2463</v>
      </c>
      <c r="H47" s="4" t="s">
        <v>2524</v>
      </c>
      <c r="I47" s="4" t="s">
        <v>2556</v>
      </c>
      <c r="J47" s="4" t="s">
        <v>1327</v>
      </c>
      <c r="K47" s="4">
        <v>100</v>
      </c>
      <c r="L47" s="4" t="s">
        <v>1569</v>
      </c>
      <c r="M47" s="4" t="s">
        <v>1992</v>
      </c>
      <c r="N47" s="4"/>
      <c r="O47" s="4" t="s">
        <v>1993</v>
      </c>
      <c r="P47" s="4" t="s">
        <v>1335</v>
      </c>
      <c r="Q47" s="4"/>
      <c r="R47" s="4"/>
      <c r="S47" s="4"/>
      <c r="T47" s="4"/>
      <c r="U47" s="4">
        <v>600</v>
      </c>
      <c r="V47" s="4">
        <v>600</v>
      </c>
      <c r="W47" s="4"/>
      <c r="X47" s="4"/>
      <c r="Y47" s="4"/>
      <c r="Z47" s="4"/>
      <c r="AA47" s="4"/>
      <c r="AB47" s="4"/>
      <c r="AC47" s="6">
        <v>3118.2900000000004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>
        <v>3741948.0000000005</v>
      </c>
      <c r="AP47" s="6"/>
      <c r="AQ47" s="6"/>
      <c r="AR47" s="6"/>
      <c r="AS47" s="6">
        <v>1870974.0000000002</v>
      </c>
      <c r="AT47" s="6">
        <v>1870974.0000000002</v>
      </c>
      <c r="AU47" s="6"/>
      <c r="AV47" s="6"/>
      <c r="AW47" s="6"/>
      <c r="AX47" s="6"/>
      <c r="AY47" s="6"/>
      <c r="AZ47" s="6"/>
      <c r="BA47" s="6">
        <v>4190981.7600000007</v>
      </c>
      <c r="BB47" s="4" t="s">
        <v>1696</v>
      </c>
      <c r="BC47" s="3">
        <v>2015</v>
      </c>
      <c r="BD47" s="3" t="s">
        <v>2016</v>
      </c>
      <c r="BE47" s="4" t="s">
        <v>2036</v>
      </c>
      <c r="BF47" s="4" t="s">
        <v>2460</v>
      </c>
      <c r="BG47" s="4" t="s">
        <v>2037</v>
      </c>
      <c r="BH47" s="6">
        <v>3492.48</v>
      </c>
      <c r="BI47" s="6"/>
      <c r="BJ47" s="6"/>
      <c r="BK47" s="4" t="s">
        <v>1758</v>
      </c>
      <c r="BL47" s="3"/>
      <c r="BM47" s="4" t="s">
        <v>2467</v>
      </c>
      <c r="BN47" s="3" t="s">
        <v>2468</v>
      </c>
      <c r="BO47" s="4" t="s">
        <v>2038</v>
      </c>
      <c r="BP47" s="4" t="s">
        <v>2469</v>
      </c>
      <c r="BQ47" s="3">
        <v>9140000094</v>
      </c>
      <c r="BR47" s="4" t="s">
        <v>2039</v>
      </c>
      <c r="BS47" s="7">
        <v>200</v>
      </c>
      <c r="BT47" s="3">
        <v>5613000001</v>
      </c>
      <c r="BU47" s="8" t="s">
        <v>2557</v>
      </c>
      <c r="BV47" s="3"/>
    </row>
    <row r="48" spans="1:74" x14ac:dyDescent="0.25">
      <c r="A48" s="3" t="s">
        <v>2562</v>
      </c>
      <c r="B48" s="3"/>
      <c r="C48" s="3" t="s">
        <v>2459</v>
      </c>
      <c r="D48" s="4" t="s">
        <v>2460</v>
      </c>
      <c r="E48" s="3" t="s">
        <v>2461</v>
      </c>
      <c r="F48" s="5" t="s">
        <v>2462</v>
      </c>
      <c r="G48" s="5" t="s">
        <v>2463</v>
      </c>
      <c r="H48" s="4" t="s">
        <v>2526</v>
      </c>
      <c r="I48" s="4" t="s">
        <v>2563</v>
      </c>
      <c r="J48" s="4" t="s">
        <v>1327</v>
      </c>
      <c r="K48" s="4">
        <v>100</v>
      </c>
      <c r="L48" s="4" t="s">
        <v>1569</v>
      </c>
      <c r="M48" s="4" t="s">
        <v>1992</v>
      </c>
      <c r="N48" s="4"/>
      <c r="O48" s="4" t="s">
        <v>1993</v>
      </c>
      <c r="P48" s="4" t="s">
        <v>1335</v>
      </c>
      <c r="Q48" s="4"/>
      <c r="R48" s="4"/>
      <c r="S48" s="4"/>
      <c r="T48" s="4"/>
      <c r="U48" s="4">
        <v>600</v>
      </c>
      <c r="V48" s="4">
        <v>600</v>
      </c>
      <c r="W48" s="4"/>
      <c r="X48" s="4"/>
      <c r="Y48" s="4"/>
      <c r="Z48" s="4"/>
      <c r="AA48" s="4"/>
      <c r="AB48" s="4"/>
      <c r="AC48" s="6">
        <v>3311.28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>
        <v>3973536.0000000005</v>
      </c>
      <c r="AP48" s="6"/>
      <c r="AQ48" s="6"/>
      <c r="AR48" s="6"/>
      <c r="AS48" s="6">
        <v>1986768.0000000002</v>
      </c>
      <c r="AT48" s="6">
        <v>1986768.0000000002</v>
      </c>
      <c r="AU48" s="6"/>
      <c r="AV48" s="6"/>
      <c r="AW48" s="6"/>
      <c r="AX48" s="6"/>
      <c r="AY48" s="6"/>
      <c r="AZ48" s="6"/>
      <c r="BA48" s="6">
        <v>4450360.3200000012</v>
      </c>
      <c r="BB48" s="4" t="s">
        <v>1696</v>
      </c>
      <c r="BC48" s="3">
        <v>2015</v>
      </c>
      <c r="BD48" s="3" t="s">
        <v>2016</v>
      </c>
      <c r="BE48" s="4" t="s">
        <v>2036</v>
      </c>
      <c r="BF48" s="4" t="s">
        <v>2460</v>
      </c>
      <c r="BG48" s="4" t="s">
        <v>2037</v>
      </c>
      <c r="BH48" s="6">
        <v>3708.63</v>
      </c>
      <c r="BI48" s="6"/>
      <c r="BJ48" s="6"/>
      <c r="BK48" s="4" t="s">
        <v>1758</v>
      </c>
      <c r="BL48" s="3"/>
      <c r="BM48" s="4" t="s">
        <v>2467</v>
      </c>
      <c r="BN48" s="3" t="s">
        <v>2468</v>
      </c>
      <c r="BO48" s="4" t="s">
        <v>2038</v>
      </c>
      <c r="BP48" s="4" t="s">
        <v>2469</v>
      </c>
      <c r="BQ48" s="3">
        <v>9140000504</v>
      </c>
      <c r="BR48" s="4" t="s">
        <v>2039</v>
      </c>
      <c r="BS48" s="7">
        <v>200</v>
      </c>
      <c r="BT48" s="3">
        <v>5613000001</v>
      </c>
      <c r="BU48" s="8" t="s">
        <v>2557</v>
      </c>
      <c r="BV48" s="3"/>
    </row>
    <row r="49" spans="1:74" x14ac:dyDescent="0.25">
      <c r="A49" s="3" t="s">
        <v>2564</v>
      </c>
      <c r="B49" s="3"/>
      <c r="C49" s="3" t="s">
        <v>2459</v>
      </c>
      <c r="D49" s="4" t="s">
        <v>2460</v>
      </c>
      <c r="E49" s="3" t="s">
        <v>2461</v>
      </c>
      <c r="F49" s="5" t="s">
        <v>2462</v>
      </c>
      <c r="G49" s="5" t="s">
        <v>2463</v>
      </c>
      <c r="H49" s="4" t="s">
        <v>2484</v>
      </c>
      <c r="I49" s="4" t="s">
        <v>2556</v>
      </c>
      <c r="J49" s="4" t="s">
        <v>1327</v>
      </c>
      <c r="K49" s="4">
        <v>100</v>
      </c>
      <c r="L49" s="4" t="s">
        <v>1569</v>
      </c>
      <c r="M49" s="4" t="s">
        <v>1992</v>
      </c>
      <c r="N49" s="4"/>
      <c r="O49" s="4" t="s">
        <v>1993</v>
      </c>
      <c r="P49" s="4" t="s">
        <v>1335</v>
      </c>
      <c r="Q49" s="4"/>
      <c r="R49" s="4"/>
      <c r="S49" s="4"/>
      <c r="T49" s="4"/>
      <c r="U49" s="4">
        <v>40</v>
      </c>
      <c r="V49" s="4">
        <v>40</v>
      </c>
      <c r="W49" s="4"/>
      <c r="X49" s="4"/>
      <c r="Y49" s="4"/>
      <c r="Z49" s="4"/>
      <c r="AA49" s="4"/>
      <c r="AB49" s="4"/>
      <c r="AC49" s="6">
        <v>1027.01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>
        <v>82160.800000000003</v>
      </c>
      <c r="AP49" s="6"/>
      <c r="AQ49" s="6"/>
      <c r="AR49" s="6"/>
      <c r="AS49" s="6">
        <v>41080.400000000001</v>
      </c>
      <c r="AT49" s="6">
        <v>41080.400000000001</v>
      </c>
      <c r="AU49" s="6"/>
      <c r="AV49" s="6"/>
      <c r="AW49" s="6"/>
      <c r="AX49" s="6"/>
      <c r="AY49" s="6"/>
      <c r="AZ49" s="6"/>
      <c r="BA49" s="6">
        <v>92020.096000000005</v>
      </c>
      <c r="BB49" s="4" t="s">
        <v>1696</v>
      </c>
      <c r="BC49" s="3">
        <v>2015</v>
      </c>
      <c r="BD49" s="3" t="s">
        <v>2016</v>
      </c>
      <c r="BE49" s="4" t="s">
        <v>2036</v>
      </c>
      <c r="BF49" s="4" t="s">
        <v>2460</v>
      </c>
      <c r="BG49" s="4" t="s">
        <v>2037</v>
      </c>
      <c r="BH49" s="6">
        <v>1150.25</v>
      </c>
      <c r="BI49" s="6"/>
      <c r="BJ49" s="6"/>
      <c r="BK49" s="4" t="s">
        <v>1758</v>
      </c>
      <c r="BL49" s="3"/>
      <c r="BM49" s="4" t="s">
        <v>2467</v>
      </c>
      <c r="BN49" s="3" t="s">
        <v>2468</v>
      </c>
      <c r="BO49" s="4" t="s">
        <v>2038</v>
      </c>
      <c r="BP49" s="4" t="s">
        <v>2469</v>
      </c>
      <c r="BQ49" s="3">
        <v>9140000091</v>
      </c>
      <c r="BR49" s="4" t="s">
        <v>2039</v>
      </c>
      <c r="BS49" s="7">
        <v>200</v>
      </c>
      <c r="BT49" s="3">
        <v>5613000001</v>
      </c>
      <c r="BU49" s="8" t="s">
        <v>2557</v>
      </c>
      <c r="BV49" s="3"/>
    </row>
    <row r="50" spans="1:74" x14ac:dyDescent="0.25">
      <c r="A50" s="3" t="s">
        <v>2565</v>
      </c>
      <c r="B50" s="3"/>
      <c r="C50" s="3" t="s">
        <v>2459</v>
      </c>
      <c r="D50" s="4" t="s">
        <v>2460</v>
      </c>
      <c r="E50" s="3" t="s">
        <v>2461</v>
      </c>
      <c r="F50" s="5" t="s">
        <v>2462</v>
      </c>
      <c r="G50" s="5" t="s">
        <v>2463</v>
      </c>
      <c r="H50" s="4" t="s">
        <v>2491</v>
      </c>
      <c r="I50" s="4" t="s">
        <v>2556</v>
      </c>
      <c r="J50" s="4" t="s">
        <v>1327</v>
      </c>
      <c r="K50" s="4">
        <v>100</v>
      </c>
      <c r="L50" s="4" t="s">
        <v>1569</v>
      </c>
      <c r="M50" s="4" t="s">
        <v>1992</v>
      </c>
      <c r="N50" s="4"/>
      <c r="O50" s="4" t="s">
        <v>1993</v>
      </c>
      <c r="P50" s="4" t="s">
        <v>1335</v>
      </c>
      <c r="Q50" s="4"/>
      <c r="R50" s="4"/>
      <c r="S50" s="4"/>
      <c r="T50" s="4"/>
      <c r="U50" s="4">
        <v>150</v>
      </c>
      <c r="V50" s="4">
        <v>150</v>
      </c>
      <c r="W50" s="4"/>
      <c r="X50" s="4"/>
      <c r="Y50" s="4"/>
      <c r="Z50" s="4"/>
      <c r="AA50" s="4"/>
      <c r="AB50" s="4"/>
      <c r="AC50" s="6">
        <v>1001.22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>
        <v>300366</v>
      </c>
      <c r="AP50" s="6"/>
      <c r="AQ50" s="6"/>
      <c r="AR50" s="6"/>
      <c r="AS50" s="6">
        <v>150183</v>
      </c>
      <c r="AT50" s="6">
        <v>150183</v>
      </c>
      <c r="AU50" s="6"/>
      <c r="AV50" s="6"/>
      <c r="AW50" s="6"/>
      <c r="AX50" s="6"/>
      <c r="AY50" s="6"/>
      <c r="AZ50" s="6"/>
      <c r="BA50" s="6">
        <v>336409.92000000004</v>
      </c>
      <c r="BB50" s="4" t="s">
        <v>1696</v>
      </c>
      <c r="BC50" s="3">
        <v>2015</v>
      </c>
      <c r="BD50" s="3" t="s">
        <v>2016</v>
      </c>
      <c r="BE50" s="4" t="s">
        <v>2036</v>
      </c>
      <c r="BF50" s="4" t="s">
        <v>2460</v>
      </c>
      <c r="BG50" s="4" t="s">
        <v>2037</v>
      </c>
      <c r="BH50" s="6">
        <v>1121.3699999999999</v>
      </c>
      <c r="BI50" s="6"/>
      <c r="BJ50" s="6"/>
      <c r="BK50" s="4" t="s">
        <v>1758</v>
      </c>
      <c r="BL50" s="3"/>
      <c r="BM50" s="4" t="s">
        <v>2467</v>
      </c>
      <c r="BN50" s="3" t="s">
        <v>2468</v>
      </c>
      <c r="BO50" s="4" t="s">
        <v>2038</v>
      </c>
      <c r="BP50" s="4" t="s">
        <v>2469</v>
      </c>
      <c r="BQ50" s="3">
        <v>9140000093</v>
      </c>
      <c r="BR50" s="4" t="s">
        <v>2039</v>
      </c>
      <c r="BS50" s="7">
        <v>200</v>
      </c>
      <c r="BT50" s="3">
        <v>5613000001</v>
      </c>
      <c r="BU50" s="8" t="s">
        <v>2557</v>
      </c>
      <c r="BV50" s="3"/>
    </row>
    <row r="51" spans="1:74" x14ac:dyDescent="0.25">
      <c r="A51" s="3" t="s">
        <v>2566</v>
      </c>
      <c r="B51" s="3"/>
      <c r="C51" s="3" t="s">
        <v>2459</v>
      </c>
      <c r="D51" s="4" t="s">
        <v>2460</v>
      </c>
      <c r="E51" s="3" t="s">
        <v>2461</v>
      </c>
      <c r="F51" s="5" t="s">
        <v>2462</v>
      </c>
      <c r="G51" s="5" t="s">
        <v>2463</v>
      </c>
      <c r="H51" s="4" t="s">
        <v>2493</v>
      </c>
      <c r="I51" s="4" t="s">
        <v>2567</v>
      </c>
      <c r="J51" s="4" t="s">
        <v>1327</v>
      </c>
      <c r="K51" s="4">
        <v>100</v>
      </c>
      <c r="L51" s="4" t="s">
        <v>1569</v>
      </c>
      <c r="M51" s="4" t="s">
        <v>1992</v>
      </c>
      <c r="N51" s="4"/>
      <c r="O51" s="4" t="s">
        <v>1993</v>
      </c>
      <c r="P51" s="4" t="s">
        <v>1335</v>
      </c>
      <c r="Q51" s="4"/>
      <c r="R51" s="4"/>
      <c r="S51" s="4"/>
      <c r="T51" s="4"/>
      <c r="U51" s="4">
        <v>20</v>
      </c>
      <c r="V51" s="4">
        <v>20</v>
      </c>
      <c r="W51" s="4"/>
      <c r="X51" s="4"/>
      <c r="Y51" s="4"/>
      <c r="Z51" s="4"/>
      <c r="AA51" s="4"/>
      <c r="AB51" s="4"/>
      <c r="AC51" s="6">
        <v>8674.65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>
        <v>346986</v>
      </c>
      <c r="AP51" s="6"/>
      <c r="AQ51" s="6"/>
      <c r="AR51" s="6"/>
      <c r="AS51" s="6">
        <v>173493</v>
      </c>
      <c r="AT51" s="6">
        <v>173493</v>
      </c>
      <c r="AU51" s="6"/>
      <c r="AV51" s="6"/>
      <c r="AW51" s="6"/>
      <c r="AX51" s="6"/>
      <c r="AY51" s="6"/>
      <c r="AZ51" s="6"/>
      <c r="BA51" s="6">
        <v>388624.32000000007</v>
      </c>
      <c r="BB51" s="4" t="s">
        <v>1696</v>
      </c>
      <c r="BC51" s="3">
        <v>2015</v>
      </c>
      <c r="BD51" s="3" t="s">
        <v>2016</v>
      </c>
      <c r="BE51" s="4" t="s">
        <v>2036</v>
      </c>
      <c r="BF51" s="4" t="s">
        <v>2460</v>
      </c>
      <c r="BG51" s="4" t="s">
        <v>2037</v>
      </c>
      <c r="BH51" s="6">
        <v>9715.61</v>
      </c>
      <c r="BI51" s="6"/>
      <c r="BJ51" s="6"/>
      <c r="BK51" s="4" t="s">
        <v>1758</v>
      </c>
      <c r="BL51" s="3"/>
      <c r="BM51" s="4" t="s">
        <v>2467</v>
      </c>
      <c r="BN51" s="3" t="s">
        <v>2468</v>
      </c>
      <c r="BO51" s="4" t="s">
        <v>2038</v>
      </c>
      <c r="BP51" s="4" t="s">
        <v>2469</v>
      </c>
      <c r="BQ51" s="3">
        <v>9140000097</v>
      </c>
      <c r="BR51" s="4" t="s">
        <v>2039</v>
      </c>
      <c r="BS51" s="7">
        <v>200</v>
      </c>
      <c r="BT51" s="3">
        <v>5613000001</v>
      </c>
      <c r="BU51" s="8" t="s">
        <v>2557</v>
      </c>
      <c r="BV51" s="3"/>
    </row>
    <row r="52" spans="1:74" x14ac:dyDescent="0.25">
      <c r="A52" s="3" t="s">
        <v>2568</v>
      </c>
      <c r="B52" s="3"/>
      <c r="C52" s="3" t="s">
        <v>2459</v>
      </c>
      <c r="D52" s="4" t="s">
        <v>2460</v>
      </c>
      <c r="E52" s="3" t="s">
        <v>2461</v>
      </c>
      <c r="F52" s="5" t="s">
        <v>2462</v>
      </c>
      <c r="G52" s="5" t="s">
        <v>2463</v>
      </c>
      <c r="H52" s="4" t="s">
        <v>2521</v>
      </c>
      <c r="I52" s="4" t="s">
        <v>2569</v>
      </c>
      <c r="J52" s="4" t="s">
        <v>1327</v>
      </c>
      <c r="K52" s="4">
        <v>100</v>
      </c>
      <c r="L52" s="4" t="s">
        <v>1569</v>
      </c>
      <c r="M52" s="4" t="s">
        <v>1992</v>
      </c>
      <c r="N52" s="4"/>
      <c r="O52" s="4" t="s">
        <v>1993</v>
      </c>
      <c r="P52" s="4" t="s">
        <v>1335</v>
      </c>
      <c r="Q52" s="4"/>
      <c r="R52" s="4"/>
      <c r="S52" s="4"/>
      <c r="T52" s="4"/>
      <c r="U52" s="4">
        <v>20</v>
      </c>
      <c r="V52" s="4">
        <v>20</v>
      </c>
      <c r="W52" s="4"/>
      <c r="X52" s="4"/>
      <c r="Y52" s="4"/>
      <c r="Z52" s="4"/>
      <c r="AA52" s="4"/>
      <c r="AB52" s="4"/>
      <c r="AC52" s="6">
        <v>6197.41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247896.4</v>
      </c>
      <c r="AP52" s="6"/>
      <c r="AQ52" s="6"/>
      <c r="AR52" s="6"/>
      <c r="AS52" s="6">
        <v>123948.2</v>
      </c>
      <c r="AT52" s="6">
        <v>123948.2</v>
      </c>
      <c r="AU52" s="6"/>
      <c r="AV52" s="6"/>
      <c r="AW52" s="6"/>
      <c r="AX52" s="6"/>
      <c r="AY52" s="6"/>
      <c r="AZ52" s="6"/>
      <c r="BA52" s="6">
        <v>277643.96799999999</v>
      </c>
      <c r="BB52" s="4" t="s">
        <v>1696</v>
      </c>
      <c r="BC52" s="3">
        <v>2015</v>
      </c>
      <c r="BD52" s="3" t="s">
        <v>2016</v>
      </c>
      <c r="BE52" s="4" t="s">
        <v>2036</v>
      </c>
      <c r="BF52" s="4" t="s">
        <v>2460</v>
      </c>
      <c r="BG52" s="4" t="s">
        <v>2037</v>
      </c>
      <c r="BH52" s="6">
        <v>6941.1</v>
      </c>
      <c r="BI52" s="6"/>
      <c r="BJ52" s="6"/>
      <c r="BK52" s="4" t="s">
        <v>1758</v>
      </c>
      <c r="BL52" s="3"/>
      <c r="BM52" s="4" t="s">
        <v>2467</v>
      </c>
      <c r="BN52" s="3" t="s">
        <v>2468</v>
      </c>
      <c r="BO52" s="4" t="s">
        <v>2038</v>
      </c>
      <c r="BP52" s="4" t="s">
        <v>2469</v>
      </c>
      <c r="BQ52" s="3">
        <v>9140000088</v>
      </c>
      <c r="BR52" s="4" t="s">
        <v>2039</v>
      </c>
      <c r="BS52" s="7">
        <v>200</v>
      </c>
      <c r="BT52" s="3">
        <v>5613000001</v>
      </c>
      <c r="BU52" s="8" t="s">
        <v>2557</v>
      </c>
      <c r="BV52" s="3"/>
    </row>
    <row r="53" spans="1:74" x14ac:dyDescent="0.25">
      <c r="A53" s="3" t="s">
        <v>2570</v>
      </c>
      <c r="B53" s="3"/>
      <c r="C53" s="3" t="s">
        <v>2459</v>
      </c>
      <c r="D53" s="4" t="s">
        <v>2460</v>
      </c>
      <c r="E53" s="3" t="s">
        <v>2461</v>
      </c>
      <c r="F53" s="5" t="s">
        <v>2462</v>
      </c>
      <c r="G53" s="5" t="s">
        <v>2463</v>
      </c>
      <c r="H53" s="4" t="s">
        <v>2496</v>
      </c>
      <c r="I53" s="4" t="s">
        <v>2571</v>
      </c>
      <c r="J53" s="4" t="s">
        <v>1327</v>
      </c>
      <c r="K53" s="4">
        <v>100</v>
      </c>
      <c r="L53" s="4" t="s">
        <v>1569</v>
      </c>
      <c r="M53" s="4" t="s">
        <v>1992</v>
      </c>
      <c r="N53" s="4"/>
      <c r="O53" s="4" t="s">
        <v>1993</v>
      </c>
      <c r="P53" s="4" t="s">
        <v>1335</v>
      </c>
      <c r="Q53" s="4"/>
      <c r="R53" s="4"/>
      <c r="S53" s="4"/>
      <c r="T53" s="4"/>
      <c r="U53" s="4">
        <v>20</v>
      </c>
      <c r="V53" s="4">
        <v>20</v>
      </c>
      <c r="W53" s="4"/>
      <c r="X53" s="4"/>
      <c r="Y53" s="4"/>
      <c r="Z53" s="4"/>
      <c r="AA53" s="4"/>
      <c r="AB53" s="4"/>
      <c r="AC53" s="6">
        <v>837.86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>
        <v>33514.400000000001</v>
      </c>
      <c r="AP53" s="6"/>
      <c r="AQ53" s="6"/>
      <c r="AR53" s="6"/>
      <c r="AS53" s="6">
        <v>16757.2</v>
      </c>
      <c r="AT53" s="6">
        <v>16757.2</v>
      </c>
      <c r="AU53" s="6"/>
      <c r="AV53" s="6"/>
      <c r="AW53" s="6"/>
      <c r="AX53" s="6"/>
      <c r="AY53" s="6"/>
      <c r="AZ53" s="6"/>
      <c r="BA53" s="6">
        <v>37536.128000000004</v>
      </c>
      <c r="BB53" s="4" t="s">
        <v>1696</v>
      </c>
      <c r="BC53" s="3">
        <v>2015</v>
      </c>
      <c r="BD53" s="3" t="s">
        <v>2016</v>
      </c>
      <c r="BE53" s="4" t="s">
        <v>2036</v>
      </c>
      <c r="BF53" s="4" t="s">
        <v>2460</v>
      </c>
      <c r="BG53" s="4" t="s">
        <v>2037</v>
      </c>
      <c r="BH53" s="6">
        <v>938.4</v>
      </c>
      <c r="BI53" s="6"/>
      <c r="BJ53" s="6"/>
      <c r="BK53" s="4" t="s">
        <v>1758</v>
      </c>
      <c r="BL53" s="3"/>
      <c r="BM53" s="4" t="s">
        <v>2467</v>
      </c>
      <c r="BN53" s="3" t="s">
        <v>2468</v>
      </c>
      <c r="BO53" s="4" t="s">
        <v>2038</v>
      </c>
      <c r="BP53" s="4" t="s">
        <v>2469</v>
      </c>
      <c r="BQ53" s="3">
        <v>9140000098</v>
      </c>
      <c r="BR53" s="4" t="s">
        <v>2039</v>
      </c>
      <c r="BS53" s="7">
        <v>200</v>
      </c>
      <c r="BT53" s="3">
        <v>5613000001</v>
      </c>
      <c r="BU53" s="8" t="s">
        <v>2557</v>
      </c>
      <c r="BV53" s="3"/>
    </row>
    <row r="54" spans="1:74" x14ac:dyDescent="0.25">
      <c r="A54" s="3" t="s">
        <v>2572</v>
      </c>
      <c r="B54" s="3"/>
      <c r="C54" s="3" t="s">
        <v>2459</v>
      </c>
      <c r="D54" s="4" t="s">
        <v>2460</v>
      </c>
      <c r="E54" s="3" t="s">
        <v>2461</v>
      </c>
      <c r="F54" s="5" t="s">
        <v>2462</v>
      </c>
      <c r="G54" s="5" t="s">
        <v>2463</v>
      </c>
      <c r="H54" s="4" t="s">
        <v>2499</v>
      </c>
      <c r="I54" s="4" t="s">
        <v>2571</v>
      </c>
      <c r="J54" s="4" t="s">
        <v>1327</v>
      </c>
      <c r="K54" s="4">
        <v>100</v>
      </c>
      <c r="L54" s="4" t="s">
        <v>1569</v>
      </c>
      <c r="M54" s="4" t="s">
        <v>1992</v>
      </c>
      <c r="N54" s="4"/>
      <c r="O54" s="4" t="s">
        <v>1993</v>
      </c>
      <c r="P54" s="4" t="s">
        <v>1335</v>
      </c>
      <c r="Q54" s="4"/>
      <c r="R54" s="4"/>
      <c r="S54" s="4"/>
      <c r="T54" s="4"/>
      <c r="U54" s="4">
        <v>20</v>
      </c>
      <c r="V54" s="4">
        <v>20</v>
      </c>
      <c r="W54" s="4"/>
      <c r="X54" s="4"/>
      <c r="Y54" s="4"/>
      <c r="Z54" s="4"/>
      <c r="AA54" s="4"/>
      <c r="AB54" s="4"/>
      <c r="AC54" s="6">
        <v>581.81999999999994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>
        <v>23272.799999999996</v>
      </c>
      <c r="AP54" s="6"/>
      <c r="AQ54" s="6"/>
      <c r="AR54" s="6"/>
      <c r="AS54" s="6">
        <v>11636.399999999998</v>
      </c>
      <c r="AT54" s="6">
        <v>11636.399999999998</v>
      </c>
      <c r="AU54" s="6"/>
      <c r="AV54" s="6"/>
      <c r="AW54" s="6"/>
      <c r="AX54" s="6"/>
      <c r="AY54" s="6"/>
      <c r="AZ54" s="6"/>
      <c r="BA54" s="6">
        <v>26065.535999999996</v>
      </c>
      <c r="BB54" s="4" t="s">
        <v>1696</v>
      </c>
      <c r="BC54" s="3">
        <v>2015</v>
      </c>
      <c r="BD54" s="3" t="s">
        <v>2016</v>
      </c>
      <c r="BE54" s="4" t="s">
        <v>2036</v>
      </c>
      <c r="BF54" s="4" t="s">
        <v>2460</v>
      </c>
      <c r="BG54" s="4" t="s">
        <v>2037</v>
      </c>
      <c r="BH54" s="6">
        <v>651.64</v>
      </c>
      <c r="BI54" s="6"/>
      <c r="BJ54" s="6"/>
      <c r="BK54" s="4" t="s">
        <v>1758</v>
      </c>
      <c r="BL54" s="3"/>
      <c r="BM54" s="4" t="s">
        <v>2467</v>
      </c>
      <c r="BN54" s="3" t="s">
        <v>2468</v>
      </c>
      <c r="BO54" s="4" t="s">
        <v>2038</v>
      </c>
      <c r="BP54" s="4" t="s">
        <v>2469</v>
      </c>
      <c r="BQ54" s="3">
        <v>9140000099</v>
      </c>
      <c r="BR54" s="4" t="s">
        <v>2039</v>
      </c>
      <c r="BS54" s="7">
        <v>200</v>
      </c>
      <c r="BT54" s="3">
        <v>5613000001</v>
      </c>
      <c r="BU54" s="8" t="s">
        <v>2557</v>
      </c>
      <c r="BV54" s="3"/>
    </row>
    <row r="55" spans="1:74" x14ac:dyDescent="0.25">
      <c r="A55" s="3" t="s">
        <v>2573</v>
      </c>
      <c r="B55" s="3"/>
      <c r="C55" s="3" t="s">
        <v>2459</v>
      </c>
      <c r="D55" s="4" t="s">
        <v>2460</v>
      </c>
      <c r="E55" s="3" t="s">
        <v>2461</v>
      </c>
      <c r="F55" s="5" t="s">
        <v>2462</v>
      </c>
      <c r="G55" s="5" t="s">
        <v>2463</v>
      </c>
      <c r="H55" s="4" t="s">
        <v>2519</v>
      </c>
      <c r="I55" s="4" t="s">
        <v>2574</v>
      </c>
      <c r="J55" s="4" t="s">
        <v>1327</v>
      </c>
      <c r="K55" s="4">
        <v>100</v>
      </c>
      <c r="L55" s="4" t="s">
        <v>1569</v>
      </c>
      <c r="M55" s="4" t="s">
        <v>1992</v>
      </c>
      <c r="N55" s="4"/>
      <c r="O55" s="4" t="s">
        <v>1993</v>
      </c>
      <c r="P55" s="4" t="s">
        <v>1335</v>
      </c>
      <c r="Q55" s="4"/>
      <c r="R55" s="4"/>
      <c r="S55" s="4"/>
      <c r="T55" s="4"/>
      <c r="U55" s="4">
        <v>10</v>
      </c>
      <c r="V55" s="4">
        <v>10</v>
      </c>
      <c r="W55" s="4"/>
      <c r="X55" s="4"/>
      <c r="Y55" s="4"/>
      <c r="Z55" s="4"/>
      <c r="AA55" s="4"/>
      <c r="AB55" s="4"/>
      <c r="AC55" s="6">
        <v>33656.29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>
        <v>673125.8</v>
      </c>
      <c r="AP55" s="6"/>
      <c r="AQ55" s="6"/>
      <c r="AR55" s="6"/>
      <c r="AS55" s="6">
        <v>336562.9</v>
      </c>
      <c r="AT55" s="6">
        <v>336562.9</v>
      </c>
      <c r="AU55" s="6"/>
      <c r="AV55" s="6"/>
      <c r="AW55" s="6"/>
      <c r="AX55" s="6"/>
      <c r="AY55" s="6"/>
      <c r="AZ55" s="6"/>
      <c r="BA55" s="6">
        <v>753900.89600000007</v>
      </c>
      <c r="BB55" s="4" t="s">
        <v>1696</v>
      </c>
      <c r="BC55" s="3">
        <v>2015</v>
      </c>
      <c r="BD55" s="3" t="s">
        <v>2016</v>
      </c>
      <c r="BE55" s="4" t="s">
        <v>2036</v>
      </c>
      <c r="BF55" s="4" t="s">
        <v>2460</v>
      </c>
      <c r="BG55" s="4" t="s">
        <v>2037</v>
      </c>
      <c r="BH55" s="6">
        <v>37695.040000000001</v>
      </c>
      <c r="BI55" s="6"/>
      <c r="BJ55" s="6"/>
      <c r="BK55" s="4" t="s">
        <v>1758</v>
      </c>
      <c r="BL55" s="3"/>
      <c r="BM55" s="4" t="s">
        <v>2467</v>
      </c>
      <c r="BN55" s="3" t="s">
        <v>2468</v>
      </c>
      <c r="BO55" s="4" t="s">
        <v>2038</v>
      </c>
      <c r="BP55" s="4" t="s">
        <v>2469</v>
      </c>
      <c r="BQ55" s="3">
        <v>9140000087</v>
      </c>
      <c r="BR55" s="4" t="s">
        <v>2039</v>
      </c>
      <c r="BS55" s="7">
        <v>200</v>
      </c>
      <c r="BT55" s="3">
        <v>5613000001</v>
      </c>
      <c r="BU55" s="8" t="s">
        <v>2557</v>
      </c>
      <c r="BV55" s="3"/>
    </row>
    <row r="56" spans="1:74" x14ac:dyDescent="0.25">
      <c r="A56" s="3" t="s">
        <v>2575</v>
      </c>
      <c r="B56" s="3"/>
      <c r="C56" s="3" t="s">
        <v>2459</v>
      </c>
      <c r="D56" s="4" t="s">
        <v>2460</v>
      </c>
      <c r="E56" s="3" t="s">
        <v>2461</v>
      </c>
      <c r="F56" s="5" t="s">
        <v>2462</v>
      </c>
      <c r="G56" s="5" t="s">
        <v>2463</v>
      </c>
      <c r="H56" s="4" t="s">
        <v>2514</v>
      </c>
      <c r="I56" s="4" t="s">
        <v>2571</v>
      </c>
      <c r="J56" s="4" t="s">
        <v>1327</v>
      </c>
      <c r="K56" s="4">
        <v>100</v>
      </c>
      <c r="L56" s="4" t="s">
        <v>1569</v>
      </c>
      <c r="M56" s="4" t="s">
        <v>1992</v>
      </c>
      <c r="N56" s="4"/>
      <c r="O56" s="4" t="s">
        <v>1993</v>
      </c>
      <c r="P56" s="4" t="s">
        <v>1335</v>
      </c>
      <c r="Q56" s="4"/>
      <c r="R56" s="4"/>
      <c r="S56" s="4"/>
      <c r="T56" s="4"/>
      <c r="U56" s="4">
        <v>10</v>
      </c>
      <c r="V56" s="4">
        <v>10</v>
      </c>
      <c r="W56" s="4"/>
      <c r="X56" s="4"/>
      <c r="Y56" s="4"/>
      <c r="Z56" s="4"/>
      <c r="AA56" s="4"/>
      <c r="AB56" s="4"/>
      <c r="AC56" s="6">
        <v>3353.3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>
        <v>67066</v>
      </c>
      <c r="AP56" s="6"/>
      <c r="AQ56" s="6"/>
      <c r="AR56" s="6"/>
      <c r="AS56" s="6">
        <v>33533</v>
      </c>
      <c r="AT56" s="6">
        <v>33533</v>
      </c>
      <c r="AU56" s="6"/>
      <c r="AV56" s="6"/>
      <c r="AW56" s="6"/>
      <c r="AX56" s="6"/>
      <c r="AY56" s="6"/>
      <c r="AZ56" s="6"/>
      <c r="BA56" s="6">
        <v>75113.920000000013</v>
      </c>
      <c r="BB56" s="4" t="s">
        <v>1696</v>
      </c>
      <c r="BC56" s="3">
        <v>2015</v>
      </c>
      <c r="BD56" s="3" t="s">
        <v>2016</v>
      </c>
      <c r="BE56" s="4" t="s">
        <v>2036</v>
      </c>
      <c r="BF56" s="4" t="s">
        <v>2460</v>
      </c>
      <c r="BG56" s="4" t="s">
        <v>2037</v>
      </c>
      <c r="BH56" s="6">
        <v>3755.7</v>
      </c>
      <c r="BI56" s="6"/>
      <c r="BJ56" s="6"/>
      <c r="BK56" s="4" t="s">
        <v>1758</v>
      </c>
      <c r="BL56" s="3"/>
      <c r="BM56" s="4" t="s">
        <v>2467</v>
      </c>
      <c r="BN56" s="3" t="s">
        <v>2468</v>
      </c>
      <c r="BO56" s="4" t="s">
        <v>2038</v>
      </c>
      <c r="BP56" s="4" t="s">
        <v>2469</v>
      </c>
      <c r="BQ56" s="3">
        <v>9140000106</v>
      </c>
      <c r="BR56" s="4" t="s">
        <v>2039</v>
      </c>
      <c r="BS56" s="7">
        <v>200</v>
      </c>
      <c r="BT56" s="3">
        <v>5613000001</v>
      </c>
      <c r="BU56" s="8" t="s">
        <v>2557</v>
      </c>
      <c r="BV56" s="3"/>
    </row>
    <row r="57" spans="1:74" x14ac:dyDescent="0.25">
      <c r="A57" s="3" t="s">
        <v>2576</v>
      </c>
      <c r="B57" s="3"/>
      <c r="C57" s="3" t="s">
        <v>2459</v>
      </c>
      <c r="D57" s="4" t="s">
        <v>2460</v>
      </c>
      <c r="E57" s="3" t="s">
        <v>2461</v>
      </c>
      <c r="F57" s="5" t="s">
        <v>2462</v>
      </c>
      <c r="G57" s="5" t="s">
        <v>2463</v>
      </c>
      <c r="H57" s="4" t="s">
        <v>2477</v>
      </c>
      <c r="I57" s="4" t="s">
        <v>2556</v>
      </c>
      <c r="J57" s="4" t="s">
        <v>1327</v>
      </c>
      <c r="K57" s="4">
        <v>100</v>
      </c>
      <c r="L57" s="4" t="s">
        <v>1569</v>
      </c>
      <c r="M57" s="4" t="s">
        <v>1992</v>
      </c>
      <c r="N57" s="4"/>
      <c r="O57" s="4" t="s">
        <v>1993</v>
      </c>
      <c r="P57" s="4" t="s">
        <v>1335</v>
      </c>
      <c r="Q57" s="4"/>
      <c r="R57" s="4"/>
      <c r="S57" s="4"/>
      <c r="T57" s="4"/>
      <c r="U57" s="4">
        <v>30</v>
      </c>
      <c r="V57" s="4">
        <v>30</v>
      </c>
      <c r="W57" s="4"/>
      <c r="X57" s="4"/>
      <c r="Y57" s="4"/>
      <c r="Z57" s="4"/>
      <c r="AA57" s="4"/>
      <c r="AB57" s="4"/>
      <c r="AC57" s="6">
        <v>453.8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>
        <v>27228</v>
      </c>
      <c r="AP57" s="6"/>
      <c r="AQ57" s="6"/>
      <c r="AR57" s="6"/>
      <c r="AS57" s="6">
        <v>13614</v>
      </c>
      <c r="AT57" s="6">
        <v>13614</v>
      </c>
      <c r="AU57" s="6"/>
      <c r="AV57" s="6"/>
      <c r="AW57" s="6"/>
      <c r="AX57" s="6"/>
      <c r="AY57" s="6"/>
      <c r="AZ57" s="6"/>
      <c r="BA57" s="6">
        <v>30495.360000000004</v>
      </c>
      <c r="BB57" s="4" t="s">
        <v>1696</v>
      </c>
      <c r="BC57" s="3">
        <v>2015</v>
      </c>
      <c r="BD57" s="3" t="s">
        <v>2016</v>
      </c>
      <c r="BE57" s="4" t="s">
        <v>2036</v>
      </c>
      <c r="BF57" s="4" t="s">
        <v>2460</v>
      </c>
      <c r="BG57" s="4" t="s">
        <v>2037</v>
      </c>
      <c r="BH57" s="6">
        <v>508.26</v>
      </c>
      <c r="BI57" s="6"/>
      <c r="BJ57" s="6"/>
      <c r="BK57" s="4" t="s">
        <v>1758</v>
      </c>
      <c r="BL57" s="3"/>
      <c r="BM57" s="4" t="s">
        <v>2467</v>
      </c>
      <c r="BN57" s="3" t="s">
        <v>2468</v>
      </c>
      <c r="BO57" s="4" t="s">
        <v>2038</v>
      </c>
      <c r="BP57" s="4" t="s">
        <v>2469</v>
      </c>
      <c r="BQ57" s="3">
        <v>9140000085</v>
      </c>
      <c r="BR57" s="4" t="s">
        <v>2039</v>
      </c>
      <c r="BS57" s="7">
        <v>200</v>
      </c>
      <c r="BT57" s="3">
        <v>5613000001</v>
      </c>
      <c r="BU57" s="8" t="s">
        <v>2557</v>
      </c>
      <c r="BV57" s="3"/>
    </row>
    <row r="58" spans="1:74" x14ac:dyDescent="0.25">
      <c r="A58" s="3" t="s">
        <v>2577</v>
      </c>
      <c r="B58" s="3"/>
      <c r="C58" s="3" t="s">
        <v>2459</v>
      </c>
      <c r="D58" s="4" t="s">
        <v>2460</v>
      </c>
      <c r="E58" s="3" t="s">
        <v>2461</v>
      </c>
      <c r="F58" s="5" t="s">
        <v>2462</v>
      </c>
      <c r="G58" s="5" t="s">
        <v>2463</v>
      </c>
      <c r="H58" s="4" t="s">
        <v>2501</v>
      </c>
      <c r="I58" s="4" t="s">
        <v>2571</v>
      </c>
      <c r="J58" s="4" t="s">
        <v>1327</v>
      </c>
      <c r="K58" s="4">
        <v>100</v>
      </c>
      <c r="L58" s="4" t="s">
        <v>1569</v>
      </c>
      <c r="M58" s="4" t="s">
        <v>1992</v>
      </c>
      <c r="N58" s="4"/>
      <c r="O58" s="4" t="s">
        <v>1993</v>
      </c>
      <c r="P58" s="4" t="s">
        <v>1335</v>
      </c>
      <c r="Q58" s="4"/>
      <c r="R58" s="4"/>
      <c r="S58" s="4"/>
      <c r="T58" s="4"/>
      <c r="U58" s="4">
        <v>20</v>
      </c>
      <c r="V58" s="4">
        <v>20</v>
      </c>
      <c r="W58" s="4"/>
      <c r="X58" s="4"/>
      <c r="Y58" s="4"/>
      <c r="Z58" s="4"/>
      <c r="AA58" s="4"/>
      <c r="AB58" s="4"/>
      <c r="AC58" s="6">
        <v>482.46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>
        <v>19298.399999999998</v>
      </c>
      <c r="AP58" s="6"/>
      <c r="AQ58" s="6"/>
      <c r="AR58" s="6"/>
      <c r="AS58" s="6">
        <v>9649.1999999999989</v>
      </c>
      <c r="AT58" s="6">
        <v>9649.1999999999989</v>
      </c>
      <c r="AU58" s="6"/>
      <c r="AV58" s="6"/>
      <c r="AW58" s="6"/>
      <c r="AX58" s="6"/>
      <c r="AY58" s="6"/>
      <c r="AZ58" s="6"/>
      <c r="BA58" s="6">
        <v>21614.207999999999</v>
      </c>
      <c r="BB58" s="4" t="s">
        <v>1696</v>
      </c>
      <c r="BC58" s="3">
        <v>2015</v>
      </c>
      <c r="BD58" s="3" t="s">
        <v>2016</v>
      </c>
      <c r="BE58" s="4" t="s">
        <v>2036</v>
      </c>
      <c r="BF58" s="4" t="s">
        <v>2460</v>
      </c>
      <c r="BG58" s="4" t="s">
        <v>2037</v>
      </c>
      <c r="BH58" s="6">
        <v>540.36</v>
      </c>
      <c r="BI58" s="6"/>
      <c r="BJ58" s="6"/>
      <c r="BK58" s="4" t="s">
        <v>1758</v>
      </c>
      <c r="BL58" s="3"/>
      <c r="BM58" s="4" t="s">
        <v>2467</v>
      </c>
      <c r="BN58" s="3" t="s">
        <v>2468</v>
      </c>
      <c r="BO58" s="4" t="s">
        <v>2038</v>
      </c>
      <c r="BP58" s="4" t="s">
        <v>2469</v>
      </c>
      <c r="BQ58" s="3" t="s">
        <v>2502</v>
      </c>
      <c r="BR58" s="4" t="s">
        <v>2039</v>
      </c>
      <c r="BS58" s="7">
        <v>200</v>
      </c>
      <c r="BT58" s="3">
        <v>5613000001</v>
      </c>
      <c r="BU58" s="8" t="s">
        <v>2557</v>
      </c>
      <c r="BV58" s="3"/>
    </row>
    <row r="59" spans="1:74" x14ac:dyDescent="0.25">
      <c r="A59" s="3" t="s">
        <v>2578</v>
      </c>
      <c r="B59" s="3"/>
      <c r="C59" s="3" t="s">
        <v>2459</v>
      </c>
      <c r="D59" s="4" t="s">
        <v>2460</v>
      </c>
      <c r="E59" s="3" t="s">
        <v>2461</v>
      </c>
      <c r="F59" s="5" t="s">
        <v>2462</v>
      </c>
      <c r="G59" s="5" t="s">
        <v>2463</v>
      </c>
      <c r="H59" s="4" t="s">
        <v>2506</v>
      </c>
      <c r="I59" s="4" t="s">
        <v>2571</v>
      </c>
      <c r="J59" s="4" t="s">
        <v>1327</v>
      </c>
      <c r="K59" s="4">
        <v>100</v>
      </c>
      <c r="L59" s="4" t="s">
        <v>1569</v>
      </c>
      <c r="M59" s="4" t="s">
        <v>1992</v>
      </c>
      <c r="N59" s="4"/>
      <c r="O59" s="4" t="s">
        <v>1993</v>
      </c>
      <c r="P59" s="4" t="s">
        <v>1335</v>
      </c>
      <c r="Q59" s="4"/>
      <c r="R59" s="4"/>
      <c r="S59" s="4"/>
      <c r="T59" s="4"/>
      <c r="U59" s="4">
        <v>20</v>
      </c>
      <c r="V59" s="4">
        <v>20</v>
      </c>
      <c r="W59" s="4"/>
      <c r="X59" s="4"/>
      <c r="Y59" s="4"/>
      <c r="Z59" s="4"/>
      <c r="AA59" s="4"/>
      <c r="AB59" s="4"/>
      <c r="AC59" s="6">
        <v>501.57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>
        <v>20062.8</v>
      </c>
      <c r="AP59" s="6"/>
      <c r="AQ59" s="6"/>
      <c r="AR59" s="6"/>
      <c r="AS59" s="6">
        <v>10031.4</v>
      </c>
      <c r="AT59" s="6">
        <v>10031.4</v>
      </c>
      <c r="AU59" s="6"/>
      <c r="AV59" s="6"/>
      <c r="AW59" s="6"/>
      <c r="AX59" s="6"/>
      <c r="AY59" s="6"/>
      <c r="AZ59" s="6"/>
      <c r="BA59" s="6">
        <v>22470.336000000003</v>
      </c>
      <c r="BB59" s="4" t="s">
        <v>1696</v>
      </c>
      <c r="BC59" s="3">
        <v>2015</v>
      </c>
      <c r="BD59" s="3" t="s">
        <v>2016</v>
      </c>
      <c r="BE59" s="4" t="s">
        <v>2036</v>
      </c>
      <c r="BF59" s="4" t="s">
        <v>2460</v>
      </c>
      <c r="BG59" s="4" t="s">
        <v>2037</v>
      </c>
      <c r="BH59" s="6">
        <v>561.76</v>
      </c>
      <c r="BI59" s="6"/>
      <c r="BJ59" s="6"/>
      <c r="BK59" s="4" t="s">
        <v>1758</v>
      </c>
      <c r="BL59" s="3"/>
      <c r="BM59" s="4" t="s">
        <v>2467</v>
      </c>
      <c r="BN59" s="3" t="s">
        <v>2468</v>
      </c>
      <c r="BO59" s="4" t="s">
        <v>2038</v>
      </c>
      <c r="BP59" s="4" t="s">
        <v>2469</v>
      </c>
      <c r="BQ59" s="3">
        <v>9140000102</v>
      </c>
      <c r="BR59" s="4" t="s">
        <v>2039</v>
      </c>
      <c r="BS59" s="7">
        <v>200</v>
      </c>
      <c r="BT59" s="3">
        <v>5613000001</v>
      </c>
      <c r="BU59" s="8" t="s">
        <v>2557</v>
      </c>
      <c r="BV59" s="3"/>
    </row>
    <row r="60" spans="1:74" x14ac:dyDescent="0.25">
      <c r="A60" s="3" t="s">
        <v>2579</v>
      </c>
      <c r="B60" s="3"/>
      <c r="C60" s="3" t="s">
        <v>2459</v>
      </c>
      <c r="D60" s="4" t="s">
        <v>2460</v>
      </c>
      <c r="E60" s="3" t="s">
        <v>2461</v>
      </c>
      <c r="F60" s="5" t="s">
        <v>2462</v>
      </c>
      <c r="G60" s="5" t="s">
        <v>2463</v>
      </c>
      <c r="H60" s="4" t="s">
        <v>2549</v>
      </c>
      <c r="I60" s="4" t="s">
        <v>2556</v>
      </c>
      <c r="J60" s="4" t="s">
        <v>1327</v>
      </c>
      <c r="K60" s="4">
        <v>100</v>
      </c>
      <c r="L60" s="4" t="s">
        <v>1569</v>
      </c>
      <c r="M60" s="4" t="s">
        <v>1992</v>
      </c>
      <c r="N60" s="4"/>
      <c r="O60" s="4" t="s">
        <v>1993</v>
      </c>
      <c r="P60" s="4" t="s">
        <v>1335</v>
      </c>
      <c r="Q60" s="4"/>
      <c r="R60" s="4"/>
      <c r="S60" s="4"/>
      <c r="T60" s="4"/>
      <c r="U60" s="4">
        <v>30</v>
      </c>
      <c r="V60" s="4">
        <v>30</v>
      </c>
      <c r="W60" s="4"/>
      <c r="X60" s="4"/>
      <c r="Y60" s="4"/>
      <c r="Z60" s="4"/>
      <c r="AA60" s="4"/>
      <c r="AB60" s="4"/>
      <c r="AC60" s="6">
        <v>453.8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>
        <v>27228</v>
      </c>
      <c r="AP60" s="6"/>
      <c r="AQ60" s="6"/>
      <c r="AR60" s="6"/>
      <c r="AS60" s="6">
        <v>13614</v>
      </c>
      <c r="AT60" s="6">
        <v>13614</v>
      </c>
      <c r="AU60" s="6"/>
      <c r="AV60" s="6"/>
      <c r="AW60" s="6"/>
      <c r="AX60" s="6"/>
      <c r="AY60" s="6"/>
      <c r="AZ60" s="6"/>
      <c r="BA60" s="6">
        <v>30495.360000000004</v>
      </c>
      <c r="BB60" s="4" t="s">
        <v>1696</v>
      </c>
      <c r="BC60" s="3">
        <v>2015</v>
      </c>
      <c r="BD60" s="3" t="s">
        <v>2016</v>
      </c>
      <c r="BE60" s="4" t="s">
        <v>2036</v>
      </c>
      <c r="BF60" s="4" t="s">
        <v>2460</v>
      </c>
      <c r="BG60" s="4" t="s">
        <v>2037</v>
      </c>
      <c r="BH60" s="6">
        <v>508.26</v>
      </c>
      <c r="BI60" s="6"/>
      <c r="BJ60" s="6"/>
      <c r="BK60" s="4" t="s">
        <v>1758</v>
      </c>
      <c r="BL60" s="3"/>
      <c r="BM60" s="4" t="s">
        <v>2467</v>
      </c>
      <c r="BN60" s="3" t="s">
        <v>2468</v>
      </c>
      <c r="BO60" s="4" t="s">
        <v>2038</v>
      </c>
      <c r="BP60" s="4" t="s">
        <v>2469</v>
      </c>
      <c r="BQ60" s="3">
        <v>9140000086</v>
      </c>
      <c r="BR60" s="4" t="s">
        <v>2039</v>
      </c>
      <c r="BS60" s="7">
        <v>200</v>
      </c>
      <c r="BT60" s="3">
        <v>5613000001</v>
      </c>
      <c r="BU60" s="8" t="s">
        <v>2557</v>
      </c>
      <c r="BV60" s="3"/>
    </row>
    <row r="61" spans="1:74" x14ac:dyDescent="0.25">
      <c r="A61" s="3" t="s">
        <v>2580</v>
      </c>
      <c r="B61" s="3"/>
      <c r="C61" s="3" t="s">
        <v>2459</v>
      </c>
      <c r="D61" s="4" t="s">
        <v>2460</v>
      </c>
      <c r="E61" s="3" t="s">
        <v>2461</v>
      </c>
      <c r="F61" s="5" t="s">
        <v>2462</v>
      </c>
      <c r="G61" s="5" t="s">
        <v>2463</v>
      </c>
      <c r="H61" s="4" t="s">
        <v>2540</v>
      </c>
      <c r="I61" s="4" t="s">
        <v>2574</v>
      </c>
      <c r="J61" s="4" t="s">
        <v>1327</v>
      </c>
      <c r="K61" s="4">
        <v>100</v>
      </c>
      <c r="L61" s="4" t="s">
        <v>1569</v>
      </c>
      <c r="M61" s="4" t="s">
        <v>1992</v>
      </c>
      <c r="N61" s="4"/>
      <c r="O61" s="4" t="s">
        <v>1993</v>
      </c>
      <c r="P61" s="4" t="s">
        <v>1335</v>
      </c>
      <c r="Q61" s="4"/>
      <c r="R61" s="4"/>
      <c r="S61" s="4"/>
      <c r="T61" s="4"/>
      <c r="U61" s="4">
        <v>20</v>
      </c>
      <c r="V61" s="4">
        <v>20</v>
      </c>
      <c r="W61" s="4"/>
      <c r="X61" s="4"/>
      <c r="Y61" s="4"/>
      <c r="Z61" s="4"/>
      <c r="AA61" s="4"/>
      <c r="AB61" s="4"/>
      <c r="AC61" s="6">
        <v>3140.2700000000004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>
        <v>125610.80000000002</v>
      </c>
      <c r="AP61" s="6"/>
      <c r="AQ61" s="6"/>
      <c r="AR61" s="6"/>
      <c r="AS61" s="6">
        <v>62805.400000000009</v>
      </c>
      <c r="AT61" s="6">
        <v>62805.400000000009</v>
      </c>
      <c r="AU61" s="6"/>
      <c r="AV61" s="6"/>
      <c r="AW61" s="6"/>
      <c r="AX61" s="6"/>
      <c r="AY61" s="6"/>
      <c r="AZ61" s="6"/>
      <c r="BA61" s="6">
        <v>140684.09600000002</v>
      </c>
      <c r="BB61" s="4" t="s">
        <v>1696</v>
      </c>
      <c r="BC61" s="3">
        <v>2015</v>
      </c>
      <c r="BD61" s="3" t="s">
        <v>2016</v>
      </c>
      <c r="BE61" s="4" t="s">
        <v>2036</v>
      </c>
      <c r="BF61" s="4" t="s">
        <v>2460</v>
      </c>
      <c r="BG61" s="4" t="s">
        <v>2037</v>
      </c>
      <c r="BH61" s="6">
        <v>3517.1</v>
      </c>
      <c r="BI61" s="6"/>
      <c r="BJ61" s="6"/>
      <c r="BK61" s="4" t="s">
        <v>1758</v>
      </c>
      <c r="BL61" s="3"/>
      <c r="BM61" s="4" t="s">
        <v>2467</v>
      </c>
      <c r="BN61" s="3" t="s">
        <v>2468</v>
      </c>
      <c r="BO61" s="4" t="s">
        <v>2038</v>
      </c>
      <c r="BP61" s="4" t="s">
        <v>2469</v>
      </c>
      <c r="BQ61" s="3">
        <v>9140000084</v>
      </c>
      <c r="BR61" s="4" t="s">
        <v>2039</v>
      </c>
      <c r="BS61" s="7">
        <v>200</v>
      </c>
      <c r="BT61" s="3">
        <v>5613000001</v>
      </c>
      <c r="BU61" s="8" t="s">
        <v>2557</v>
      </c>
      <c r="BV61" s="3"/>
    </row>
    <row r="62" spans="1:74" x14ac:dyDescent="0.25">
      <c r="A62" s="3" t="s">
        <v>2581</v>
      </c>
      <c r="B62" s="3"/>
      <c r="C62" s="3" t="s">
        <v>2459</v>
      </c>
      <c r="D62" s="4" t="s">
        <v>2460</v>
      </c>
      <c r="E62" s="3" t="s">
        <v>2461</v>
      </c>
      <c r="F62" s="5" t="s">
        <v>2462</v>
      </c>
      <c r="G62" s="5" t="s">
        <v>2463</v>
      </c>
      <c r="H62" s="4" t="s">
        <v>2512</v>
      </c>
      <c r="I62" s="4" t="s">
        <v>2571</v>
      </c>
      <c r="J62" s="4" t="s">
        <v>1327</v>
      </c>
      <c r="K62" s="4">
        <v>100</v>
      </c>
      <c r="L62" s="4" t="s">
        <v>1569</v>
      </c>
      <c r="M62" s="4" t="s">
        <v>1992</v>
      </c>
      <c r="N62" s="4"/>
      <c r="O62" s="4" t="s">
        <v>1993</v>
      </c>
      <c r="P62" s="4" t="s">
        <v>1335</v>
      </c>
      <c r="Q62" s="4"/>
      <c r="R62" s="4"/>
      <c r="S62" s="4"/>
      <c r="T62" s="4"/>
      <c r="U62" s="4">
        <v>5</v>
      </c>
      <c r="V62" s="4">
        <v>5</v>
      </c>
      <c r="W62" s="4"/>
      <c r="X62" s="4"/>
      <c r="Y62" s="4"/>
      <c r="Z62" s="4"/>
      <c r="AA62" s="4"/>
      <c r="AB62" s="4"/>
      <c r="AC62" s="6">
        <v>1739.71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>
        <v>17397.099999999999</v>
      </c>
      <c r="AP62" s="6"/>
      <c r="AQ62" s="6"/>
      <c r="AR62" s="6"/>
      <c r="AS62" s="6">
        <v>8698.5499999999993</v>
      </c>
      <c r="AT62" s="6">
        <v>8698.5499999999993</v>
      </c>
      <c r="AU62" s="6"/>
      <c r="AV62" s="6"/>
      <c r="AW62" s="6"/>
      <c r="AX62" s="6"/>
      <c r="AY62" s="6"/>
      <c r="AZ62" s="6"/>
      <c r="BA62" s="6">
        <v>19484.752</v>
      </c>
      <c r="BB62" s="4" t="s">
        <v>1696</v>
      </c>
      <c r="BC62" s="3">
        <v>2015</v>
      </c>
      <c r="BD62" s="3" t="s">
        <v>2016</v>
      </c>
      <c r="BE62" s="4" t="s">
        <v>2036</v>
      </c>
      <c r="BF62" s="4" t="s">
        <v>2460</v>
      </c>
      <c r="BG62" s="4" t="s">
        <v>2037</v>
      </c>
      <c r="BH62" s="6">
        <v>1948.48</v>
      </c>
      <c r="BI62" s="6"/>
      <c r="BJ62" s="6"/>
      <c r="BK62" s="4" t="s">
        <v>1758</v>
      </c>
      <c r="BL62" s="3"/>
      <c r="BM62" s="4" t="s">
        <v>2467</v>
      </c>
      <c r="BN62" s="3" t="s">
        <v>2468</v>
      </c>
      <c r="BO62" s="4" t="s">
        <v>2038</v>
      </c>
      <c r="BP62" s="4" t="s">
        <v>2469</v>
      </c>
      <c r="BQ62" s="3">
        <v>9140000105</v>
      </c>
      <c r="BR62" s="4" t="s">
        <v>2039</v>
      </c>
      <c r="BS62" s="7">
        <v>200</v>
      </c>
      <c r="BT62" s="3">
        <v>5613000001</v>
      </c>
      <c r="BU62" s="8" t="s">
        <v>2557</v>
      </c>
      <c r="BV62" s="3"/>
    </row>
    <row r="63" spans="1:74" x14ac:dyDescent="0.25">
      <c r="A63" s="3" t="s">
        <v>2582</v>
      </c>
      <c r="B63" s="3"/>
      <c r="C63" s="3" t="s">
        <v>2459</v>
      </c>
      <c r="D63" s="4" t="s">
        <v>2460</v>
      </c>
      <c r="E63" s="3" t="s">
        <v>2461</v>
      </c>
      <c r="F63" s="5" t="s">
        <v>2462</v>
      </c>
      <c r="G63" s="5" t="s">
        <v>2463</v>
      </c>
      <c r="H63" s="4" t="s">
        <v>2510</v>
      </c>
      <c r="I63" s="4" t="s">
        <v>2571</v>
      </c>
      <c r="J63" s="4" t="s">
        <v>1327</v>
      </c>
      <c r="K63" s="4">
        <v>100</v>
      </c>
      <c r="L63" s="4" t="s">
        <v>1569</v>
      </c>
      <c r="M63" s="4" t="s">
        <v>1992</v>
      </c>
      <c r="N63" s="4"/>
      <c r="O63" s="4" t="s">
        <v>1993</v>
      </c>
      <c r="P63" s="4" t="s">
        <v>1335</v>
      </c>
      <c r="Q63" s="4"/>
      <c r="R63" s="4"/>
      <c r="S63" s="4"/>
      <c r="T63" s="4"/>
      <c r="U63" s="4">
        <v>20</v>
      </c>
      <c r="V63" s="4">
        <v>20</v>
      </c>
      <c r="W63" s="4"/>
      <c r="X63" s="4"/>
      <c r="Y63" s="4"/>
      <c r="Z63" s="4"/>
      <c r="AA63" s="4"/>
      <c r="AB63" s="4"/>
      <c r="AC63" s="6">
        <v>861.73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>
        <v>34469.199999999997</v>
      </c>
      <c r="AP63" s="6"/>
      <c r="AQ63" s="6"/>
      <c r="AR63" s="6"/>
      <c r="AS63" s="6">
        <v>17234.599999999999</v>
      </c>
      <c r="AT63" s="6">
        <v>17234.599999999999</v>
      </c>
      <c r="AU63" s="6"/>
      <c r="AV63" s="6"/>
      <c r="AW63" s="6"/>
      <c r="AX63" s="6"/>
      <c r="AY63" s="6"/>
      <c r="AZ63" s="6"/>
      <c r="BA63" s="6">
        <v>38605.504000000001</v>
      </c>
      <c r="BB63" s="4" t="s">
        <v>1696</v>
      </c>
      <c r="BC63" s="3">
        <v>2015</v>
      </c>
      <c r="BD63" s="3" t="s">
        <v>2016</v>
      </c>
      <c r="BE63" s="4" t="s">
        <v>2036</v>
      </c>
      <c r="BF63" s="4" t="s">
        <v>2460</v>
      </c>
      <c r="BG63" s="4" t="s">
        <v>2037</v>
      </c>
      <c r="BH63" s="6">
        <v>965.14</v>
      </c>
      <c r="BI63" s="6"/>
      <c r="BJ63" s="6"/>
      <c r="BK63" s="4" t="s">
        <v>1758</v>
      </c>
      <c r="BL63" s="3"/>
      <c r="BM63" s="4" t="s">
        <v>2467</v>
      </c>
      <c r="BN63" s="3" t="s">
        <v>2468</v>
      </c>
      <c r="BO63" s="4" t="s">
        <v>2038</v>
      </c>
      <c r="BP63" s="4" t="s">
        <v>2469</v>
      </c>
      <c r="BQ63" s="3">
        <v>9140000104</v>
      </c>
      <c r="BR63" s="4" t="s">
        <v>2039</v>
      </c>
      <c r="BS63" s="7">
        <v>200</v>
      </c>
      <c r="BT63" s="3">
        <v>5613000001</v>
      </c>
      <c r="BU63" s="8" t="s">
        <v>2557</v>
      </c>
      <c r="BV63" s="3"/>
    </row>
    <row r="64" spans="1:74" x14ac:dyDescent="0.25">
      <c r="A64" s="3" t="s">
        <v>2583</v>
      </c>
      <c r="B64" s="3"/>
      <c r="C64" s="3" t="s">
        <v>2459</v>
      </c>
      <c r="D64" s="4" t="s">
        <v>2460</v>
      </c>
      <c r="E64" s="3" t="s">
        <v>2461</v>
      </c>
      <c r="F64" s="5" t="s">
        <v>2462</v>
      </c>
      <c r="G64" s="5" t="s">
        <v>2463</v>
      </c>
      <c r="H64" s="4" t="s">
        <v>2484</v>
      </c>
      <c r="I64" s="4" t="s">
        <v>2584</v>
      </c>
      <c r="J64" s="4" t="s">
        <v>1327</v>
      </c>
      <c r="K64" s="4">
        <v>100</v>
      </c>
      <c r="L64" s="4" t="s">
        <v>1569</v>
      </c>
      <c r="M64" s="4" t="s">
        <v>1992</v>
      </c>
      <c r="N64" s="4"/>
      <c r="O64" s="4" t="s">
        <v>1993</v>
      </c>
      <c r="P64" s="4" t="s">
        <v>1335</v>
      </c>
      <c r="Q64" s="4"/>
      <c r="R64" s="4"/>
      <c r="S64" s="4"/>
      <c r="T64" s="4"/>
      <c r="U64" s="4">
        <v>5</v>
      </c>
      <c r="V64" s="4">
        <v>5</v>
      </c>
      <c r="W64" s="4"/>
      <c r="X64" s="4"/>
      <c r="Y64" s="4"/>
      <c r="Z64" s="4"/>
      <c r="AA64" s="4"/>
      <c r="AB64" s="4"/>
      <c r="AC64" s="6">
        <v>1257.5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>
        <v>12575</v>
      </c>
      <c r="AP64" s="6"/>
      <c r="AQ64" s="6"/>
      <c r="AR64" s="6"/>
      <c r="AS64" s="6">
        <v>6287.5</v>
      </c>
      <c r="AT64" s="6">
        <v>6287.5</v>
      </c>
      <c r="AU64" s="6"/>
      <c r="AV64" s="6"/>
      <c r="AW64" s="6"/>
      <c r="AX64" s="6"/>
      <c r="AY64" s="6"/>
      <c r="AZ64" s="6"/>
      <c r="BA64" s="6">
        <v>14084.000000000002</v>
      </c>
      <c r="BB64" s="4" t="s">
        <v>1696</v>
      </c>
      <c r="BC64" s="3">
        <v>2015</v>
      </c>
      <c r="BD64" s="3" t="s">
        <v>2016</v>
      </c>
      <c r="BE64" s="4" t="s">
        <v>2036</v>
      </c>
      <c r="BF64" s="4" t="s">
        <v>2460</v>
      </c>
      <c r="BG64" s="4" t="s">
        <v>2037</v>
      </c>
      <c r="BH64" s="6">
        <v>1408.4</v>
      </c>
      <c r="BI64" s="6"/>
      <c r="BJ64" s="6"/>
      <c r="BK64" s="4" t="s">
        <v>1758</v>
      </c>
      <c r="BL64" s="3"/>
      <c r="BM64" s="4" t="s">
        <v>2467</v>
      </c>
      <c r="BN64" s="3" t="s">
        <v>2468</v>
      </c>
      <c r="BO64" s="4" t="s">
        <v>2038</v>
      </c>
      <c r="BP64" s="4" t="s">
        <v>2469</v>
      </c>
      <c r="BQ64" s="3">
        <v>9140000091</v>
      </c>
      <c r="BR64" s="4" t="s">
        <v>2039</v>
      </c>
      <c r="BS64" s="7">
        <v>200</v>
      </c>
      <c r="BT64" s="3">
        <v>5626000018</v>
      </c>
      <c r="BU64" s="8" t="s">
        <v>2471</v>
      </c>
      <c r="BV64" s="3"/>
    </row>
    <row r="65" spans="1:74" x14ac:dyDescent="0.25">
      <c r="A65" s="3" t="s">
        <v>2585</v>
      </c>
      <c r="B65" s="3"/>
      <c r="C65" s="3" t="s">
        <v>2459</v>
      </c>
      <c r="D65" s="4" t="s">
        <v>2460</v>
      </c>
      <c r="E65" s="3" t="s">
        <v>2461</v>
      </c>
      <c r="F65" s="5" t="s">
        <v>2462</v>
      </c>
      <c r="G65" s="5" t="s">
        <v>2463</v>
      </c>
      <c r="H65" s="4" t="s">
        <v>2491</v>
      </c>
      <c r="I65" s="4" t="s">
        <v>2584</v>
      </c>
      <c r="J65" s="4" t="s">
        <v>1327</v>
      </c>
      <c r="K65" s="4">
        <v>100</v>
      </c>
      <c r="L65" s="4" t="s">
        <v>1569</v>
      </c>
      <c r="M65" s="4" t="s">
        <v>1992</v>
      </c>
      <c r="N65" s="4"/>
      <c r="O65" s="4" t="s">
        <v>1993</v>
      </c>
      <c r="P65" s="4" t="s">
        <v>1335</v>
      </c>
      <c r="Q65" s="4"/>
      <c r="R65" s="4"/>
      <c r="S65" s="4"/>
      <c r="T65" s="4"/>
      <c r="U65" s="4">
        <v>10</v>
      </c>
      <c r="V65" s="4">
        <v>10</v>
      </c>
      <c r="W65" s="4"/>
      <c r="X65" s="4"/>
      <c r="Y65" s="4"/>
      <c r="Z65" s="4"/>
      <c r="AA65" s="4"/>
      <c r="AB65" s="4"/>
      <c r="AC65" s="6">
        <v>1265.81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>
        <v>25316.199999999997</v>
      </c>
      <c r="AP65" s="6"/>
      <c r="AQ65" s="6"/>
      <c r="AR65" s="6"/>
      <c r="AS65" s="6">
        <v>12658.099999999999</v>
      </c>
      <c r="AT65" s="6">
        <v>12658.099999999999</v>
      </c>
      <c r="AU65" s="6"/>
      <c r="AV65" s="6"/>
      <c r="AW65" s="6"/>
      <c r="AX65" s="6"/>
      <c r="AY65" s="6"/>
      <c r="AZ65" s="6"/>
      <c r="BA65" s="6">
        <v>28354.144</v>
      </c>
      <c r="BB65" s="4" t="s">
        <v>1696</v>
      </c>
      <c r="BC65" s="3">
        <v>2015</v>
      </c>
      <c r="BD65" s="3" t="s">
        <v>2016</v>
      </c>
      <c r="BE65" s="4" t="s">
        <v>2036</v>
      </c>
      <c r="BF65" s="4" t="s">
        <v>2460</v>
      </c>
      <c r="BG65" s="4" t="s">
        <v>2037</v>
      </c>
      <c r="BH65" s="6">
        <v>1417.71</v>
      </c>
      <c r="BI65" s="6"/>
      <c r="BJ65" s="6"/>
      <c r="BK65" s="4" t="s">
        <v>1758</v>
      </c>
      <c r="BL65" s="3"/>
      <c r="BM65" s="4" t="s">
        <v>2467</v>
      </c>
      <c r="BN65" s="3" t="s">
        <v>2468</v>
      </c>
      <c r="BO65" s="4" t="s">
        <v>2038</v>
      </c>
      <c r="BP65" s="4" t="s">
        <v>2469</v>
      </c>
      <c r="BQ65" s="3">
        <v>9140000093</v>
      </c>
      <c r="BR65" s="4" t="s">
        <v>2039</v>
      </c>
      <c r="BS65" s="7">
        <v>200</v>
      </c>
      <c r="BT65" s="3">
        <v>5626000018</v>
      </c>
      <c r="BU65" s="8" t="s">
        <v>2471</v>
      </c>
      <c r="BV65" s="3"/>
    </row>
    <row r="66" spans="1:74" x14ac:dyDescent="0.25">
      <c r="A66" s="3" t="s">
        <v>2586</v>
      </c>
      <c r="B66" s="3"/>
      <c r="C66" s="3" t="s">
        <v>2459</v>
      </c>
      <c r="D66" s="4" t="s">
        <v>2460</v>
      </c>
      <c r="E66" s="3" t="s">
        <v>2461</v>
      </c>
      <c r="F66" s="5" t="s">
        <v>2462</v>
      </c>
      <c r="G66" s="5" t="s">
        <v>2463</v>
      </c>
      <c r="H66" s="4" t="s">
        <v>2480</v>
      </c>
      <c r="I66" s="4" t="s">
        <v>2587</v>
      </c>
      <c r="J66" s="4" t="s">
        <v>1327</v>
      </c>
      <c r="K66" s="4">
        <v>100</v>
      </c>
      <c r="L66" s="4" t="s">
        <v>1569</v>
      </c>
      <c r="M66" s="4" t="s">
        <v>1992</v>
      </c>
      <c r="N66" s="4"/>
      <c r="O66" s="4" t="s">
        <v>1993</v>
      </c>
      <c r="P66" s="4" t="s">
        <v>1335</v>
      </c>
      <c r="Q66" s="4"/>
      <c r="R66" s="4"/>
      <c r="S66" s="4"/>
      <c r="T66" s="4"/>
      <c r="U66" s="4">
        <v>96</v>
      </c>
      <c r="V66" s="4">
        <v>96</v>
      </c>
      <c r="W66" s="4"/>
      <c r="X66" s="4"/>
      <c r="Y66" s="4"/>
      <c r="Z66" s="4"/>
      <c r="AA66" s="4"/>
      <c r="AB66" s="4"/>
      <c r="AC66" s="6">
        <v>1827.69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350916.48</v>
      </c>
      <c r="AP66" s="6"/>
      <c r="AQ66" s="6"/>
      <c r="AR66" s="6"/>
      <c r="AS66" s="6">
        <v>175458.24</v>
      </c>
      <c r="AT66" s="6">
        <v>175458.24</v>
      </c>
      <c r="AU66" s="6"/>
      <c r="AV66" s="6"/>
      <c r="AW66" s="6"/>
      <c r="AX66" s="6"/>
      <c r="AY66" s="6"/>
      <c r="AZ66" s="6"/>
      <c r="BA66" s="6">
        <v>393026.45760000002</v>
      </c>
      <c r="BB66" s="4" t="s">
        <v>1696</v>
      </c>
      <c r="BC66" s="3">
        <v>2015</v>
      </c>
      <c r="BD66" s="3" t="s">
        <v>2016</v>
      </c>
      <c r="BE66" s="4" t="s">
        <v>2036</v>
      </c>
      <c r="BF66" s="4" t="s">
        <v>2460</v>
      </c>
      <c r="BG66" s="4" t="s">
        <v>2037</v>
      </c>
      <c r="BH66" s="6">
        <v>2047.01</v>
      </c>
      <c r="BI66" s="6"/>
      <c r="BJ66" s="6"/>
      <c r="BK66" s="4" t="s">
        <v>1758</v>
      </c>
      <c r="BL66" s="3"/>
      <c r="BM66" s="4" t="s">
        <v>2467</v>
      </c>
      <c r="BN66" s="3" t="s">
        <v>2468</v>
      </c>
      <c r="BO66" s="4" t="s">
        <v>2038</v>
      </c>
      <c r="BP66" s="4" t="s">
        <v>2469</v>
      </c>
      <c r="BQ66" s="3">
        <v>9140000089</v>
      </c>
      <c r="BR66" s="4" t="s">
        <v>2039</v>
      </c>
      <c r="BS66" s="7">
        <v>200</v>
      </c>
      <c r="BT66" s="3">
        <v>5616110135</v>
      </c>
      <c r="BU66" s="8" t="s">
        <v>2588</v>
      </c>
      <c r="BV66" s="3"/>
    </row>
    <row r="67" spans="1:74" x14ac:dyDescent="0.25">
      <c r="A67" s="3" t="s">
        <v>2589</v>
      </c>
      <c r="B67" s="3"/>
      <c r="C67" s="3" t="s">
        <v>2459</v>
      </c>
      <c r="D67" s="4" t="s">
        <v>2460</v>
      </c>
      <c r="E67" s="3" t="s">
        <v>2461</v>
      </c>
      <c r="F67" s="5" t="s">
        <v>2462</v>
      </c>
      <c r="G67" s="5" t="s">
        <v>2463</v>
      </c>
      <c r="H67" s="4" t="s">
        <v>2482</v>
      </c>
      <c r="I67" s="4" t="s">
        <v>2587</v>
      </c>
      <c r="J67" s="4" t="s">
        <v>1327</v>
      </c>
      <c r="K67" s="4">
        <v>100</v>
      </c>
      <c r="L67" s="4" t="s">
        <v>1569</v>
      </c>
      <c r="M67" s="4" t="s">
        <v>1992</v>
      </c>
      <c r="N67" s="4"/>
      <c r="O67" s="4" t="s">
        <v>1993</v>
      </c>
      <c r="P67" s="4" t="s">
        <v>1335</v>
      </c>
      <c r="Q67" s="4"/>
      <c r="R67" s="4"/>
      <c r="S67" s="4"/>
      <c r="T67" s="4"/>
      <c r="U67" s="4">
        <v>220</v>
      </c>
      <c r="V67" s="4">
        <v>220</v>
      </c>
      <c r="W67" s="4"/>
      <c r="X67" s="4"/>
      <c r="Y67" s="4"/>
      <c r="Z67" s="4"/>
      <c r="AA67" s="4"/>
      <c r="AB67" s="4"/>
      <c r="AC67" s="6">
        <v>1671.8799999999999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>
        <v>735627.2</v>
      </c>
      <c r="AP67" s="6"/>
      <c r="AQ67" s="6"/>
      <c r="AR67" s="6"/>
      <c r="AS67" s="6">
        <v>367813.6</v>
      </c>
      <c r="AT67" s="6">
        <v>367813.6</v>
      </c>
      <c r="AU67" s="6"/>
      <c r="AV67" s="6"/>
      <c r="AW67" s="6"/>
      <c r="AX67" s="6"/>
      <c r="AY67" s="6"/>
      <c r="AZ67" s="6"/>
      <c r="BA67" s="6">
        <v>823902.46400000004</v>
      </c>
      <c r="BB67" s="4" t="s">
        <v>1696</v>
      </c>
      <c r="BC67" s="3">
        <v>2015</v>
      </c>
      <c r="BD67" s="3" t="s">
        <v>2016</v>
      </c>
      <c r="BE67" s="4" t="s">
        <v>2036</v>
      </c>
      <c r="BF67" s="4" t="s">
        <v>2460</v>
      </c>
      <c r="BG67" s="4" t="s">
        <v>2037</v>
      </c>
      <c r="BH67" s="6">
        <v>1872.51</v>
      </c>
      <c r="BI67" s="6"/>
      <c r="BJ67" s="6"/>
      <c r="BK67" s="4" t="s">
        <v>1758</v>
      </c>
      <c r="BL67" s="3"/>
      <c r="BM67" s="4" t="s">
        <v>2467</v>
      </c>
      <c r="BN67" s="3" t="s">
        <v>2468</v>
      </c>
      <c r="BO67" s="4" t="s">
        <v>2038</v>
      </c>
      <c r="BP67" s="4" t="s">
        <v>2469</v>
      </c>
      <c r="BQ67" s="3">
        <v>9140000090</v>
      </c>
      <c r="BR67" s="4" t="s">
        <v>2039</v>
      </c>
      <c r="BS67" s="7">
        <v>200</v>
      </c>
      <c r="BT67" s="3">
        <v>5616110135</v>
      </c>
      <c r="BU67" s="8" t="s">
        <v>2588</v>
      </c>
      <c r="BV67" s="3"/>
    </row>
    <row r="68" spans="1:74" x14ac:dyDescent="0.25">
      <c r="A68" s="3" t="s">
        <v>2590</v>
      </c>
      <c r="B68" s="3"/>
      <c r="C68" s="3" t="s">
        <v>2459</v>
      </c>
      <c r="D68" s="4" t="s">
        <v>2460</v>
      </c>
      <c r="E68" s="3" t="s">
        <v>2461</v>
      </c>
      <c r="F68" s="5" t="s">
        <v>2462</v>
      </c>
      <c r="G68" s="5" t="s">
        <v>2463</v>
      </c>
      <c r="H68" s="4" t="s">
        <v>2526</v>
      </c>
      <c r="I68" s="4" t="s">
        <v>2591</v>
      </c>
      <c r="J68" s="4" t="s">
        <v>1327</v>
      </c>
      <c r="K68" s="4">
        <v>100</v>
      </c>
      <c r="L68" s="4" t="s">
        <v>1569</v>
      </c>
      <c r="M68" s="4" t="s">
        <v>1992</v>
      </c>
      <c r="N68" s="4"/>
      <c r="O68" s="4" t="s">
        <v>1993</v>
      </c>
      <c r="P68" s="4" t="s">
        <v>1335</v>
      </c>
      <c r="Q68" s="4"/>
      <c r="R68" s="4"/>
      <c r="S68" s="4"/>
      <c r="T68" s="4"/>
      <c r="U68" s="4">
        <v>1375</v>
      </c>
      <c r="V68" s="4">
        <v>1375</v>
      </c>
      <c r="W68" s="4"/>
      <c r="X68" s="4"/>
      <c r="Y68" s="4"/>
      <c r="Z68" s="4"/>
      <c r="AA68" s="4"/>
      <c r="AB68" s="4"/>
      <c r="AC68" s="6">
        <v>3088.6800000000003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>
        <v>8493870</v>
      </c>
      <c r="AP68" s="6"/>
      <c r="AQ68" s="6"/>
      <c r="AR68" s="6"/>
      <c r="AS68" s="6">
        <v>4246935</v>
      </c>
      <c r="AT68" s="6">
        <v>4246935</v>
      </c>
      <c r="AU68" s="6"/>
      <c r="AV68" s="6"/>
      <c r="AW68" s="6"/>
      <c r="AX68" s="6"/>
      <c r="AY68" s="6"/>
      <c r="AZ68" s="6"/>
      <c r="BA68" s="6">
        <v>9513134.4000000004</v>
      </c>
      <c r="BB68" s="4" t="s">
        <v>1696</v>
      </c>
      <c r="BC68" s="3">
        <v>2015</v>
      </c>
      <c r="BD68" s="3" t="s">
        <v>2016</v>
      </c>
      <c r="BE68" s="4" t="s">
        <v>2036</v>
      </c>
      <c r="BF68" s="4" t="s">
        <v>2460</v>
      </c>
      <c r="BG68" s="4" t="s">
        <v>2037</v>
      </c>
      <c r="BH68" s="6">
        <v>3459.32</v>
      </c>
      <c r="BI68" s="6"/>
      <c r="BJ68" s="6"/>
      <c r="BK68" s="4" t="s">
        <v>1758</v>
      </c>
      <c r="BL68" s="3"/>
      <c r="BM68" s="4" t="s">
        <v>2467</v>
      </c>
      <c r="BN68" s="3" t="s">
        <v>2468</v>
      </c>
      <c r="BO68" s="4" t="s">
        <v>2038</v>
      </c>
      <c r="BP68" s="4" t="s">
        <v>2469</v>
      </c>
      <c r="BQ68" s="3">
        <v>9140000504</v>
      </c>
      <c r="BR68" s="4" t="s">
        <v>2039</v>
      </c>
      <c r="BS68" s="7">
        <v>200</v>
      </c>
      <c r="BT68" s="3">
        <v>5616110135</v>
      </c>
      <c r="BU68" s="8" t="s">
        <v>2588</v>
      </c>
      <c r="BV68" s="3"/>
    </row>
    <row r="69" spans="1:74" x14ac:dyDescent="0.25">
      <c r="A69" s="3" t="s">
        <v>2592</v>
      </c>
      <c r="B69" s="3"/>
      <c r="C69" s="3" t="s">
        <v>2459</v>
      </c>
      <c r="D69" s="4" t="s">
        <v>2460</v>
      </c>
      <c r="E69" s="3" t="s">
        <v>2461</v>
      </c>
      <c r="F69" s="5" t="s">
        <v>2462</v>
      </c>
      <c r="G69" s="5" t="s">
        <v>2463</v>
      </c>
      <c r="H69" s="4" t="s">
        <v>2488</v>
      </c>
      <c r="I69" s="4" t="s">
        <v>2593</v>
      </c>
      <c r="J69" s="4" t="s">
        <v>1327</v>
      </c>
      <c r="K69" s="4">
        <v>100</v>
      </c>
      <c r="L69" s="4" t="s">
        <v>1569</v>
      </c>
      <c r="M69" s="4" t="s">
        <v>1992</v>
      </c>
      <c r="N69" s="4"/>
      <c r="O69" s="4" t="s">
        <v>1993</v>
      </c>
      <c r="P69" s="4" t="s">
        <v>1335</v>
      </c>
      <c r="Q69" s="4"/>
      <c r="R69" s="4"/>
      <c r="S69" s="4"/>
      <c r="T69" s="4"/>
      <c r="U69" s="4">
        <v>322</v>
      </c>
      <c r="V69" s="4">
        <v>322</v>
      </c>
      <c r="W69" s="4"/>
      <c r="X69" s="4"/>
      <c r="Y69" s="4"/>
      <c r="Z69" s="4"/>
      <c r="AA69" s="4"/>
      <c r="AB69" s="4"/>
      <c r="AC69" s="6">
        <v>443.28999999999996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>
        <v>285478.75999999995</v>
      </c>
      <c r="AP69" s="6"/>
      <c r="AQ69" s="6"/>
      <c r="AR69" s="6"/>
      <c r="AS69" s="6">
        <v>142739.37999999998</v>
      </c>
      <c r="AT69" s="6">
        <v>142739.37999999998</v>
      </c>
      <c r="AU69" s="6"/>
      <c r="AV69" s="6"/>
      <c r="AW69" s="6"/>
      <c r="AX69" s="6"/>
      <c r="AY69" s="6"/>
      <c r="AZ69" s="6"/>
      <c r="BA69" s="6">
        <v>319736.21119999996</v>
      </c>
      <c r="BB69" s="4" t="s">
        <v>1696</v>
      </c>
      <c r="BC69" s="3">
        <v>2015</v>
      </c>
      <c r="BD69" s="3" t="s">
        <v>2016</v>
      </c>
      <c r="BE69" s="4" t="s">
        <v>2036</v>
      </c>
      <c r="BF69" s="4" t="s">
        <v>2460</v>
      </c>
      <c r="BG69" s="4" t="s">
        <v>2037</v>
      </c>
      <c r="BH69" s="6">
        <v>496.48</v>
      </c>
      <c r="BI69" s="6"/>
      <c r="BJ69" s="6"/>
      <c r="BK69" s="4" t="s">
        <v>1758</v>
      </c>
      <c r="BL69" s="3"/>
      <c r="BM69" s="4" t="s">
        <v>2467</v>
      </c>
      <c r="BN69" s="3" t="s">
        <v>2468</v>
      </c>
      <c r="BO69" s="4" t="s">
        <v>2038</v>
      </c>
      <c r="BP69" s="4" t="s">
        <v>2469</v>
      </c>
      <c r="BQ69" s="3">
        <v>9140000471</v>
      </c>
      <c r="BR69" s="4" t="s">
        <v>2039</v>
      </c>
      <c r="BS69" s="7">
        <v>200</v>
      </c>
      <c r="BT69" s="3">
        <v>5616110135</v>
      </c>
      <c r="BU69" s="8" t="s">
        <v>2588</v>
      </c>
      <c r="BV69" s="3"/>
    </row>
    <row r="70" spans="1:74" x14ac:dyDescent="0.25">
      <c r="A70" s="3" t="s">
        <v>2594</v>
      </c>
      <c r="B70" s="3"/>
      <c r="C70" s="3" t="s">
        <v>2459</v>
      </c>
      <c r="D70" s="4" t="s">
        <v>2460</v>
      </c>
      <c r="E70" s="3" t="s">
        <v>2461</v>
      </c>
      <c r="F70" s="5" t="s">
        <v>2462</v>
      </c>
      <c r="G70" s="5" t="s">
        <v>2463</v>
      </c>
      <c r="H70" s="4" t="s">
        <v>2524</v>
      </c>
      <c r="I70" s="4" t="s">
        <v>2587</v>
      </c>
      <c r="J70" s="4" t="s">
        <v>1327</v>
      </c>
      <c r="K70" s="4">
        <v>100</v>
      </c>
      <c r="L70" s="4" t="s">
        <v>1569</v>
      </c>
      <c r="M70" s="4" t="s">
        <v>1992</v>
      </c>
      <c r="N70" s="4"/>
      <c r="O70" s="4" t="s">
        <v>1993</v>
      </c>
      <c r="P70" s="4" t="s">
        <v>1335</v>
      </c>
      <c r="Q70" s="4"/>
      <c r="R70" s="4"/>
      <c r="S70" s="4"/>
      <c r="T70" s="4"/>
      <c r="U70" s="4">
        <v>1375</v>
      </c>
      <c r="V70" s="4">
        <v>1375</v>
      </c>
      <c r="W70" s="4"/>
      <c r="X70" s="4"/>
      <c r="Y70" s="4"/>
      <c r="Z70" s="4"/>
      <c r="AA70" s="4"/>
      <c r="AB70" s="4"/>
      <c r="AC70" s="6">
        <v>2815.44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>
        <v>7742460</v>
      </c>
      <c r="AP70" s="6"/>
      <c r="AQ70" s="6"/>
      <c r="AR70" s="6"/>
      <c r="AS70" s="6">
        <v>3871230</v>
      </c>
      <c r="AT70" s="6">
        <v>3871230</v>
      </c>
      <c r="AU70" s="6"/>
      <c r="AV70" s="6"/>
      <c r="AW70" s="6"/>
      <c r="AX70" s="6"/>
      <c r="AY70" s="6"/>
      <c r="AZ70" s="6"/>
      <c r="BA70" s="6">
        <v>8671555.2000000011</v>
      </c>
      <c r="BB70" s="4" t="s">
        <v>1696</v>
      </c>
      <c r="BC70" s="3">
        <v>2015</v>
      </c>
      <c r="BD70" s="3" t="s">
        <v>2016</v>
      </c>
      <c r="BE70" s="4" t="s">
        <v>2036</v>
      </c>
      <c r="BF70" s="4" t="s">
        <v>2460</v>
      </c>
      <c r="BG70" s="4" t="s">
        <v>2037</v>
      </c>
      <c r="BH70" s="6">
        <v>3153.29</v>
      </c>
      <c r="BI70" s="6"/>
      <c r="BJ70" s="6"/>
      <c r="BK70" s="4" t="s">
        <v>1758</v>
      </c>
      <c r="BL70" s="3"/>
      <c r="BM70" s="4" t="s">
        <v>2467</v>
      </c>
      <c r="BN70" s="3" t="s">
        <v>2468</v>
      </c>
      <c r="BO70" s="4" t="s">
        <v>2038</v>
      </c>
      <c r="BP70" s="4" t="s">
        <v>2469</v>
      </c>
      <c r="BQ70" s="3">
        <v>9140000094</v>
      </c>
      <c r="BR70" s="4" t="s">
        <v>2039</v>
      </c>
      <c r="BS70" s="7">
        <v>200</v>
      </c>
      <c r="BT70" s="3">
        <v>5616110135</v>
      </c>
      <c r="BU70" s="8" t="s">
        <v>2588</v>
      </c>
      <c r="BV70" s="3"/>
    </row>
    <row r="71" spans="1:74" x14ac:dyDescent="0.25">
      <c r="A71" s="3" t="s">
        <v>2595</v>
      </c>
      <c r="B71" s="3"/>
      <c r="C71" s="3" t="s">
        <v>2459</v>
      </c>
      <c r="D71" s="4" t="s">
        <v>2460</v>
      </c>
      <c r="E71" s="3" t="s">
        <v>2461</v>
      </c>
      <c r="F71" s="5" t="s">
        <v>2462</v>
      </c>
      <c r="G71" s="5" t="s">
        <v>2463</v>
      </c>
      <c r="H71" s="4" t="s">
        <v>2484</v>
      </c>
      <c r="I71" s="4" t="s">
        <v>2587</v>
      </c>
      <c r="J71" s="4" t="s">
        <v>1327</v>
      </c>
      <c r="K71" s="4">
        <v>100</v>
      </c>
      <c r="L71" s="4" t="s">
        <v>1569</v>
      </c>
      <c r="M71" s="4" t="s">
        <v>1992</v>
      </c>
      <c r="N71" s="4"/>
      <c r="O71" s="4" t="s">
        <v>1993</v>
      </c>
      <c r="P71" s="4" t="s">
        <v>1335</v>
      </c>
      <c r="Q71" s="4"/>
      <c r="R71" s="4"/>
      <c r="S71" s="4"/>
      <c r="T71" s="4"/>
      <c r="U71" s="4">
        <v>300</v>
      </c>
      <c r="V71" s="4">
        <v>300</v>
      </c>
      <c r="W71" s="4"/>
      <c r="X71" s="4"/>
      <c r="Y71" s="4"/>
      <c r="Z71" s="4"/>
      <c r="AA71" s="4"/>
      <c r="AB71" s="4"/>
      <c r="AC71" s="6">
        <v>227.38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>
        <v>136428</v>
      </c>
      <c r="AP71" s="6"/>
      <c r="AQ71" s="6"/>
      <c r="AR71" s="6"/>
      <c r="AS71" s="6">
        <v>68214</v>
      </c>
      <c r="AT71" s="6">
        <v>68214</v>
      </c>
      <c r="AU71" s="6"/>
      <c r="AV71" s="6"/>
      <c r="AW71" s="6"/>
      <c r="AX71" s="6"/>
      <c r="AY71" s="6"/>
      <c r="AZ71" s="6"/>
      <c r="BA71" s="6">
        <v>152799.36000000002</v>
      </c>
      <c r="BB71" s="4" t="s">
        <v>1696</v>
      </c>
      <c r="BC71" s="3">
        <v>2015</v>
      </c>
      <c r="BD71" s="3" t="s">
        <v>2016</v>
      </c>
      <c r="BE71" s="4" t="s">
        <v>2036</v>
      </c>
      <c r="BF71" s="4" t="s">
        <v>2460</v>
      </c>
      <c r="BG71" s="4" t="s">
        <v>2037</v>
      </c>
      <c r="BH71" s="6">
        <v>254.67</v>
      </c>
      <c r="BI71" s="6"/>
      <c r="BJ71" s="6"/>
      <c r="BK71" s="4" t="s">
        <v>1758</v>
      </c>
      <c r="BL71" s="3"/>
      <c r="BM71" s="4" t="s">
        <v>2467</v>
      </c>
      <c r="BN71" s="3" t="s">
        <v>2468</v>
      </c>
      <c r="BO71" s="4" t="s">
        <v>2038</v>
      </c>
      <c r="BP71" s="4" t="s">
        <v>2469</v>
      </c>
      <c r="BQ71" s="3">
        <v>9140000091</v>
      </c>
      <c r="BR71" s="4" t="s">
        <v>2039</v>
      </c>
      <c r="BS71" s="7">
        <v>200</v>
      </c>
      <c r="BT71" s="3">
        <v>5616110135</v>
      </c>
      <c r="BU71" s="8" t="s">
        <v>2588</v>
      </c>
      <c r="BV71" s="3"/>
    </row>
    <row r="72" spans="1:74" x14ac:dyDescent="0.25">
      <c r="A72" s="3" t="s">
        <v>2596</v>
      </c>
      <c r="B72" s="3"/>
      <c r="C72" s="3" t="s">
        <v>2459</v>
      </c>
      <c r="D72" s="4" t="s">
        <v>2460</v>
      </c>
      <c r="E72" s="3" t="s">
        <v>2461</v>
      </c>
      <c r="F72" s="5" t="s">
        <v>2462</v>
      </c>
      <c r="G72" s="5" t="s">
        <v>2463</v>
      </c>
      <c r="H72" s="4" t="s">
        <v>2491</v>
      </c>
      <c r="I72" s="4" t="s">
        <v>2587</v>
      </c>
      <c r="J72" s="4" t="s">
        <v>1327</v>
      </c>
      <c r="K72" s="4">
        <v>100</v>
      </c>
      <c r="L72" s="4" t="s">
        <v>1569</v>
      </c>
      <c r="M72" s="4" t="s">
        <v>1992</v>
      </c>
      <c r="N72" s="4"/>
      <c r="O72" s="4" t="s">
        <v>1993</v>
      </c>
      <c r="P72" s="4" t="s">
        <v>1335</v>
      </c>
      <c r="Q72" s="4"/>
      <c r="R72" s="4"/>
      <c r="S72" s="4"/>
      <c r="T72" s="4"/>
      <c r="U72" s="4">
        <v>538</v>
      </c>
      <c r="V72" s="4">
        <v>538</v>
      </c>
      <c r="W72" s="4"/>
      <c r="X72" s="4"/>
      <c r="Y72" s="4"/>
      <c r="Z72" s="4"/>
      <c r="AA72" s="4"/>
      <c r="AB72" s="4"/>
      <c r="AC72" s="6">
        <v>495.84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>
        <v>533523.84</v>
      </c>
      <c r="AP72" s="6"/>
      <c r="AQ72" s="6"/>
      <c r="AR72" s="6"/>
      <c r="AS72" s="6">
        <v>266761.92</v>
      </c>
      <c r="AT72" s="6">
        <v>266761.92</v>
      </c>
      <c r="AU72" s="6"/>
      <c r="AV72" s="6"/>
      <c r="AW72" s="6"/>
      <c r="AX72" s="6"/>
      <c r="AY72" s="6"/>
      <c r="AZ72" s="6"/>
      <c r="BA72" s="6">
        <v>597546.70079999999</v>
      </c>
      <c r="BB72" s="4" t="s">
        <v>1696</v>
      </c>
      <c r="BC72" s="3">
        <v>2015</v>
      </c>
      <c r="BD72" s="3" t="s">
        <v>2016</v>
      </c>
      <c r="BE72" s="4" t="s">
        <v>2036</v>
      </c>
      <c r="BF72" s="4" t="s">
        <v>2460</v>
      </c>
      <c r="BG72" s="4" t="s">
        <v>2037</v>
      </c>
      <c r="BH72" s="6">
        <v>555.34</v>
      </c>
      <c r="BI72" s="6"/>
      <c r="BJ72" s="6"/>
      <c r="BK72" s="4" t="s">
        <v>1758</v>
      </c>
      <c r="BL72" s="3"/>
      <c r="BM72" s="4" t="s">
        <v>2467</v>
      </c>
      <c r="BN72" s="3" t="s">
        <v>2468</v>
      </c>
      <c r="BO72" s="4" t="s">
        <v>2038</v>
      </c>
      <c r="BP72" s="4" t="s">
        <v>2469</v>
      </c>
      <c r="BQ72" s="3">
        <v>9140000093</v>
      </c>
      <c r="BR72" s="4" t="s">
        <v>2039</v>
      </c>
      <c r="BS72" s="7">
        <v>200</v>
      </c>
      <c r="BT72" s="3">
        <v>5616110135</v>
      </c>
      <c r="BU72" s="8" t="s">
        <v>2588</v>
      </c>
      <c r="BV72" s="3"/>
    </row>
    <row r="73" spans="1:74" x14ac:dyDescent="0.25">
      <c r="A73" s="3" t="s">
        <v>2597</v>
      </c>
      <c r="B73" s="3"/>
      <c r="C73" s="3" t="s">
        <v>2459</v>
      </c>
      <c r="D73" s="4" t="s">
        <v>2460</v>
      </c>
      <c r="E73" s="3" t="s">
        <v>2461</v>
      </c>
      <c r="F73" s="5" t="s">
        <v>2462</v>
      </c>
      <c r="G73" s="5" t="s">
        <v>2463</v>
      </c>
      <c r="H73" s="4" t="s">
        <v>2598</v>
      </c>
      <c r="I73" s="4" t="s">
        <v>2599</v>
      </c>
      <c r="J73" s="4" t="s">
        <v>1327</v>
      </c>
      <c r="K73" s="4">
        <v>100</v>
      </c>
      <c r="L73" s="4" t="s">
        <v>1569</v>
      </c>
      <c r="M73" s="4" t="s">
        <v>1992</v>
      </c>
      <c r="N73" s="4"/>
      <c r="O73" s="4" t="s">
        <v>1993</v>
      </c>
      <c r="P73" s="4" t="s">
        <v>1335</v>
      </c>
      <c r="Q73" s="4"/>
      <c r="R73" s="4"/>
      <c r="S73" s="4"/>
      <c r="T73" s="4"/>
      <c r="U73" s="4">
        <v>3</v>
      </c>
      <c r="V73" s="4">
        <v>3</v>
      </c>
      <c r="W73" s="4"/>
      <c r="X73" s="4"/>
      <c r="Y73" s="4"/>
      <c r="Z73" s="4"/>
      <c r="AA73" s="4"/>
      <c r="AB73" s="4"/>
      <c r="AC73" s="6">
        <v>6259.51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>
        <v>37557.06</v>
      </c>
      <c r="AP73" s="6"/>
      <c r="AQ73" s="6"/>
      <c r="AR73" s="6"/>
      <c r="AS73" s="6">
        <v>18778.53</v>
      </c>
      <c r="AT73" s="6">
        <v>18778.53</v>
      </c>
      <c r="AU73" s="6"/>
      <c r="AV73" s="6"/>
      <c r="AW73" s="6"/>
      <c r="AX73" s="6"/>
      <c r="AY73" s="6"/>
      <c r="AZ73" s="6"/>
      <c r="BA73" s="6">
        <v>42063.907200000001</v>
      </c>
      <c r="BB73" s="4" t="s">
        <v>1696</v>
      </c>
      <c r="BC73" s="3">
        <v>2015</v>
      </c>
      <c r="BD73" s="3" t="s">
        <v>2016</v>
      </c>
      <c r="BE73" s="4" t="s">
        <v>2036</v>
      </c>
      <c r="BF73" s="4" t="s">
        <v>2460</v>
      </c>
      <c r="BG73" s="4" t="s">
        <v>2037</v>
      </c>
      <c r="BH73" s="6">
        <v>7010.65</v>
      </c>
      <c r="BI73" s="6"/>
      <c r="BJ73" s="6"/>
      <c r="BK73" s="4" t="s">
        <v>1758</v>
      </c>
      <c r="BL73" s="3"/>
      <c r="BM73" s="4" t="s">
        <v>2467</v>
      </c>
      <c r="BN73" s="3" t="s">
        <v>2468</v>
      </c>
      <c r="BO73" s="4" t="s">
        <v>2038</v>
      </c>
      <c r="BP73" s="4" t="s">
        <v>2469</v>
      </c>
      <c r="BQ73" s="3">
        <v>9140000107</v>
      </c>
      <c r="BR73" s="4" t="s">
        <v>2039</v>
      </c>
      <c r="BS73" s="7">
        <v>200</v>
      </c>
      <c r="BT73" s="3">
        <v>5616110135</v>
      </c>
      <c r="BU73" s="8" t="s">
        <v>2588</v>
      </c>
      <c r="BV73" s="3"/>
    </row>
    <row r="74" spans="1:74" x14ac:dyDescent="0.25">
      <c r="A74" s="3" t="s">
        <v>2600</v>
      </c>
      <c r="B74" s="3"/>
      <c r="C74" s="3" t="s">
        <v>2459</v>
      </c>
      <c r="D74" s="4" t="s">
        <v>2460</v>
      </c>
      <c r="E74" s="3" t="s">
        <v>2461</v>
      </c>
      <c r="F74" s="5" t="s">
        <v>2462</v>
      </c>
      <c r="G74" s="5" t="s">
        <v>2463</v>
      </c>
      <c r="H74" s="4" t="s">
        <v>2493</v>
      </c>
      <c r="I74" s="4" t="s">
        <v>2599</v>
      </c>
      <c r="J74" s="4" t="s">
        <v>1327</v>
      </c>
      <c r="K74" s="4">
        <v>100</v>
      </c>
      <c r="L74" s="4" t="s">
        <v>1569</v>
      </c>
      <c r="M74" s="4" t="s">
        <v>1992</v>
      </c>
      <c r="N74" s="4"/>
      <c r="O74" s="4" t="s">
        <v>1993</v>
      </c>
      <c r="P74" s="4" t="s">
        <v>1335</v>
      </c>
      <c r="Q74" s="4"/>
      <c r="R74" s="4"/>
      <c r="S74" s="4"/>
      <c r="T74" s="4"/>
      <c r="U74" s="4">
        <v>10</v>
      </c>
      <c r="V74" s="4">
        <v>10</v>
      </c>
      <c r="W74" s="4"/>
      <c r="X74" s="4"/>
      <c r="Y74" s="4"/>
      <c r="Z74" s="4"/>
      <c r="AA74" s="4"/>
      <c r="AB74" s="4"/>
      <c r="AC74" s="6">
        <v>6234.37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>
        <v>124687.4</v>
      </c>
      <c r="AP74" s="6"/>
      <c r="AQ74" s="6"/>
      <c r="AR74" s="6"/>
      <c r="AS74" s="6">
        <v>62343.7</v>
      </c>
      <c r="AT74" s="6">
        <v>62343.7</v>
      </c>
      <c r="AU74" s="6"/>
      <c r="AV74" s="6"/>
      <c r="AW74" s="6"/>
      <c r="AX74" s="6"/>
      <c r="AY74" s="6"/>
      <c r="AZ74" s="6"/>
      <c r="BA74" s="6">
        <v>139649.88800000001</v>
      </c>
      <c r="BB74" s="4" t="s">
        <v>1696</v>
      </c>
      <c r="BC74" s="3">
        <v>2015</v>
      </c>
      <c r="BD74" s="3" t="s">
        <v>2016</v>
      </c>
      <c r="BE74" s="4" t="s">
        <v>2036</v>
      </c>
      <c r="BF74" s="4" t="s">
        <v>2460</v>
      </c>
      <c r="BG74" s="4" t="s">
        <v>2037</v>
      </c>
      <c r="BH74" s="6">
        <v>6982.49</v>
      </c>
      <c r="BI74" s="6"/>
      <c r="BJ74" s="6"/>
      <c r="BK74" s="4" t="s">
        <v>1758</v>
      </c>
      <c r="BL74" s="3"/>
      <c r="BM74" s="4" t="s">
        <v>2467</v>
      </c>
      <c r="BN74" s="3" t="s">
        <v>2468</v>
      </c>
      <c r="BO74" s="4" t="s">
        <v>2038</v>
      </c>
      <c r="BP74" s="4" t="s">
        <v>2469</v>
      </c>
      <c r="BQ74" s="3">
        <v>9140000097</v>
      </c>
      <c r="BR74" s="4" t="s">
        <v>2039</v>
      </c>
      <c r="BS74" s="7">
        <v>200</v>
      </c>
      <c r="BT74" s="3">
        <v>5616110135</v>
      </c>
      <c r="BU74" s="8" t="s">
        <v>2588</v>
      </c>
      <c r="BV74" s="3"/>
    </row>
    <row r="75" spans="1:74" x14ac:dyDescent="0.25">
      <c r="A75" s="3" t="s">
        <v>2601</v>
      </c>
      <c r="B75" s="3"/>
      <c r="C75" s="3" t="s">
        <v>2459</v>
      </c>
      <c r="D75" s="4" t="s">
        <v>2460</v>
      </c>
      <c r="E75" s="3" t="s">
        <v>2461</v>
      </c>
      <c r="F75" s="5" t="s">
        <v>2462</v>
      </c>
      <c r="G75" s="5" t="s">
        <v>2463</v>
      </c>
      <c r="H75" s="4" t="s">
        <v>2521</v>
      </c>
      <c r="I75" s="4" t="s">
        <v>2602</v>
      </c>
      <c r="J75" s="4" t="s">
        <v>1327</v>
      </c>
      <c r="K75" s="4">
        <v>100</v>
      </c>
      <c r="L75" s="4" t="s">
        <v>1569</v>
      </c>
      <c r="M75" s="4" t="s">
        <v>1992</v>
      </c>
      <c r="N75" s="4"/>
      <c r="O75" s="4" t="s">
        <v>1993</v>
      </c>
      <c r="P75" s="4" t="s">
        <v>1335</v>
      </c>
      <c r="Q75" s="4"/>
      <c r="R75" s="4"/>
      <c r="S75" s="4"/>
      <c r="T75" s="4"/>
      <c r="U75" s="4">
        <v>12</v>
      </c>
      <c r="V75" s="4">
        <v>12</v>
      </c>
      <c r="W75" s="4"/>
      <c r="X75" s="4"/>
      <c r="Y75" s="4"/>
      <c r="Z75" s="4"/>
      <c r="AA75" s="4"/>
      <c r="AB75" s="4"/>
      <c r="AC75" s="6">
        <v>4299.1100000000006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>
        <v>103178.64000000001</v>
      </c>
      <c r="AP75" s="6"/>
      <c r="AQ75" s="6"/>
      <c r="AR75" s="6"/>
      <c r="AS75" s="6">
        <v>51589.320000000007</v>
      </c>
      <c r="AT75" s="6">
        <v>51589.320000000007</v>
      </c>
      <c r="AU75" s="6"/>
      <c r="AV75" s="6"/>
      <c r="AW75" s="6"/>
      <c r="AX75" s="6"/>
      <c r="AY75" s="6"/>
      <c r="AZ75" s="6"/>
      <c r="BA75" s="6">
        <v>115560.07680000002</v>
      </c>
      <c r="BB75" s="4" t="s">
        <v>1696</v>
      </c>
      <c r="BC75" s="3">
        <v>2015</v>
      </c>
      <c r="BD75" s="3" t="s">
        <v>2016</v>
      </c>
      <c r="BE75" s="4" t="s">
        <v>2036</v>
      </c>
      <c r="BF75" s="4" t="s">
        <v>2460</v>
      </c>
      <c r="BG75" s="4" t="s">
        <v>2037</v>
      </c>
      <c r="BH75" s="6">
        <v>4815</v>
      </c>
      <c r="BI75" s="6"/>
      <c r="BJ75" s="6"/>
      <c r="BK75" s="4" t="s">
        <v>1758</v>
      </c>
      <c r="BL75" s="3"/>
      <c r="BM75" s="4" t="s">
        <v>2467</v>
      </c>
      <c r="BN75" s="3" t="s">
        <v>2468</v>
      </c>
      <c r="BO75" s="4" t="s">
        <v>2038</v>
      </c>
      <c r="BP75" s="4" t="s">
        <v>2469</v>
      </c>
      <c r="BQ75" s="3">
        <v>9140000088</v>
      </c>
      <c r="BR75" s="4" t="s">
        <v>2039</v>
      </c>
      <c r="BS75" s="7">
        <v>200</v>
      </c>
      <c r="BT75" s="3">
        <v>5616110135</v>
      </c>
      <c r="BU75" s="8" t="s">
        <v>2588</v>
      </c>
      <c r="BV75" s="3"/>
    </row>
    <row r="76" spans="1:74" x14ac:dyDescent="0.25">
      <c r="A76" s="3" t="s">
        <v>2603</v>
      </c>
      <c r="B76" s="3"/>
      <c r="C76" s="3" t="s">
        <v>2459</v>
      </c>
      <c r="D76" s="4" t="s">
        <v>2460</v>
      </c>
      <c r="E76" s="3" t="s">
        <v>2461</v>
      </c>
      <c r="F76" s="5" t="s">
        <v>2462</v>
      </c>
      <c r="G76" s="5" t="s">
        <v>2463</v>
      </c>
      <c r="H76" s="4" t="s">
        <v>2519</v>
      </c>
      <c r="I76" s="4" t="s">
        <v>2604</v>
      </c>
      <c r="J76" s="4" t="s">
        <v>1327</v>
      </c>
      <c r="K76" s="4">
        <v>100</v>
      </c>
      <c r="L76" s="4" t="s">
        <v>1569</v>
      </c>
      <c r="M76" s="4" t="s">
        <v>1992</v>
      </c>
      <c r="N76" s="4"/>
      <c r="O76" s="4" t="s">
        <v>1993</v>
      </c>
      <c r="P76" s="4" t="s">
        <v>1335</v>
      </c>
      <c r="Q76" s="4"/>
      <c r="R76" s="4"/>
      <c r="S76" s="4"/>
      <c r="T76" s="4"/>
      <c r="U76" s="4">
        <v>18</v>
      </c>
      <c r="V76" s="4">
        <v>18</v>
      </c>
      <c r="W76" s="4"/>
      <c r="X76" s="4"/>
      <c r="Y76" s="4"/>
      <c r="Z76" s="4"/>
      <c r="AA76" s="4"/>
      <c r="AB76" s="4"/>
      <c r="AC76" s="6">
        <v>12220.93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439953.48</v>
      </c>
      <c r="AP76" s="6"/>
      <c r="AQ76" s="6"/>
      <c r="AR76" s="6"/>
      <c r="AS76" s="6">
        <v>219976.74</v>
      </c>
      <c r="AT76" s="6">
        <v>219976.74</v>
      </c>
      <c r="AU76" s="6"/>
      <c r="AV76" s="6"/>
      <c r="AW76" s="6"/>
      <c r="AX76" s="6"/>
      <c r="AY76" s="6"/>
      <c r="AZ76" s="6"/>
      <c r="BA76" s="6">
        <v>492747.89760000003</v>
      </c>
      <c r="BB76" s="4" t="s">
        <v>1696</v>
      </c>
      <c r="BC76" s="3">
        <v>2015</v>
      </c>
      <c r="BD76" s="3" t="s">
        <v>2016</v>
      </c>
      <c r="BE76" s="4" t="s">
        <v>2036</v>
      </c>
      <c r="BF76" s="4" t="s">
        <v>2460</v>
      </c>
      <c r="BG76" s="4" t="s">
        <v>2037</v>
      </c>
      <c r="BH76" s="6">
        <v>13687.44</v>
      </c>
      <c r="BI76" s="6"/>
      <c r="BJ76" s="6"/>
      <c r="BK76" s="4" t="s">
        <v>1758</v>
      </c>
      <c r="BL76" s="3"/>
      <c r="BM76" s="4" t="s">
        <v>2467</v>
      </c>
      <c r="BN76" s="3" t="s">
        <v>2468</v>
      </c>
      <c r="BO76" s="4" t="s">
        <v>2038</v>
      </c>
      <c r="BP76" s="4" t="s">
        <v>2469</v>
      </c>
      <c r="BQ76" s="3">
        <v>9140000087</v>
      </c>
      <c r="BR76" s="4" t="s">
        <v>2039</v>
      </c>
      <c r="BS76" s="7">
        <v>200</v>
      </c>
      <c r="BT76" s="3">
        <v>5616110135</v>
      </c>
      <c r="BU76" s="8" t="s">
        <v>2588</v>
      </c>
      <c r="BV76" s="3"/>
    </row>
    <row r="77" spans="1:74" x14ac:dyDescent="0.25">
      <c r="A77" s="3" t="s">
        <v>2605</v>
      </c>
      <c r="B77" s="3"/>
      <c r="C77" s="3" t="s">
        <v>2459</v>
      </c>
      <c r="D77" s="4" t="s">
        <v>2460</v>
      </c>
      <c r="E77" s="3" t="s">
        <v>2461</v>
      </c>
      <c r="F77" s="5" t="s">
        <v>2462</v>
      </c>
      <c r="G77" s="5" t="s">
        <v>2463</v>
      </c>
      <c r="H77" s="4" t="s">
        <v>2606</v>
      </c>
      <c r="I77" s="4" t="s">
        <v>2607</v>
      </c>
      <c r="J77" s="4" t="s">
        <v>1327</v>
      </c>
      <c r="K77" s="4">
        <v>100</v>
      </c>
      <c r="L77" s="4" t="s">
        <v>1569</v>
      </c>
      <c r="M77" s="4" t="s">
        <v>1992</v>
      </c>
      <c r="N77" s="4"/>
      <c r="O77" s="4" t="s">
        <v>1993</v>
      </c>
      <c r="P77" s="4" t="s">
        <v>1335</v>
      </c>
      <c r="Q77" s="4"/>
      <c r="R77" s="4"/>
      <c r="S77" s="4"/>
      <c r="T77" s="4"/>
      <c r="U77" s="4">
        <v>4</v>
      </c>
      <c r="V77" s="4">
        <v>4</v>
      </c>
      <c r="W77" s="4"/>
      <c r="X77" s="4"/>
      <c r="Y77" s="4"/>
      <c r="Z77" s="4"/>
      <c r="AA77" s="4"/>
      <c r="AB77" s="4"/>
      <c r="AC77" s="6">
        <v>3343.75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>
        <v>26750</v>
      </c>
      <c r="AP77" s="6"/>
      <c r="AQ77" s="6"/>
      <c r="AR77" s="6"/>
      <c r="AS77" s="6">
        <v>13375</v>
      </c>
      <c r="AT77" s="6">
        <v>13375</v>
      </c>
      <c r="AU77" s="6"/>
      <c r="AV77" s="6"/>
      <c r="AW77" s="6"/>
      <c r="AX77" s="6"/>
      <c r="AY77" s="6"/>
      <c r="AZ77" s="6"/>
      <c r="BA77" s="6">
        <v>29960.000000000004</v>
      </c>
      <c r="BB77" s="4" t="s">
        <v>1696</v>
      </c>
      <c r="BC77" s="3">
        <v>2015</v>
      </c>
      <c r="BD77" s="3" t="s">
        <v>2016</v>
      </c>
      <c r="BE77" s="4" t="s">
        <v>2036</v>
      </c>
      <c r="BF77" s="4" t="s">
        <v>2460</v>
      </c>
      <c r="BG77" s="4" t="s">
        <v>2037</v>
      </c>
      <c r="BH77" s="6">
        <v>3745</v>
      </c>
      <c r="BI77" s="6"/>
      <c r="BJ77" s="6"/>
      <c r="BK77" s="4" t="s">
        <v>1758</v>
      </c>
      <c r="BL77" s="3"/>
      <c r="BM77" s="4" t="s">
        <v>2467</v>
      </c>
      <c r="BN77" s="3" t="s">
        <v>2468</v>
      </c>
      <c r="BO77" s="4" t="s">
        <v>2038</v>
      </c>
      <c r="BP77" s="4" t="s">
        <v>2469</v>
      </c>
      <c r="BQ77" s="3">
        <v>9140000110</v>
      </c>
      <c r="BR77" s="4" t="s">
        <v>2039</v>
      </c>
      <c r="BS77" s="7">
        <v>200</v>
      </c>
      <c r="BT77" s="3">
        <v>5616110135</v>
      </c>
      <c r="BU77" s="8" t="s">
        <v>2588</v>
      </c>
      <c r="BV77" s="3"/>
    </row>
    <row r="78" spans="1:74" x14ac:dyDescent="0.25">
      <c r="A78" s="3" t="s">
        <v>2608</v>
      </c>
      <c r="B78" s="3"/>
      <c r="C78" s="3" t="s">
        <v>2459</v>
      </c>
      <c r="D78" s="4" t="s">
        <v>2460</v>
      </c>
      <c r="E78" s="3" t="s">
        <v>2461</v>
      </c>
      <c r="F78" s="5" t="s">
        <v>2462</v>
      </c>
      <c r="G78" s="5" t="s">
        <v>2463</v>
      </c>
      <c r="H78" s="4" t="s">
        <v>2514</v>
      </c>
      <c r="I78" s="4" t="s">
        <v>2607</v>
      </c>
      <c r="J78" s="4" t="s">
        <v>1327</v>
      </c>
      <c r="K78" s="4">
        <v>100</v>
      </c>
      <c r="L78" s="4" t="s">
        <v>1569</v>
      </c>
      <c r="M78" s="4" t="s">
        <v>1992</v>
      </c>
      <c r="N78" s="4"/>
      <c r="O78" s="4" t="s">
        <v>1993</v>
      </c>
      <c r="P78" s="4" t="s">
        <v>1335</v>
      </c>
      <c r="Q78" s="4"/>
      <c r="R78" s="4"/>
      <c r="S78" s="4"/>
      <c r="T78" s="4"/>
      <c r="U78" s="4">
        <v>10</v>
      </c>
      <c r="V78" s="4">
        <v>10</v>
      </c>
      <c r="W78" s="4"/>
      <c r="X78" s="4"/>
      <c r="Y78" s="4"/>
      <c r="Z78" s="4"/>
      <c r="AA78" s="4"/>
      <c r="AB78" s="4"/>
      <c r="AC78" s="6">
        <v>2047.33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>
        <v>40946.6</v>
      </c>
      <c r="AP78" s="6"/>
      <c r="AQ78" s="6"/>
      <c r="AR78" s="6"/>
      <c r="AS78" s="6">
        <v>20473.3</v>
      </c>
      <c r="AT78" s="6">
        <v>20473.3</v>
      </c>
      <c r="AU78" s="6"/>
      <c r="AV78" s="6"/>
      <c r="AW78" s="6"/>
      <c r="AX78" s="6"/>
      <c r="AY78" s="6"/>
      <c r="AZ78" s="6"/>
      <c r="BA78" s="6">
        <v>45860.192000000003</v>
      </c>
      <c r="BB78" s="4" t="s">
        <v>1696</v>
      </c>
      <c r="BC78" s="3">
        <v>2015</v>
      </c>
      <c r="BD78" s="3" t="s">
        <v>2016</v>
      </c>
      <c r="BE78" s="4" t="s">
        <v>2036</v>
      </c>
      <c r="BF78" s="4" t="s">
        <v>2460</v>
      </c>
      <c r="BG78" s="4" t="s">
        <v>2037</v>
      </c>
      <c r="BH78" s="6">
        <v>2293.0100000000002</v>
      </c>
      <c r="BI78" s="6"/>
      <c r="BJ78" s="6"/>
      <c r="BK78" s="4" t="s">
        <v>1758</v>
      </c>
      <c r="BL78" s="3"/>
      <c r="BM78" s="4" t="s">
        <v>2467</v>
      </c>
      <c r="BN78" s="3" t="s">
        <v>2468</v>
      </c>
      <c r="BO78" s="4" t="s">
        <v>2038</v>
      </c>
      <c r="BP78" s="4" t="s">
        <v>2469</v>
      </c>
      <c r="BQ78" s="3">
        <v>9140000106</v>
      </c>
      <c r="BR78" s="4" t="s">
        <v>2039</v>
      </c>
      <c r="BS78" s="7">
        <v>200</v>
      </c>
      <c r="BT78" s="3">
        <v>5616110135</v>
      </c>
      <c r="BU78" s="8" t="s">
        <v>2588</v>
      </c>
      <c r="BV78" s="3"/>
    </row>
    <row r="79" spans="1:74" x14ac:dyDescent="0.25">
      <c r="A79" s="3" t="s">
        <v>2609</v>
      </c>
      <c r="B79" s="3"/>
      <c r="C79" s="3" t="s">
        <v>2459</v>
      </c>
      <c r="D79" s="4" t="s">
        <v>2460</v>
      </c>
      <c r="E79" s="3" t="s">
        <v>2461</v>
      </c>
      <c r="F79" s="5" t="s">
        <v>2462</v>
      </c>
      <c r="G79" s="5" t="s">
        <v>2463</v>
      </c>
      <c r="H79" s="4" t="s">
        <v>2493</v>
      </c>
      <c r="I79" s="4" t="s">
        <v>2610</v>
      </c>
      <c r="J79" s="4" t="s">
        <v>1327</v>
      </c>
      <c r="K79" s="4">
        <v>100</v>
      </c>
      <c r="L79" s="4" t="s">
        <v>2611</v>
      </c>
      <c r="M79" s="4" t="s">
        <v>1992</v>
      </c>
      <c r="N79" s="4"/>
      <c r="O79" s="4" t="s">
        <v>1993</v>
      </c>
      <c r="P79" s="4" t="s">
        <v>1335</v>
      </c>
      <c r="Q79" s="4"/>
      <c r="R79" s="4"/>
      <c r="S79" s="4"/>
      <c r="T79" s="4"/>
      <c r="U79" s="4">
        <v>77</v>
      </c>
      <c r="V79" s="4">
        <v>45</v>
      </c>
      <c r="W79" s="4"/>
      <c r="X79" s="4"/>
      <c r="Y79" s="4"/>
      <c r="Z79" s="4"/>
      <c r="AA79" s="4"/>
      <c r="AB79" s="4"/>
      <c r="AC79" s="6">
        <v>4832.2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>
        <v>589528.39999999991</v>
      </c>
      <c r="AP79" s="6"/>
      <c r="AQ79" s="6"/>
      <c r="AR79" s="6"/>
      <c r="AS79" s="6">
        <v>372079.39999999997</v>
      </c>
      <c r="AT79" s="6">
        <v>217449</v>
      </c>
      <c r="AU79" s="6"/>
      <c r="AV79" s="6"/>
      <c r="AW79" s="6"/>
      <c r="AX79" s="6"/>
      <c r="AY79" s="6"/>
      <c r="AZ79" s="6"/>
      <c r="BA79" s="6">
        <v>660271.80799999996</v>
      </c>
      <c r="BB79" s="4" t="s">
        <v>1696</v>
      </c>
      <c r="BC79" s="3">
        <v>2015</v>
      </c>
      <c r="BD79" s="3" t="s">
        <v>2016</v>
      </c>
      <c r="BE79" s="4" t="s">
        <v>2036</v>
      </c>
      <c r="BF79" s="4" t="s">
        <v>2460</v>
      </c>
      <c r="BG79" s="4" t="s">
        <v>2037</v>
      </c>
      <c r="BH79" s="6">
        <v>5412.06</v>
      </c>
      <c r="BI79" s="6"/>
      <c r="BJ79" s="6"/>
      <c r="BK79" s="4" t="s">
        <v>1758</v>
      </c>
      <c r="BL79" s="3"/>
      <c r="BM79" s="4" t="s">
        <v>2467</v>
      </c>
      <c r="BN79" s="3" t="s">
        <v>2468</v>
      </c>
      <c r="BO79" s="4" t="s">
        <v>2038</v>
      </c>
      <c r="BP79" s="4" t="s">
        <v>2469</v>
      </c>
      <c r="BQ79" s="3">
        <v>9140000097</v>
      </c>
      <c r="BR79" s="4" t="s">
        <v>2039</v>
      </c>
      <c r="BS79" s="7">
        <v>200</v>
      </c>
      <c r="BT79" s="3">
        <v>5623000002</v>
      </c>
      <c r="BU79" s="8" t="s">
        <v>2612</v>
      </c>
      <c r="BV79" s="3"/>
    </row>
    <row r="80" spans="1:74" x14ac:dyDescent="0.25">
      <c r="A80" s="3" t="s">
        <v>2613</v>
      </c>
      <c r="B80" s="3"/>
      <c r="C80" s="3" t="s">
        <v>2459</v>
      </c>
      <c r="D80" s="4" t="s">
        <v>2460</v>
      </c>
      <c r="E80" s="3" t="s">
        <v>2461</v>
      </c>
      <c r="F80" s="5" t="s">
        <v>2462</v>
      </c>
      <c r="G80" s="5" t="s">
        <v>2463</v>
      </c>
      <c r="H80" s="4" t="s">
        <v>2521</v>
      </c>
      <c r="I80" s="4" t="s">
        <v>2614</v>
      </c>
      <c r="J80" s="4" t="s">
        <v>1327</v>
      </c>
      <c r="K80" s="4">
        <v>100</v>
      </c>
      <c r="L80" s="4" t="s">
        <v>1569</v>
      </c>
      <c r="M80" s="4" t="s">
        <v>1992</v>
      </c>
      <c r="N80" s="4"/>
      <c r="O80" s="4" t="s">
        <v>1993</v>
      </c>
      <c r="P80" s="4" t="s">
        <v>1335</v>
      </c>
      <c r="Q80" s="4"/>
      <c r="R80" s="4"/>
      <c r="S80" s="4"/>
      <c r="T80" s="4"/>
      <c r="U80" s="4">
        <v>3</v>
      </c>
      <c r="V80" s="4">
        <v>3</v>
      </c>
      <c r="W80" s="4"/>
      <c r="X80" s="4"/>
      <c r="Y80" s="4"/>
      <c r="Z80" s="4"/>
      <c r="AA80" s="4"/>
      <c r="AB80" s="4"/>
      <c r="AC80" s="6">
        <v>2106.5700000000002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12639.420000000002</v>
      </c>
      <c r="AP80" s="6"/>
      <c r="AQ80" s="6"/>
      <c r="AR80" s="6"/>
      <c r="AS80" s="6">
        <v>6319.7100000000009</v>
      </c>
      <c r="AT80" s="6">
        <v>6319.7100000000009</v>
      </c>
      <c r="AU80" s="6"/>
      <c r="AV80" s="6"/>
      <c r="AW80" s="6"/>
      <c r="AX80" s="6"/>
      <c r="AY80" s="6"/>
      <c r="AZ80" s="6"/>
      <c r="BA80" s="6">
        <v>14156.150400000004</v>
      </c>
      <c r="BB80" s="4" t="s">
        <v>1696</v>
      </c>
      <c r="BC80" s="3">
        <v>2015</v>
      </c>
      <c r="BD80" s="3" t="s">
        <v>2016</v>
      </c>
      <c r="BE80" s="4" t="s">
        <v>2036</v>
      </c>
      <c r="BF80" s="4" t="s">
        <v>2460</v>
      </c>
      <c r="BG80" s="4" t="s">
        <v>2037</v>
      </c>
      <c r="BH80" s="6">
        <v>2359.36</v>
      </c>
      <c r="BI80" s="6"/>
      <c r="BJ80" s="6"/>
      <c r="BK80" s="4" t="s">
        <v>1758</v>
      </c>
      <c r="BL80" s="3"/>
      <c r="BM80" s="4" t="s">
        <v>2467</v>
      </c>
      <c r="BN80" s="3" t="s">
        <v>2468</v>
      </c>
      <c r="BO80" s="4" t="s">
        <v>2038</v>
      </c>
      <c r="BP80" s="4" t="s">
        <v>2469</v>
      </c>
      <c r="BQ80" s="3">
        <v>9140000088</v>
      </c>
      <c r="BR80" s="4" t="s">
        <v>2039</v>
      </c>
      <c r="BS80" s="7">
        <v>200</v>
      </c>
      <c r="BT80" s="3">
        <v>5623000002</v>
      </c>
      <c r="BU80" s="8" t="s">
        <v>2612</v>
      </c>
      <c r="BV80" s="3"/>
    </row>
    <row r="81" spans="1:74" x14ac:dyDescent="0.25">
      <c r="A81" s="3" t="s">
        <v>2615</v>
      </c>
      <c r="B81" s="3"/>
      <c r="C81" s="3" t="s">
        <v>2459</v>
      </c>
      <c r="D81" s="4" t="s">
        <v>2460</v>
      </c>
      <c r="E81" s="3" t="s">
        <v>2461</v>
      </c>
      <c r="F81" s="5" t="s">
        <v>2462</v>
      </c>
      <c r="G81" s="5" t="s">
        <v>2463</v>
      </c>
      <c r="H81" s="4" t="s">
        <v>2519</v>
      </c>
      <c r="I81" s="4" t="s">
        <v>2616</v>
      </c>
      <c r="J81" s="4" t="s">
        <v>1327</v>
      </c>
      <c r="K81" s="4">
        <v>100</v>
      </c>
      <c r="L81" s="4" t="s">
        <v>1569</v>
      </c>
      <c r="M81" s="4" t="s">
        <v>1992</v>
      </c>
      <c r="N81" s="4"/>
      <c r="O81" s="4" t="s">
        <v>1993</v>
      </c>
      <c r="P81" s="4" t="s">
        <v>1335</v>
      </c>
      <c r="Q81" s="4"/>
      <c r="R81" s="4"/>
      <c r="S81" s="4"/>
      <c r="T81" s="4"/>
      <c r="U81" s="4">
        <v>3</v>
      </c>
      <c r="V81" s="4">
        <v>3</v>
      </c>
      <c r="W81" s="4"/>
      <c r="X81" s="4"/>
      <c r="Y81" s="4"/>
      <c r="Z81" s="4"/>
      <c r="AA81" s="4"/>
      <c r="AB81" s="4"/>
      <c r="AC81" s="6">
        <v>12468.37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>
        <v>74810.22</v>
      </c>
      <c r="AP81" s="6"/>
      <c r="AQ81" s="6"/>
      <c r="AR81" s="6"/>
      <c r="AS81" s="6">
        <v>37405.11</v>
      </c>
      <c r="AT81" s="6">
        <v>37405.11</v>
      </c>
      <c r="AU81" s="6"/>
      <c r="AV81" s="6"/>
      <c r="AW81" s="6"/>
      <c r="AX81" s="6"/>
      <c r="AY81" s="6"/>
      <c r="AZ81" s="6"/>
      <c r="BA81" s="6">
        <v>83787.446400000015</v>
      </c>
      <c r="BB81" s="4" t="s">
        <v>1696</v>
      </c>
      <c r="BC81" s="3">
        <v>2015</v>
      </c>
      <c r="BD81" s="3" t="s">
        <v>2016</v>
      </c>
      <c r="BE81" s="4" t="s">
        <v>2036</v>
      </c>
      <c r="BF81" s="4" t="s">
        <v>2460</v>
      </c>
      <c r="BG81" s="4" t="s">
        <v>2037</v>
      </c>
      <c r="BH81" s="6">
        <v>13964.57</v>
      </c>
      <c r="BI81" s="6"/>
      <c r="BJ81" s="6"/>
      <c r="BK81" s="4" t="s">
        <v>1758</v>
      </c>
      <c r="BL81" s="3"/>
      <c r="BM81" s="4" t="s">
        <v>2467</v>
      </c>
      <c r="BN81" s="3" t="s">
        <v>2468</v>
      </c>
      <c r="BO81" s="4" t="s">
        <v>2038</v>
      </c>
      <c r="BP81" s="4" t="s">
        <v>2469</v>
      </c>
      <c r="BQ81" s="3">
        <v>9140000087</v>
      </c>
      <c r="BR81" s="4" t="s">
        <v>2039</v>
      </c>
      <c r="BS81" s="7">
        <v>200</v>
      </c>
      <c r="BT81" s="3">
        <v>5623000002</v>
      </c>
      <c r="BU81" s="8" t="s">
        <v>2612</v>
      </c>
      <c r="BV81" s="3"/>
    </row>
    <row r="82" spans="1:74" x14ac:dyDescent="0.25">
      <c r="A82" s="3" t="s">
        <v>2617</v>
      </c>
      <c r="B82" s="3"/>
      <c r="C82" s="3" t="s">
        <v>2459</v>
      </c>
      <c r="D82" s="4" t="s">
        <v>2460</v>
      </c>
      <c r="E82" s="3" t="s">
        <v>2461</v>
      </c>
      <c r="F82" s="5" t="s">
        <v>2462</v>
      </c>
      <c r="G82" s="5" t="s">
        <v>2463</v>
      </c>
      <c r="H82" s="4" t="s">
        <v>2514</v>
      </c>
      <c r="I82" s="4" t="s">
        <v>2618</v>
      </c>
      <c r="J82" s="4" t="s">
        <v>1327</v>
      </c>
      <c r="K82" s="4">
        <v>100</v>
      </c>
      <c r="L82" s="4" t="s">
        <v>2611</v>
      </c>
      <c r="M82" s="4" t="s">
        <v>1992</v>
      </c>
      <c r="N82" s="4"/>
      <c r="O82" s="4" t="s">
        <v>1993</v>
      </c>
      <c r="P82" s="4" t="s">
        <v>1335</v>
      </c>
      <c r="Q82" s="4"/>
      <c r="R82" s="4"/>
      <c r="S82" s="4"/>
      <c r="T82" s="4"/>
      <c r="U82" s="4">
        <v>30</v>
      </c>
      <c r="V82" s="4">
        <v>15</v>
      </c>
      <c r="W82" s="4"/>
      <c r="X82" s="4"/>
      <c r="Y82" s="4"/>
      <c r="Z82" s="4"/>
      <c r="AA82" s="4"/>
      <c r="AB82" s="4"/>
      <c r="AC82" s="6">
        <v>1238.1500000000001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>
        <v>55716.75</v>
      </c>
      <c r="AP82" s="6"/>
      <c r="AQ82" s="6"/>
      <c r="AR82" s="6"/>
      <c r="AS82" s="6">
        <v>37144.5</v>
      </c>
      <c r="AT82" s="6">
        <v>18572.25</v>
      </c>
      <c r="AU82" s="6"/>
      <c r="AV82" s="6"/>
      <c r="AW82" s="6"/>
      <c r="AX82" s="6"/>
      <c r="AY82" s="6"/>
      <c r="AZ82" s="6"/>
      <c r="BA82" s="6">
        <v>62402.760000000009</v>
      </c>
      <c r="BB82" s="4" t="s">
        <v>1696</v>
      </c>
      <c r="BC82" s="3">
        <v>2015</v>
      </c>
      <c r="BD82" s="3" t="s">
        <v>2016</v>
      </c>
      <c r="BE82" s="4" t="s">
        <v>2036</v>
      </c>
      <c r="BF82" s="4" t="s">
        <v>2460</v>
      </c>
      <c r="BG82" s="4" t="s">
        <v>2037</v>
      </c>
      <c r="BH82" s="6">
        <v>1386.73</v>
      </c>
      <c r="BI82" s="6"/>
      <c r="BJ82" s="6"/>
      <c r="BK82" s="4" t="s">
        <v>1758</v>
      </c>
      <c r="BL82" s="3"/>
      <c r="BM82" s="4" t="s">
        <v>2467</v>
      </c>
      <c r="BN82" s="3" t="s">
        <v>2468</v>
      </c>
      <c r="BO82" s="4" t="s">
        <v>2038</v>
      </c>
      <c r="BP82" s="4" t="s">
        <v>2469</v>
      </c>
      <c r="BQ82" s="3">
        <v>9140000106</v>
      </c>
      <c r="BR82" s="4" t="s">
        <v>2039</v>
      </c>
      <c r="BS82" s="7">
        <v>200</v>
      </c>
      <c r="BT82" s="3">
        <v>5623000002</v>
      </c>
      <c r="BU82" s="8" t="s">
        <v>2612</v>
      </c>
      <c r="BV82" s="3"/>
    </row>
    <row r="83" spans="1:74" x14ac:dyDescent="0.25">
      <c r="A83" s="3" t="s">
        <v>2619</v>
      </c>
      <c r="B83" s="3"/>
      <c r="C83" s="3" t="s">
        <v>2459</v>
      </c>
      <c r="D83" s="4" t="s">
        <v>2460</v>
      </c>
      <c r="E83" s="3" t="s">
        <v>2461</v>
      </c>
      <c r="F83" s="5" t="s">
        <v>2462</v>
      </c>
      <c r="G83" s="5" t="s">
        <v>2463</v>
      </c>
      <c r="H83" s="4" t="s">
        <v>2540</v>
      </c>
      <c r="I83" s="4" t="s">
        <v>2616</v>
      </c>
      <c r="J83" s="4" t="s">
        <v>1327</v>
      </c>
      <c r="K83" s="4">
        <v>100</v>
      </c>
      <c r="L83" s="4" t="s">
        <v>2611</v>
      </c>
      <c r="M83" s="4" t="s">
        <v>1992</v>
      </c>
      <c r="N83" s="4"/>
      <c r="O83" s="4" t="s">
        <v>1993</v>
      </c>
      <c r="P83" s="4" t="s">
        <v>1335</v>
      </c>
      <c r="Q83" s="4"/>
      <c r="R83" s="4"/>
      <c r="S83" s="4"/>
      <c r="T83" s="4"/>
      <c r="U83" s="4">
        <v>30</v>
      </c>
      <c r="V83" s="4">
        <v>15</v>
      </c>
      <c r="W83" s="4"/>
      <c r="X83" s="4"/>
      <c r="Y83" s="4"/>
      <c r="Z83" s="4"/>
      <c r="AA83" s="4"/>
      <c r="AB83" s="4"/>
      <c r="AC83" s="6">
        <v>1863.9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>
        <v>83875.5</v>
      </c>
      <c r="AP83" s="6"/>
      <c r="AQ83" s="6"/>
      <c r="AR83" s="6"/>
      <c r="AS83" s="6">
        <v>55917</v>
      </c>
      <c r="AT83" s="6">
        <v>27958.5</v>
      </c>
      <c r="AU83" s="6"/>
      <c r="AV83" s="6"/>
      <c r="AW83" s="6"/>
      <c r="AX83" s="6"/>
      <c r="AY83" s="6"/>
      <c r="AZ83" s="6"/>
      <c r="BA83" s="6">
        <v>93940.560000000012</v>
      </c>
      <c r="BB83" s="4" t="s">
        <v>1696</v>
      </c>
      <c r="BC83" s="3">
        <v>2015</v>
      </c>
      <c r="BD83" s="3" t="s">
        <v>2016</v>
      </c>
      <c r="BE83" s="4" t="s">
        <v>2036</v>
      </c>
      <c r="BF83" s="4" t="s">
        <v>2460</v>
      </c>
      <c r="BG83" s="4" t="s">
        <v>2037</v>
      </c>
      <c r="BH83" s="6">
        <v>2087.5700000000002</v>
      </c>
      <c r="BI83" s="6"/>
      <c r="BJ83" s="6"/>
      <c r="BK83" s="4" t="s">
        <v>1758</v>
      </c>
      <c r="BL83" s="3"/>
      <c r="BM83" s="4" t="s">
        <v>2467</v>
      </c>
      <c r="BN83" s="3" t="s">
        <v>2468</v>
      </c>
      <c r="BO83" s="4" t="s">
        <v>2038</v>
      </c>
      <c r="BP83" s="4" t="s">
        <v>2469</v>
      </c>
      <c r="BQ83" s="3">
        <v>9140000084</v>
      </c>
      <c r="BR83" s="4" t="s">
        <v>2039</v>
      </c>
      <c r="BS83" s="7">
        <v>200</v>
      </c>
      <c r="BT83" s="3">
        <v>5623000002</v>
      </c>
      <c r="BU83" s="8" t="s">
        <v>2612</v>
      </c>
      <c r="BV83" s="3"/>
    </row>
    <row r="84" spans="1:74" x14ac:dyDescent="0.25">
      <c r="A84" s="3" t="s">
        <v>2620</v>
      </c>
      <c r="B84" s="3"/>
      <c r="C84" s="3" t="s">
        <v>2459</v>
      </c>
      <c r="D84" s="4" t="s">
        <v>2460</v>
      </c>
      <c r="E84" s="3" t="s">
        <v>2461</v>
      </c>
      <c r="F84" s="5" t="s">
        <v>2462</v>
      </c>
      <c r="G84" s="5" t="s">
        <v>2463</v>
      </c>
      <c r="H84" s="4" t="s">
        <v>2512</v>
      </c>
      <c r="I84" s="4" t="s">
        <v>2618</v>
      </c>
      <c r="J84" s="4" t="s">
        <v>1327</v>
      </c>
      <c r="K84" s="4">
        <v>100</v>
      </c>
      <c r="L84" s="4" t="s">
        <v>2611</v>
      </c>
      <c r="M84" s="4" t="s">
        <v>1992</v>
      </c>
      <c r="N84" s="4"/>
      <c r="O84" s="4" t="s">
        <v>1993</v>
      </c>
      <c r="P84" s="4" t="s">
        <v>1335</v>
      </c>
      <c r="Q84" s="4"/>
      <c r="R84" s="4"/>
      <c r="S84" s="4"/>
      <c r="T84" s="4"/>
      <c r="U84" s="4">
        <v>18</v>
      </c>
      <c r="V84" s="4">
        <v>9</v>
      </c>
      <c r="W84" s="4"/>
      <c r="X84" s="4"/>
      <c r="Y84" s="4"/>
      <c r="Z84" s="4"/>
      <c r="AA84" s="4"/>
      <c r="AB84" s="4"/>
      <c r="AC84" s="6">
        <v>1070.96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>
        <v>28915.919999999998</v>
      </c>
      <c r="AP84" s="6"/>
      <c r="AQ84" s="6"/>
      <c r="AR84" s="6"/>
      <c r="AS84" s="6">
        <v>19277.28</v>
      </c>
      <c r="AT84" s="6">
        <v>9638.64</v>
      </c>
      <c r="AU84" s="6"/>
      <c r="AV84" s="6"/>
      <c r="AW84" s="6"/>
      <c r="AX84" s="6"/>
      <c r="AY84" s="6"/>
      <c r="AZ84" s="6"/>
      <c r="BA84" s="6">
        <v>32385.830400000003</v>
      </c>
      <c r="BB84" s="4" t="s">
        <v>1696</v>
      </c>
      <c r="BC84" s="3">
        <v>2015</v>
      </c>
      <c r="BD84" s="3" t="s">
        <v>2016</v>
      </c>
      <c r="BE84" s="4" t="s">
        <v>2036</v>
      </c>
      <c r="BF84" s="4" t="s">
        <v>2460</v>
      </c>
      <c r="BG84" s="4" t="s">
        <v>2037</v>
      </c>
      <c r="BH84" s="6">
        <v>1199.48</v>
      </c>
      <c r="BI84" s="6"/>
      <c r="BJ84" s="6"/>
      <c r="BK84" s="4" t="s">
        <v>1758</v>
      </c>
      <c r="BL84" s="3"/>
      <c r="BM84" s="4" t="s">
        <v>2467</v>
      </c>
      <c r="BN84" s="3" t="s">
        <v>2468</v>
      </c>
      <c r="BO84" s="4" t="s">
        <v>2038</v>
      </c>
      <c r="BP84" s="4" t="s">
        <v>2469</v>
      </c>
      <c r="BQ84" s="3">
        <v>9140000105</v>
      </c>
      <c r="BR84" s="4" t="s">
        <v>2039</v>
      </c>
      <c r="BS84" s="7">
        <v>200</v>
      </c>
      <c r="BT84" s="3">
        <v>5623000002</v>
      </c>
      <c r="BU84" s="8" t="s">
        <v>2612</v>
      </c>
      <c r="BV84" s="3"/>
    </row>
    <row r="85" spans="1:74" x14ac:dyDescent="0.25">
      <c r="A85" s="3" t="s">
        <v>2621</v>
      </c>
      <c r="B85" s="3"/>
      <c r="C85" s="3" t="s">
        <v>2459</v>
      </c>
      <c r="D85" s="4" t="s">
        <v>2460</v>
      </c>
      <c r="E85" s="3" t="s">
        <v>2461</v>
      </c>
      <c r="F85" s="5" t="s">
        <v>2462</v>
      </c>
      <c r="G85" s="5" t="s">
        <v>2463</v>
      </c>
      <c r="H85" s="4" t="s">
        <v>2473</v>
      </c>
      <c r="I85" s="4" t="s">
        <v>2616</v>
      </c>
      <c r="J85" s="4" t="s">
        <v>1327</v>
      </c>
      <c r="K85" s="4">
        <v>100</v>
      </c>
      <c r="L85" s="4" t="s">
        <v>1569</v>
      </c>
      <c r="M85" s="4" t="s">
        <v>1992</v>
      </c>
      <c r="N85" s="4"/>
      <c r="O85" s="4" t="s">
        <v>1993</v>
      </c>
      <c r="P85" s="4" t="s">
        <v>1335</v>
      </c>
      <c r="Q85" s="4"/>
      <c r="R85" s="4"/>
      <c r="S85" s="4"/>
      <c r="T85" s="4"/>
      <c r="U85" s="4">
        <v>36</v>
      </c>
      <c r="V85" s="4">
        <v>36</v>
      </c>
      <c r="W85" s="4"/>
      <c r="X85" s="4"/>
      <c r="Y85" s="4"/>
      <c r="Z85" s="4"/>
      <c r="AA85" s="4"/>
      <c r="AB85" s="4"/>
      <c r="AC85" s="6">
        <v>2430.4300000000003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>
        <v>174990.96000000002</v>
      </c>
      <c r="AP85" s="6"/>
      <c r="AQ85" s="6"/>
      <c r="AR85" s="6"/>
      <c r="AS85" s="6">
        <v>87495.48000000001</v>
      </c>
      <c r="AT85" s="6">
        <v>87495.48000000001</v>
      </c>
      <c r="AU85" s="6"/>
      <c r="AV85" s="6"/>
      <c r="AW85" s="6"/>
      <c r="AX85" s="6"/>
      <c r="AY85" s="6"/>
      <c r="AZ85" s="6"/>
      <c r="BA85" s="6">
        <v>195989.87520000004</v>
      </c>
      <c r="BB85" s="4" t="s">
        <v>1696</v>
      </c>
      <c r="BC85" s="3">
        <v>2015</v>
      </c>
      <c r="BD85" s="3" t="s">
        <v>2016</v>
      </c>
      <c r="BE85" s="4" t="s">
        <v>2036</v>
      </c>
      <c r="BF85" s="4" t="s">
        <v>2460</v>
      </c>
      <c r="BG85" s="4" t="s">
        <v>2037</v>
      </c>
      <c r="BH85" s="6">
        <v>2722.08</v>
      </c>
      <c r="BI85" s="6"/>
      <c r="BJ85" s="6"/>
      <c r="BK85" s="4" t="s">
        <v>1758</v>
      </c>
      <c r="BL85" s="3"/>
      <c r="BM85" s="4" t="s">
        <v>2467</v>
      </c>
      <c r="BN85" s="3" t="s">
        <v>2468</v>
      </c>
      <c r="BO85" s="4" t="s">
        <v>2038</v>
      </c>
      <c r="BP85" s="4" t="s">
        <v>2469</v>
      </c>
      <c r="BQ85" s="3">
        <v>9140000121</v>
      </c>
      <c r="BR85" s="4" t="s">
        <v>2039</v>
      </c>
      <c r="BS85" s="7">
        <v>200</v>
      </c>
      <c r="BT85" s="3">
        <v>5623000002</v>
      </c>
      <c r="BU85" s="8" t="s">
        <v>2612</v>
      </c>
      <c r="BV85" s="3"/>
    </row>
    <row r="86" spans="1:74" x14ac:dyDescent="0.25">
      <c r="A86" s="3" t="s">
        <v>2622</v>
      </c>
      <c r="B86" s="3"/>
      <c r="C86" s="3" t="s">
        <v>2459</v>
      </c>
      <c r="D86" s="4" t="s">
        <v>2460</v>
      </c>
      <c r="E86" s="3" t="s">
        <v>2461</v>
      </c>
      <c r="F86" s="5" t="s">
        <v>2462</v>
      </c>
      <c r="G86" s="5" t="s">
        <v>2463</v>
      </c>
      <c r="H86" s="4" t="s">
        <v>2477</v>
      </c>
      <c r="I86" s="4" t="s">
        <v>2623</v>
      </c>
      <c r="J86" s="4" t="s">
        <v>1327</v>
      </c>
      <c r="K86" s="4">
        <v>100</v>
      </c>
      <c r="L86" s="4" t="s">
        <v>2611</v>
      </c>
      <c r="M86" s="4" t="s">
        <v>1992</v>
      </c>
      <c r="N86" s="4"/>
      <c r="O86" s="4" t="s">
        <v>1993</v>
      </c>
      <c r="P86" s="4" t="s">
        <v>1335</v>
      </c>
      <c r="Q86" s="4"/>
      <c r="R86" s="4"/>
      <c r="S86" s="4"/>
      <c r="T86" s="4"/>
      <c r="U86" s="4">
        <v>108</v>
      </c>
      <c r="V86" s="4">
        <v>54</v>
      </c>
      <c r="W86" s="4"/>
      <c r="X86" s="4"/>
      <c r="Y86" s="4"/>
      <c r="Z86" s="4"/>
      <c r="AA86" s="4"/>
      <c r="AB86" s="4"/>
      <c r="AC86" s="6">
        <v>1400.56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>
        <v>226890.71999999997</v>
      </c>
      <c r="AP86" s="6"/>
      <c r="AQ86" s="6"/>
      <c r="AR86" s="6"/>
      <c r="AS86" s="6">
        <v>151260.47999999998</v>
      </c>
      <c r="AT86" s="6">
        <v>75630.239999999991</v>
      </c>
      <c r="AU86" s="6"/>
      <c r="AV86" s="6"/>
      <c r="AW86" s="6"/>
      <c r="AX86" s="6"/>
      <c r="AY86" s="6"/>
      <c r="AZ86" s="6"/>
      <c r="BA86" s="6">
        <v>254117.60639999999</v>
      </c>
      <c r="BB86" s="4" t="s">
        <v>1696</v>
      </c>
      <c r="BC86" s="3">
        <v>2015</v>
      </c>
      <c r="BD86" s="3" t="s">
        <v>2016</v>
      </c>
      <c r="BE86" s="4" t="s">
        <v>2036</v>
      </c>
      <c r="BF86" s="4" t="s">
        <v>2460</v>
      </c>
      <c r="BG86" s="4" t="s">
        <v>2037</v>
      </c>
      <c r="BH86" s="6">
        <v>1568.63</v>
      </c>
      <c r="BI86" s="6"/>
      <c r="BJ86" s="6"/>
      <c r="BK86" s="4" t="s">
        <v>1758</v>
      </c>
      <c r="BL86" s="3"/>
      <c r="BM86" s="4" t="s">
        <v>2467</v>
      </c>
      <c r="BN86" s="3" t="s">
        <v>2468</v>
      </c>
      <c r="BO86" s="4" t="s">
        <v>2038</v>
      </c>
      <c r="BP86" s="4" t="s">
        <v>2469</v>
      </c>
      <c r="BQ86" s="3">
        <v>9140000085</v>
      </c>
      <c r="BR86" s="4" t="s">
        <v>2039</v>
      </c>
      <c r="BS86" s="7">
        <v>200</v>
      </c>
      <c r="BT86" s="3">
        <v>5623000002</v>
      </c>
      <c r="BU86" s="8" t="s">
        <v>2612</v>
      </c>
      <c r="BV86" s="3"/>
    </row>
    <row r="87" spans="1:74" x14ac:dyDescent="0.25">
      <c r="A87" s="3" t="s">
        <v>2624</v>
      </c>
      <c r="B87" s="3"/>
      <c r="C87" s="3" t="s">
        <v>2459</v>
      </c>
      <c r="D87" s="4" t="s">
        <v>2460</v>
      </c>
      <c r="E87" s="3" t="s">
        <v>2461</v>
      </c>
      <c r="F87" s="5" t="s">
        <v>2462</v>
      </c>
      <c r="G87" s="5" t="s">
        <v>2463</v>
      </c>
      <c r="H87" s="4" t="s">
        <v>2549</v>
      </c>
      <c r="I87" s="4" t="s">
        <v>2623</v>
      </c>
      <c r="J87" s="4" t="s">
        <v>1327</v>
      </c>
      <c r="K87" s="4">
        <v>100</v>
      </c>
      <c r="L87" s="4" t="s">
        <v>2611</v>
      </c>
      <c r="M87" s="4" t="s">
        <v>1992</v>
      </c>
      <c r="N87" s="4"/>
      <c r="O87" s="4" t="s">
        <v>1993</v>
      </c>
      <c r="P87" s="4" t="s">
        <v>1335</v>
      </c>
      <c r="Q87" s="4"/>
      <c r="R87" s="4"/>
      <c r="S87" s="4"/>
      <c r="T87" s="4"/>
      <c r="U87" s="4">
        <v>108</v>
      </c>
      <c r="V87" s="4">
        <v>54</v>
      </c>
      <c r="W87" s="4"/>
      <c r="X87" s="4"/>
      <c r="Y87" s="4"/>
      <c r="Z87" s="4"/>
      <c r="AA87" s="4"/>
      <c r="AB87" s="4"/>
      <c r="AC87" s="6">
        <v>744.23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120565.26</v>
      </c>
      <c r="AP87" s="6"/>
      <c r="AQ87" s="6"/>
      <c r="AR87" s="6"/>
      <c r="AS87" s="6">
        <v>80376.84</v>
      </c>
      <c r="AT87" s="6">
        <v>40188.42</v>
      </c>
      <c r="AU87" s="6"/>
      <c r="AV87" s="6"/>
      <c r="AW87" s="6"/>
      <c r="AX87" s="6"/>
      <c r="AY87" s="6"/>
      <c r="AZ87" s="6"/>
      <c r="BA87" s="6">
        <v>135033.0912</v>
      </c>
      <c r="BB87" s="4" t="s">
        <v>1696</v>
      </c>
      <c r="BC87" s="3">
        <v>2015</v>
      </c>
      <c r="BD87" s="3" t="s">
        <v>2016</v>
      </c>
      <c r="BE87" s="4" t="s">
        <v>2036</v>
      </c>
      <c r="BF87" s="4" t="s">
        <v>2460</v>
      </c>
      <c r="BG87" s="4" t="s">
        <v>2037</v>
      </c>
      <c r="BH87" s="6">
        <v>833.54</v>
      </c>
      <c r="BI87" s="6"/>
      <c r="BJ87" s="6"/>
      <c r="BK87" s="4" t="s">
        <v>1758</v>
      </c>
      <c r="BL87" s="3"/>
      <c r="BM87" s="4" t="s">
        <v>2467</v>
      </c>
      <c r="BN87" s="3" t="s">
        <v>2468</v>
      </c>
      <c r="BO87" s="4" t="s">
        <v>2038</v>
      </c>
      <c r="BP87" s="4" t="s">
        <v>2469</v>
      </c>
      <c r="BQ87" s="3">
        <v>9140000086</v>
      </c>
      <c r="BR87" s="4" t="s">
        <v>2039</v>
      </c>
      <c r="BS87" s="7">
        <v>200</v>
      </c>
      <c r="BT87" s="3">
        <v>5623000002</v>
      </c>
      <c r="BU87" s="8" t="s">
        <v>2612</v>
      </c>
      <c r="BV87" s="3"/>
    </row>
    <row r="88" spans="1:74" x14ac:dyDescent="0.25">
      <c r="A88" s="3" t="s">
        <v>2625</v>
      </c>
      <c r="B88" s="3"/>
      <c r="C88" s="3" t="s">
        <v>2459</v>
      </c>
      <c r="D88" s="4" t="s">
        <v>2460</v>
      </c>
      <c r="E88" s="3" t="s">
        <v>2461</v>
      </c>
      <c r="F88" s="5" t="s">
        <v>2462</v>
      </c>
      <c r="G88" s="5" t="s">
        <v>2463</v>
      </c>
      <c r="H88" s="4" t="s">
        <v>2480</v>
      </c>
      <c r="I88" s="4" t="s">
        <v>2623</v>
      </c>
      <c r="J88" s="4" t="s">
        <v>1327</v>
      </c>
      <c r="K88" s="4">
        <v>100</v>
      </c>
      <c r="L88" s="4" t="s">
        <v>2611</v>
      </c>
      <c r="M88" s="4" t="s">
        <v>1992</v>
      </c>
      <c r="N88" s="4"/>
      <c r="O88" s="4" t="s">
        <v>1993</v>
      </c>
      <c r="P88" s="4" t="s">
        <v>1335</v>
      </c>
      <c r="Q88" s="4"/>
      <c r="R88" s="4"/>
      <c r="S88" s="4"/>
      <c r="T88" s="4"/>
      <c r="U88" s="4">
        <v>60</v>
      </c>
      <c r="V88" s="4">
        <v>30</v>
      </c>
      <c r="W88" s="4"/>
      <c r="X88" s="4"/>
      <c r="Y88" s="4"/>
      <c r="Z88" s="4"/>
      <c r="AA88" s="4"/>
      <c r="AB88" s="4"/>
      <c r="AC88" s="6">
        <v>1916.45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>
        <v>172480.5</v>
      </c>
      <c r="AP88" s="6"/>
      <c r="AQ88" s="6"/>
      <c r="AR88" s="6"/>
      <c r="AS88" s="6">
        <v>114987</v>
      </c>
      <c r="AT88" s="6">
        <v>57493.5</v>
      </c>
      <c r="AU88" s="6"/>
      <c r="AV88" s="6"/>
      <c r="AW88" s="6"/>
      <c r="AX88" s="6"/>
      <c r="AY88" s="6"/>
      <c r="AZ88" s="6"/>
      <c r="BA88" s="6">
        <v>193178.16000000003</v>
      </c>
      <c r="BB88" s="4" t="s">
        <v>1696</v>
      </c>
      <c r="BC88" s="3">
        <v>2015</v>
      </c>
      <c r="BD88" s="3" t="s">
        <v>2016</v>
      </c>
      <c r="BE88" s="4" t="s">
        <v>2036</v>
      </c>
      <c r="BF88" s="4" t="s">
        <v>2460</v>
      </c>
      <c r="BG88" s="4" t="s">
        <v>2037</v>
      </c>
      <c r="BH88" s="6">
        <v>2146.42</v>
      </c>
      <c r="BI88" s="6"/>
      <c r="BJ88" s="6"/>
      <c r="BK88" s="4" t="s">
        <v>1758</v>
      </c>
      <c r="BL88" s="3"/>
      <c r="BM88" s="4" t="s">
        <v>2467</v>
      </c>
      <c r="BN88" s="3" t="s">
        <v>2468</v>
      </c>
      <c r="BO88" s="4" t="s">
        <v>2038</v>
      </c>
      <c r="BP88" s="4" t="s">
        <v>2469</v>
      </c>
      <c r="BQ88" s="3">
        <v>9140000089</v>
      </c>
      <c r="BR88" s="4" t="s">
        <v>2039</v>
      </c>
      <c r="BS88" s="7">
        <v>200</v>
      </c>
      <c r="BT88" s="3">
        <v>5623000002</v>
      </c>
      <c r="BU88" s="8" t="s">
        <v>2612</v>
      </c>
      <c r="BV88" s="3"/>
    </row>
    <row r="89" spans="1:74" x14ac:dyDescent="0.25">
      <c r="A89" s="3" t="s">
        <v>2626</v>
      </c>
      <c r="B89" s="3"/>
      <c r="C89" s="3" t="s">
        <v>2459</v>
      </c>
      <c r="D89" s="4" t="s">
        <v>2460</v>
      </c>
      <c r="E89" s="3" t="s">
        <v>2461</v>
      </c>
      <c r="F89" s="5" t="s">
        <v>2462</v>
      </c>
      <c r="G89" s="5" t="s">
        <v>2463</v>
      </c>
      <c r="H89" s="4" t="s">
        <v>2482</v>
      </c>
      <c r="I89" s="4" t="s">
        <v>2623</v>
      </c>
      <c r="J89" s="4" t="s">
        <v>1327</v>
      </c>
      <c r="K89" s="4">
        <v>100</v>
      </c>
      <c r="L89" s="4" t="s">
        <v>2611</v>
      </c>
      <c r="M89" s="4" t="s">
        <v>1992</v>
      </c>
      <c r="N89" s="4"/>
      <c r="O89" s="4" t="s">
        <v>1993</v>
      </c>
      <c r="P89" s="4" t="s">
        <v>1335</v>
      </c>
      <c r="Q89" s="4"/>
      <c r="R89" s="4"/>
      <c r="S89" s="4"/>
      <c r="T89" s="4"/>
      <c r="U89" s="4">
        <v>79</v>
      </c>
      <c r="V89" s="4">
        <v>42</v>
      </c>
      <c r="W89" s="4"/>
      <c r="X89" s="4"/>
      <c r="Y89" s="4"/>
      <c r="Z89" s="4"/>
      <c r="AA89" s="4"/>
      <c r="AB89" s="4"/>
      <c r="AC89" s="6">
        <v>2011.99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>
        <v>243450.78999999998</v>
      </c>
      <c r="AP89" s="6"/>
      <c r="AQ89" s="6"/>
      <c r="AR89" s="6"/>
      <c r="AS89" s="6">
        <v>158947.21</v>
      </c>
      <c r="AT89" s="6">
        <v>84503.58</v>
      </c>
      <c r="AU89" s="6"/>
      <c r="AV89" s="6"/>
      <c r="AW89" s="6"/>
      <c r="AX89" s="6"/>
      <c r="AY89" s="6"/>
      <c r="AZ89" s="6"/>
      <c r="BA89" s="6">
        <v>272664.8848</v>
      </c>
      <c r="BB89" s="4" t="s">
        <v>1696</v>
      </c>
      <c r="BC89" s="3">
        <v>2015</v>
      </c>
      <c r="BD89" s="3" t="s">
        <v>2016</v>
      </c>
      <c r="BE89" s="4" t="s">
        <v>2036</v>
      </c>
      <c r="BF89" s="4" t="s">
        <v>2460</v>
      </c>
      <c r="BG89" s="4" t="s">
        <v>2037</v>
      </c>
      <c r="BH89" s="6">
        <v>2253.4299999999998</v>
      </c>
      <c r="BI89" s="6"/>
      <c r="BJ89" s="6"/>
      <c r="BK89" s="4" t="s">
        <v>1758</v>
      </c>
      <c r="BL89" s="3"/>
      <c r="BM89" s="4" t="s">
        <v>2467</v>
      </c>
      <c r="BN89" s="3" t="s">
        <v>2468</v>
      </c>
      <c r="BO89" s="4" t="s">
        <v>2038</v>
      </c>
      <c r="BP89" s="4" t="s">
        <v>2469</v>
      </c>
      <c r="BQ89" s="3">
        <v>9140000090</v>
      </c>
      <c r="BR89" s="4" t="s">
        <v>2039</v>
      </c>
      <c r="BS89" s="7">
        <v>200</v>
      </c>
      <c r="BT89" s="3">
        <v>5623000002</v>
      </c>
      <c r="BU89" s="8" t="s">
        <v>2612</v>
      </c>
      <c r="BV89" s="3"/>
    </row>
    <row r="90" spans="1:74" x14ac:dyDescent="0.25">
      <c r="A90" s="3" t="s">
        <v>2627</v>
      </c>
      <c r="B90" s="3"/>
      <c r="C90" s="3" t="s">
        <v>2459</v>
      </c>
      <c r="D90" s="4" t="s">
        <v>2460</v>
      </c>
      <c r="E90" s="3" t="s">
        <v>2461</v>
      </c>
      <c r="F90" s="5" t="s">
        <v>2462</v>
      </c>
      <c r="G90" s="5" t="s">
        <v>2463</v>
      </c>
      <c r="H90" s="4" t="s">
        <v>2484</v>
      </c>
      <c r="I90" s="4" t="s">
        <v>2623</v>
      </c>
      <c r="J90" s="4" t="s">
        <v>1327</v>
      </c>
      <c r="K90" s="4">
        <v>100</v>
      </c>
      <c r="L90" s="4" t="s">
        <v>2611</v>
      </c>
      <c r="M90" s="4" t="s">
        <v>1992</v>
      </c>
      <c r="N90" s="4"/>
      <c r="O90" s="4" t="s">
        <v>1993</v>
      </c>
      <c r="P90" s="4" t="s">
        <v>1335</v>
      </c>
      <c r="Q90" s="4"/>
      <c r="R90" s="4"/>
      <c r="S90" s="4"/>
      <c r="T90" s="4"/>
      <c r="U90" s="4">
        <v>127</v>
      </c>
      <c r="V90" s="4">
        <v>66</v>
      </c>
      <c r="W90" s="4"/>
      <c r="X90" s="4"/>
      <c r="Y90" s="4"/>
      <c r="Z90" s="4"/>
      <c r="AA90" s="4"/>
      <c r="AB90" s="4"/>
      <c r="AC90" s="6">
        <v>874.15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>
        <v>168710.95</v>
      </c>
      <c r="AP90" s="6"/>
      <c r="AQ90" s="6"/>
      <c r="AR90" s="6"/>
      <c r="AS90" s="6">
        <v>111017.05</v>
      </c>
      <c r="AT90" s="6">
        <v>57693.9</v>
      </c>
      <c r="AU90" s="6"/>
      <c r="AV90" s="6"/>
      <c r="AW90" s="6"/>
      <c r="AX90" s="6"/>
      <c r="AY90" s="6"/>
      <c r="AZ90" s="6"/>
      <c r="BA90" s="6">
        <v>188956.26400000002</v>
      </c>
      <c r="BB90" s="4" t="s">
        <v>1696</v>
      </c>
      <c r="BC90" s="3">
        <v>2015</v>
      </c>
      <c r="BD90" s="3" t="s">
        <v>2016</v>
      </c>
      <c r="BE90" s="4" t="s">
        <v>2036</v>
      </c>
      <c r="BF90" s="4" t="s">
        <v>2460</v>
      </c>
      <c r="BG90" s="4" t="s">
        <v>2037</v>
      </c>
      <c r="BH90" s="6">
        <v>979.05</v>
      </c>
      <c r="BI90" s="6"/>
      <c r="BJ90" s="6"/>
      <c r="BK90" s="4" t="s">
        <v>1758</v>
      </c>
      <c r="BL90" s="3"/>
      <c r="BM90" s="4" t="s">
        <v>2467</v>
      </c>
      <c r="BN90" s="3" t="s">
        <v>2468</v>
      </c>
      <c r="BO90" s="4" t="s">
        <v>2038</v>
      </c>
      <c r="BP90" s="4" t="s">
        <v>2469</v>
      </c>
      <c r="BQ90" s="3">
        <v>9140000091</v>
      </c>
      <c r="BR90" s="4" t="s">
        <v>2039</v>
      </c>
      <c r="BS90" s="7">
        <v>200</v>
      </c>
      <c r="BT90" s="3">
        <v>5623000002</v>
      </c>
      <c r="BU90" s="8" t="s">
        <v>2612</v>
      </c>
      <c r="BV90" s="3"/>
    </row>
    <row r="91" spans="1:74" x14ac:dyDescent="0.25">
      <c r="A91" s="3" t="s">
        <v>2628</v>
      </c>
      <c r="B91" s="3"/>
      <c r="C91" s="3" t="s">
        <v>2459</v>
      </c>
      <c r="D91" s="4" t="s">
        <v>2460</v>
      </c>
      <c r="E91" s="3" t="s">
        <v>2461</v>
      </c>
      <c r="F91" s="5" t="s">
        <v>2462</v>
      </c>
      <c r="G91" s="5" t="s">
        <v>2463</v>
      </c>
      <c r="H91" s="4" t="s">
        <v>2488</v>
      </c>
      <c r="I91" s="4" t="s">
        <v>2629</v>
      </c>
      <c r="J91" s="4" t="s">
        <v>1327</v>
      </c>
      <c r="K91" s="4">
        <v>100</v>
      </c>
      <c r="L91" s="4" t="s">
        <v>2611</v>
      </c>
      <c r="M91" s="4" t="s">
        <v>1992</v>
      </c>
      <c r="N91" s="4"/>
      <c r="O91" s="4" t="s">
        <v>1993</v>
      </c>
      <c r="P91" s="4" t="s">
        <v>1335</v>
      </c>
      <c r="Q91" s="4"/>
      <c r="R91" s="4"/>
      <c r="S91" s="4"/>
      <c r="T91" s="4"/>
      <c r="U91" s="4">
        <v>191</v>
      </c>
      <c r="V91" s="4">
        <v>156</v>
      </c>
      <c r="W91" s="4"/>
      <c r="X91" s="4"/>
      <c r="Y91" s="4"/>
      <c r="Z91" s="4"/>
      <c r="AA91" s="4"/>
      <c r="AB91" s="4"/>
      <c r="AC91" s="6">
        <v>1036.57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>
        <v>359689.79</v>
      </c>
      <c r="AP91" s="6"/>
      <c r="AQ91" s="6"/>
      <c r="AR91" s="6"/>
      <c r="AS91" s="6">
        <v>197984.87</v>
      </c>
      <c r="AT91" s="6">
        <v>161704.91999999998</v>
      </c>
      <c r="AU91" s="6"/>
      <c r="AV91" s="6"/>
      <c r="AW91" s="6"/>
      <c r="AX91" s="6"/>
      <c r="AY91" s="6"/>
      <c r="AZ91" s="6"/>
      <c r="BA91" s="6">
        <v>402852.56479999999</v>
      </c>
      <c r="BB91" s="4" t="s">
        <v>1696</v>
      </c>
      <c r="BC91" s="3">
        <v>2015</v>
      </c>
      <c r="BD91" s="3" t="s">
        <v>2016</v>
      </c>
      <c r="BE91" s="4" t="s">
        <v>2036</v>
      </c>
      <c r="BF91" s="4" t="s">
        <v>2460</v>
      </c>
      <c r="BG91" s="4" t="s">
        <v>2037</v>
      </c>
      <c r="BH91" s="6">
        <v>1160.96</v>
      </c>
      <c r="BI91" s="6"/>
      <c r="BJ91" s="6"/>
      <c r="BK91" s="4" t="s">
        <v>1758</v>
      </c>
      <c r="BL91" s="3"/>
      <c r="BM91" s="4" t="s">
        <v>2467</v>
      </c>
      <c r="BN91" s="3" t="s">
        <v>2468</v>
      </c>
      <c r="BO91" s="4" t="s">
        <v>2038</v>
      </c>
      <c r="BP91" s="4" t="s">
        <v>2469</v>
      </c>
      <c r="BQ91" s="3">
        <v>9140000471</v>
      </c>
      <c r="BR91" s="4" t="s">
        <v>2039</v>
      </c>
      <c r="BS91" s="7">
        <v>200</v>
      </c>
      <c r="BT91" s="3">
        <v>5623000002</v>
      </c>
      <c r="BU91" s="8" t="s">
        <v>2612</v>
      </c>
      <c r="BV91" s="3"/>
    </row>
    <row r="92" spans="1:74" x14ac:dyDescent="0.25">
      <c r="A92" s="3" t="s">
        <v>2630</v>
      </c>
      <c r="B92" s="3"/>
      <c r="C92" s="3" t="s">
        <v>2459</v>
      </c>
      <c r="D92" s="4" t="s">
        <v>2460</v>
      </c>
      <c r="E92" s="3" t="s">
        <v>2461</v>
      </c>
      <c r="F92" s="5" t="s">
        <v>2462</v>
      </c>
      <c r="G92" s="5" t="s">
        <v>2463</v>
      </c>
      <c r="H92" s="4" t="s">
        <v>2491</v>
      </c>
      <c r="I92" s="4" t="s">
        <v>2623</v>
      </c>
      <c r="J92" s="4" t="s">
        <v>1327</v>
      </c>
      <c r="K92" s="4">
        <v>100</v>
      </c>
      <c r="L92" s="4" t="s">
        <v>2611</v>
      </c>
      <c r="M92" s="4" t="s">
        <v>1992</v>
      </c>
      <c r="N92" s="4"/>
      <c r="O92" s="4" t="s">
        <v>1993</v>
      </c>
      <c r="P92" s="4" t="s">
        <v>1335</v>
      </c>
      <c r="Q92" s="4"/>
      <c r="R92" s="4"/>
      <c r="S92" s="4"/>
      <c r="T92" s="4"/>
      <c r="U92" s="4">
        <v>184</v>
      </c>
      <c r="V92" s="4">
        <v>96</v>
      </c>
      <c r="W92" s="4"/>
      <c r="X92" s="4"/>
      <c r="Y92" s="4"/>
      <c r="Z92" s="4"/>
      <c r="AA92" s="4"/>
      <c r="AB92" s="4"/>
      <c r="AC92" s="6">
        <v>1390.05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>
        <v>389214</v>
      </c>
      <c r="AP92" s="6"/>
      <c r="AQ92" s="6"/>
      <c r="AR92" s="6"/>
      <c r="AS92" s="6">
        <v>255769.19999999998</v>
      </c>
      <c r="AT92" s="6">
        <v>133444.79999999999</v>
      </c>
      <c r="AU92" s="6"/>
      <c r="AV92" s="6"/>
      <c r="AW92" s="6"/>
      <c r="AX92" s="6"/>
      <c r="AY92" s="6"/>
      <c r="AZ92" s="6"/>
      <c r="BA92" s="6">
        <v>435919.68000000005</v>
      </c>
      <c r="BB92" s="4" t="s">
        <v>1696</v>
      </c>
      <c r="BC92" s="3">
        <v>2015</v>
      </c>
      <c r="BD92" s="3" t="s">
        <v>2016</v>
      </c>
      <c r="BE92" s="4" t="s">
        <v>2036</v>
      </c>
      <c r="BF92" s="4" t="s">
        <v>2460</v>
      </c>
      <c r="BG92" s="4" t="s">
        <v>2037</v>
      </c>
      <c r="BH92" s="6">
        <v>1556.86</v>
      </c>
      <c r="BI92" s="6"/>
      <c r="BJ92" s="6"/>
      <c r="BK92" s="4" t="s">
        <v>1758</v>
      </c>
      <c r="BL92" s="3"/>
      <c r="BM92" s="4" t="s">
        <v>2467</v>
      </c>
      <c r="BN92" s="3" t="s">
        <v>2468</v>
      </c>
      <c r="BO92" s="4" t="s">
        <v>2038</v>
      </c>
      <c r="BP92" s="4" t="s">
        <v>2469</v>
      </c>
      <c r="BQ92" s="3">
        <v>9140000093</v>
      </c>
      <c r="BR92" s="4" t="s">
        <v>2039</v>
      </c>
      <c r="BS92" s="7">
        <v>200</v>
      </c>
      <c r="BT92" s="3">
        <v>5623000002</v>
      </c>
      <c r="BU92" s="8" t="s">
        <v>2612</v>
      </c>
      <c r="BV92" s="3"/>
    </row>
    <row r="93" spans="1:74" x14ac:dyDescent="0.25">
      <c r="A93" s="3" t="s">
        <v>2631</v>
      </c>
      <c r="B93" s="3"/>
      <c r="C93" s="3" t="s">
        <v>2459</v>
      </c>
      <c r="D93" s="4" t="s">
        <v>2460</v>
      </c>
      <c r="E93" s="3" t="s">
        <v>2461</v>
      </c>
      <c r="F93" s="5" t="s">
        <v>2462</v>
      </c>
      <c r="G93" s="5" t="s">
        <v>2463</v>
      </c>
      <c r="H93" s="4" t="s">
        <v>2524</v>
      </c>
      <c r="I93" s="4" t="s">
        <v>2623</v>
      </c>
      <c r="J93" s="4" t="s">
        <v>1327</v>
      </c>
      <c r="K93" s="4">
        <v>100</v>
      </c>
      <c r="L93" s="4" t="s">
        <v>2611</v>
      </c>
      <c r="M93" s="4" t="s">
        <v>1992</v>
      </c>
      <c r="N93" s="4"/>
      <c r="O93" s="4" t="s">
        <v>1993</v>
      </c>
      <c r="P93" s="4" t="s">
        <v>1335</v>
      </c>
      <c r="Q93" s="4"/>
      <c r="R93" s="4"/>
      <c r="S93" s="4"/>
      <c r="T93" s="4"/>
      <c r="U93" s="4">
        <v>255</v>
      </c>
      <c r="V93" s="4">
        <v>177</v>
      </c>
      <c r="W93" s="4"/>
      <c r="X93" s="4"/>
      <c r="Y93" s="4"/>
      <c r="Z93" s="4"/>
      <c r="AA93" s="4"/>
      <c r="AB93" s="4"/>
      <c r="AC93" s="6">
        <v>1709.14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>
        <v>738348.48</v>
      </c>
      <c r="AP93" s="6"/>
      <c r="AQ93" s="6"/>
      <c r="AR93" s="6"/>
      <c r="AS93" s="6">
        <v>435830.7</v>
      </c>
      <c r="AT93" s="6">
        <v>302517.78000000003</v>
      </c>
      <c r="AU93" s="6"/>
      <c r="AV93" s="6"/>
      <c r="AW93" s="6"/>
      <c r="AX93" s="6"/>
      <c r="AY93" s="6"/>
      <c r="AZ93" s="6"/>
      <c r="BA93" s="6">
        <v>826950.29760000005</v>
      </c>
      <c r="BB93" s="4" t="s">
        <v>1696</v>
      </c>
      <c r="BC93" s="3">
        <v>2015</v>
      </c>
      <c r="BD93" s="3" t="s">
        <v>2016</v>
      </c>
      <c r="BE93" s="4" t="s">
        <v>2036</v>
      </c>
      <c r="BF93" s="4" t="s">
        <v>2460</v>
      </c>
      <c r="BG93" s="4" t="s">
        <v>2037</v>
      </c>
      <c r="BH93" s="6">
        <v>1914.24</v>
      </c>
      <c r="BI93" s="6"/>
      <c r="BJ93" s="6"/>
      <c r="BK93" s="4" t="s">
        <v>1758</v>
      </c>
      <c r="BL93" s="3"/>
      <c r="BM93" s="4" t="s">
        <v>2467</v>
      </c>
      <c r="BN93" s="3" t="s">
        <v>2468</v>
      </c>
      <c r="BO93" s="4" t="s">
        <v>2038</v>
      </c>
      <c r="BP93" s="4" t="s">
        <v>2469</v>
      </c>
      <c r="BQ93" s="3">
        <v>9140000094</v>
      </c>
      <c r="BR93" s="4" t="s">
        <v>2039</v>
      </c>
      <c r="BS93" s="7">
        <v>200</v>
      </c>
      <c r="BT93" s="3">
        <v>5623000002</v>
      </c>
      <c r="BU93" s="8" t="s">
        <v>2612</v>
      </c>
      <c r="BV93" s="3"/>
    </row>
    <row r="94" spans="1:74" x14ac:dyDescent="0.25">
      <c r="A94" s="3" t="s">
        <v>2632</v>
      </c>
      <c r="B94" s="3"/>
      <c r="C94" s="3" t="s">
        <v>2459</v>
      </c>
      <c r="D94" s="4" t="s">
        <v>2460</v>
      </c>
      <c r="E94" s="3" t="s">
        <v>2461</v>
      </c>
      <c r="F94" s="5" t="s">
        <v>2462</v>
      </c>
      <c r="G94" s="5" t="s">
        <v>2463</v>
      </c>
      <c r="H94" s="4" t="s">
        <v>2526</v>
      </c>
      <c r="I94" s="4" t="s">
        <v>2633</v>
      </c>
      <c r="J94" s="4" t="s">
        <v>1327</v>
      </c>
      <c r="K94" s="4">
        <v>100</v>
      </c>
      <c r="L94" s="4" t="s">
        <v>2611</v>
      </c>
      <c r="M94" s="4" t="s">
        <v>1992</v>
      </c>
      <c r="N94" s="4"/>
      <c r="O94" s="4" t="s">
        <v>1993</v>
      </c>
      <c r="P94" s="4" t="s">
        <v>1335</v>
      </c>
      <c r="Q94" s="4"/>
      <c r="R94" s="4"/>
      <c r="S94" s="4"/>
      <c r="T94" s="4"/>
      <c r="U94" s="4">
        <v>281</v>
      </c>
      <c r="V94" s="4">
        <v>189</v>
      </c>
      <c r="W94" s="4"/>
      <c r="X94" s="4"/>
      <c r="Y94" s="4"/>
      <c r="Z94" s="4"/>
      <c r="AA94" s="4"/>
      <c r="AB94" s="4"/>
      <c r="AC94" s="6">
        <v>1558.19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>
        <v>732349.3</v>
      </c>
      <c r="AP94" s="6"/>
      <c r="AQ94" s="6"/>
      <c r="AR94" s="6"/>
      <c r="AS94" s="6">
        <v>437851.39</v>
      </c>
      <c r="AT94" s="6">
        <v>294497.91000000003</v>
      </c>
      <c r="AU94" s="6"/>
      <c r="AV94" s="6"/>
      <c r="AW94" s="6"/>
      <c r="AX94" s="6"/>
      <c r="AY94" s="6"/>
      <c r="AZ94" s="6"/>
      <c r="BA94" s="6">
        <v>820231.21600000013</v>
      </c>
      <c r="BB94" s="4" t="s">
        <v>1696</v>
      </c>
      <c r="BC94" s="3">
        <v>2015</v>
      </c>
      <c r="BD94" s="3" t="s">
        <v>2016</v>
      </c>
      <c r="BE94" s="4" t="s">
        <v>2036</v>
      </c>
      <c r="BF94" s="4" t="s">
        <v>2460</v>
      </c>
      <c r="BG94" s="4" t="s">
        <v>2037</v>
      </c>
      <c r="BH94" s="6">
        <v>1745.17</v>
      </c>
      <c r="BI94" s="6"/>
      <c r="BJ94" s="6"/>
      <c r="BK94" s="4" t="s">
        <v>1758</v>
      </c>
      <c r="BL94" s="3"/>
      <c r="BM94" s="4" t="s">
        <v>2467</v>
      </c>
      <c r="BN94" s="3" t="s">
        <v>2468</v>
      </c>
      <c r="BO94" s="4" t="s">
        <v>2038</v>
      </c>
      <c r="BP94" s="4" t="s">
        <v>2469</v>
      </c>
      <c r="BQ94" s="3">
        <v>9140000504</v>
      </c>
      <c r="BR94" s="4" t="s">
        <v>2039</v>
      </c>
      <c r="BS94" s="7">
        <v>200</v>
      </c>
      <c r="BT94" s="3">
        <v>5623000002</v>
      </c>
      <c r="BU94" s="8" t="s">
        <v>2612</v>
      </c>
      <c r="BV94" s="3"/>
    </row>
    <row r="95" spans="1:74" x14ac:dyDescent="0.25">
      <c r="A95" s="3" t="s">
        <v>2634</v>
      </c>
      <c r="B95" s="3"/>
      <c r="C95" s="3" t="s">
        <v>2459</v>
      </c>
      <c r="D95" s="4" t="s">
        <v>2460</v>
      </c>
      <c r="E95" s="3" t="s">
        <v>2461</v>
      </c>
      <c r="F95" s="5" t="s">
        <v>2462</v>
      </c>
      <c r="G95" s="5" t="s">
        <v>2463</v>
      </c>
      <c r="H95" s="4" t="s">
        <v>2496</v>
      </c>
      <c r="I95" s="4" t="s">
        <v>2618</v>
      </c>
      <c r="J95" s="4" t="s">
        <v>1327</v>
      </c>
      <c r="K95" s="4">
        <v>100</v>
      </c>
      <c r="L95" s="4" t="s">
        <v>2611</v>
      </c>
      <c r="M95" s="4" t="s">
        <v>1992</v>
      </c>
      <c r="N95" s="4"/>
      <c r="O95" s="4" t="s">
        <v>1993</v>
      </c>
      <c r="P95" s="4" t="s">
        <v>1335</v>
      </c>
      <c r="Q95" s="4"/>
      <c r="R95" s="4"/>
      <c r="S95" s="4"/>
      <c r="T95" s="4"/>
      <c r="U95" s="4">
        <v>96</v>
      </c>
      <c r="V95" s="4">
        <v>48</v>
      </c>
      <c r="W95" s="4"/>
      <c r="X95" s="4"/>
      <c r="Y95" s="4"/>
      <c r="Z95" s="4"/>
      <c r="AA95" s="4"/>
      <c r="AB95" s="4"/>
      <c r="AC95" s="6">
        <v>448.07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>
        <v>64522.080000000002</v>
      </c>
      <c r="AP95" s="6"/>
      <c r="AQ95" s="6"/>
      <c r="AR95" s="6"/>
      <c r="AS95" s="6">
        <v>43014.720000000001</v>
      </c>
      <c r="AT95" s="6">
        <v>21507.360000000001</v>
      </c>
      <c r="AU95" s="6"/>
      <c r="AV95" s="6"/>
      <c r="AW95" s="6"/>
      <c r="AX95" s="6"/>
      <c r="AY95" s="6"/>
      <c r="AZ95" s="6"/>
      <c r="BA95" s="6">
        <v>72264.729600000006</v>
      </c>
      <c r="BB95" s="4" t="s">
        <v>1696</v>
      </c>
      <c r="BC95" s="3">
        <v>2015</v>
      </c>
      <c r="BD95" s="3" t="s">
        <v>2016</v>
      </c>
      <c r="BE95" s="4" t="s">
        <v>2036</v>
      </c>
      <c r="BF95" s="4" t="s">
        <v>2460</v>
      </c>
      <c r="BG95" s="4" t="s">
        <v>2037</v>
      </c>
      <c r="BH95" s="6">
        <v>501.84</v>
      </c>
      <c r="BI95" s="6"/>
      <c r="BJ95" s="6"/>
      <c r="BK95" s="4" t="s">
        <v>1758</v>
      </c>
      <c r="BL95" s="3"/>
      <c r="BM95" s="4" t="s">
        <v>2467</v>
      </c>
      <c r="BN95" s="3" t="s">
        <v>2468</v>
      </c>
      <c r="BO95" s="4" t="s">
        <v>2038</v>
      </c>
      <c r="BP95" s="4" t="s">
        <v>2469</v>
      </c>
      <c r="BQ95" s="3">
        <v>9140000098</v>
      </c>
      <c r="BR95" s="4" t="s">
        <v>2039</v>
      </c>
      <c r="BS95" s="7">
        <v>200</v>
      </c>
      <c r="BT95" s="3">
        <v>5623000002</v>
      </c>
      <c r="BU95" s="8" t="s">
        <v>2612</v>
      </c>
      <c r="BV95" s="3"/>
    </row>
    <row r="96" spans="1:74" x14ac:dyDescent="0.25">
      <c r="A96" s="3" t="s">
        <v>2635</v>
      </c>
      <c r="B96" s="3"/>
      <c r="C96" s="3" t="s">
        <v>2459</v>
      </c>
      <c r="D96" s="4" t="s">
        <v>2460</v>
      </c>
      <c r="E96" s="3" t="s">
        <v>2461</v>
      </c>
      <c r="F96" s="5" t="s">
        <v>2462</v>
      </c>
      <c r="G96" s="5" t="s">
        <v>2463</v>
      </c>
      <c r="H96" s="4" t="s">
        <v>2499</v>
      </c>
      <c r="I96" s="4" t="s">
        <v>2618</v>
      </c>
      <c r="J96" s="4" t="s">
        <v>1327</v>
      </c>
      <c r="K96" s="4">
        <v>100</v>
      </c>
      <c r="L96" s="4" t="s">
        <v>2611</v>
      </c>
      <c r="M96" s="4" t="s">
        <v>1992</v>
      </c>
      <c r="N96" s="4"/>
      <c r="O96" s="4" t="s">
        <v>1993</v>
      </c>
      <c r="P96" s="4" t="s">
        <v>1335</v>
      </c>
      <c r="Q96" s="4"/>
      <c r="R96" s="4"/>
      <c r="S96" s="4"/>
      <c r="T96" s="4"/>
      <c r="U96" s="4">
        <v>108</v>
      </c>
      <c r="V96" s="4">
        <v>54</v>
      </c>
      <c r="W96" s="4"/>
      <c r="X96" s="4"/>
      <c r="Y96" s="4"/>
      <c r="Z96" s="4"/>
      <c r="AA96" s="4"/>
      <c r="AB96" s="4"/>
      <c r="AC96" s="6">
        <v>213.04999999999998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>
        <v>34514.1</v>
      </c>
      <c r="AP96" s="6"/>
      <c r="AQ96" s="6"/>
      <c r="AR96" s="6"/>
      <c r="AS96" s="6">
        <v>23009.399999999998</v>
      </c>
      <c r="AT96" s="6">
        <v>11504.699999999999</v>
      </c>
      <c r="AU96" s="6"/>
      <c r="AV96" s="6"/>
      <c r="AW96" s="6"/>
      <c r="AX96" s="6"/>
      <c r="AY96" s="6"/>
      <c r="AZ96" s="6"/>
      <c r="BA96" s="6">
        <v>38655.792000000001</v>
      </c>
      <c r="BB96" s="4" t="s">
        <v>1696</v>
      </c>
      <c r="BC96" s="3">
        <v>2015</v>
      </c>
      <c r="BD96" s="3" t="s">
        <v>2016</v>
      </c>
      <c r="BE96" s="4" t="s">
        <v>2036</v>
      </c>
      <c r="BF96" s="4" t="s">
        <v>2460</v>
      </c>
      <c r="BG96" s="4" t="s">
        <v>2037</v>
      </c>
      <c r="BH96" s="6">
        <v>238.62</v>
      </c>
      <c r="BI96" s="6"/>
      <c r="BJ96" s="6"/>
      <c r="BK96" s="4" t="s">
        <v>1758</v>
      </c>
      <c r="BL96" s="3"/>
      <c r="BM96" s="4" t="s">
        <v>2467</v>
      </c>
      <c r="BN96" s="3" t="s">
        <v>2468</v>
      </c>
      <c r="BO96" s="4" t="s">
        <v>2038</v>
      </c>
      <c r="BP96" s="4" t="s">
        <v>2469</v>
      </c>
      <c r="BQ96" s="3">
        <v>9140000099</v>
      </c>
      <c r="BR96" s="4" t="s">
        <v>2039</v>
      </c>
      <c r="BS96" s="7">
        <v>200</v>
      </c>
      <c r="BT96" s="3">
        <v>5623000002</v>
      </c>
      <c r="BU96" s="8" t="s">
        <v>2612</v>
      </c>
      <c r="BV96" s="3"/>
    </row>
    <row r="97" spans="1:74" x14ac:dyDescent="0.25">
      <c r="A97" s="3" t="s">
        <v>2636</v>
      </c>
      <c r="B97" s="3"/>
      <c r="C97" s="3" t="s">
        <v>2459</v>
      </c>
      <c r="D97" s="4" t="s">
        <v>2460</v>
      </c>
      <c r="E97" s="3" t="s">
        <v>2461</v>
      </c>
      <c r="F97" s="5" t="s">
        <v>2462</v>
      </c>
      <c r="G97" s="5" t="s">
        <v>2463</v>
      </c>
      <c r="H97" s="4" t="s">
        <v>2501</v>
      </c>
      <c r="I97" s="4" t="s">
        <v>2618</v>
      </c>
      <c r="J97" s="4" t="s">
        <v>1327</v>
      </c>
      <c r="K97" s="4">
        <v>100</v>
      </c>
      <c r="L97" s="4" t="s">
        <v>2611</v>
      </c>
      <c r="M97" s="4" t="s">
        <v>1992</v>
      </c>
      <c r="N97" s="4"/>
      <c r="O97" s="4" t="s">
        <v>1993</v>
      </c>
      <c r="P97" s="4" t="s">
        <v>1335</v>
      </c>
      <c r="Q97" s="4"/>
      <c r="R97" s="4"/>
      <c r="S97" s="4"/>
      <c r="T97" s="4"/>
      <c r="U97" s="4">
        <v>108</v>
      </c>
      <c r="V97" s="4">
        <v>54</v>
      </c>
      <c r="W97" s="4"/>
      <c r="X97" s="4"/>
      <c r="Y97" s="4"/>
      <c r="Z97" s="4"/>
      <c r="AA97" s="4"/>
      <c r="AB97" s="4"/>
      <c r="AC97" s="6">
        <v>104.14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>
        <v>16870.68</v>
      </c>
      <c r="AP97" s="6"/>
      <c r="AQ97" s="6"/>
      <c r="AR97" s="6"/>
      <c r="AS97" s="6">
        <v>11247.12</v>
      </c>
      <c r="AT97" s="6">
        <v>5623.56</v>
      </c>
      <c r="AU97" s="6"/>
      <c r="AV97" s="6"/>
      <c r="AW97" s="6"/>
      <c r="AX97" s="6"/>
      <c r="AY97" s="6"/>
      <c r="AZ97" s="6"/>
      <c r="BA97" s="6">
        <v>18895.161600000003</v>
      </c>
      <c r="BB97" s="4" t="s">
        <v>1696</v>
      </c>
      <c r="BC97" s="3">
        <v>2015</v>
      </c>
      <c r="BD97" s="3" t="s">
        <v>2016</v>
      </c>
      <c r="BE97" s="4" t="s">
        <v>2036</v>
      </c>
      <c r="BF97" s="4" t="s">
        <v>2460</v>
      </c>
      <c r="BG97" s="4" t="s">
        <v>2037</v>
      </c>
      <c r="BH97" s="6">
        <v>116.64</v>
      </c>
      <c r="BI97" s="6"/>
      <c r="BJ97" s="6"/>
      <c r="BK97" s="4" t="s">
        <v>1758</v>
      </c>
      <c r="BL97" s="3"/>
      <c r="BM97" s="4" t="s">
        <v>2467</v>
      </c>
      <c r="BN97" s="3" t="s">
        <v>2468</v>
      </c>
      <c r="BO97" s="4" t="s">
        <v>2038</v>
      </c>
      <c r="BP97" s="4" t="s">
        <v>2469</v>
      </c>
      <c r="BQ97" s="3" t="s">
        <v>2502</v>
      </c>
      <c r="BR97" s="4" t="s">
        <v>2039</v>
      </c>
      <c r="BS97" s="7">
        <v>200</v>
      </c>
      <c r="BT97" s="3">
        <v>5623000002</v>
      </c>
      <c r="BU97" s="8" t="s">
        <v>2612</v>
      </c>
      <c r="BV97" s="3"/>
    </row>
    <row r="98" spans="1:74" x14ac:dyDescent="0.25">
      <c r="A98" s="3" t="s">
        <v>2637</v>
      </c>
      <c r="B98" s="3"/>
      <c r="C98" s="3" t="s">
        <v>2459</v>
      </c>
      <c r="D98" s="4" t="s">
        <v>2460</v>
      </c>
      <c r="E98" s="3" t="s">
        <v>2461</v>
      </c>
      <c r="F98" s="5" t="s">
        <v>2462</v>
      </c>
      <c r="G98" s="5" t="s">
        <v>2463</v>
      </c>
      <c r="H98" s="4" t="s">
        <v>2504</v>
      </c>
      <c r="I98" s="4" t="s">
        <v>2610</v>
      </c>
      <c r="J98" s="4" t="s">
        <v>1327</v>
      </c>
      <c r="K98" s="4">
        <v>100</v>
      </c>
      <c r="L98" s="4" t="s">
        <v>2611</v>
      </c>
      <c r="M98" s="4" t="s">
        <v>1992</v>
      </c>
      <c r="N98" s="4"/>
      <c r="O98" s="4" t="s">
        <v>1993</v>
      </c>
      <c r="P98" s="4" t="s">
        <v>1335</v>
      </c>
      <c r="Q98" s="4"/>
      <c r="R98" s="4"/>
      <c r="S98" s="4"/>
      <c r="T98" s="4"/>
      <c r="U98" s="4">
        <v>69</v>
      </c>
      <c r="V98" s="4">
        <v>48</v>
      </c>
      <c r="W98" s="4"/>
      <c r="X98" s="4"/>
      <c r="Y98" s="4"/>
      <c r="Z98" s="4"/>
      <c r="AA98" s="4"/>
      <c r="AB98" s="4"/>
      <c r="AC98" s="6">
        <v>283.74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>
        <v>33197.58</v>
      </c>
      <c r="AP98" s="6"/>
      <c r="AQ98" s="6"/>
      <c r="AR98" s="6"/>
      <c r="AS98" s="6">
        <v>19578.060000000001</v>
      </c>
      <c r="AT98" s="6">
        <v>13619.52</v>
      </c>
      <c r="AU98" s="6"/>
      <c r="AV98" s="6"/>
      <c r="AW98" s="6"/>
      <c r="AX98" s="6"/>
      <c r="AY98" s="6"/>
      <c r="AZ98" s="6"/>
      <c r="BA98" s="6">
        <v>37181.289600000004</v>
      </c>
      <c r="BB98" s="4" t="s">
        <v>1696</v>
      </c>
      <c r="BC98" s="3">
        <v>2015</v>
      </c>
      <c r="BD98" s="3" t="s">
        <v>2016</v>
      </c>
      <c r="BE98" s="4" t="s">
        <v>2036</v>
      </c>
      <c r="BF98" s="4" t="s">
        <v>2460</v>
      </c>
      <c r="BG98" s="4" t="s">
        <v>2037</v>
      </c>
      <c r="BH98" s="6">
        <v>317.79000000000002</v>
      </c>
      <c r="BI98" s="6"/>
      <c r="BJ98" s="6"/>
      <c r="BK98" s="4" t="s">
        <v>1758</v>
      </c>
      <c r="BL98" s="3"/>
      <c r="BM98" s="4" t="s">
        <v>2467</v>
      </c>
      <c r="BN98" s="3" t="s">
        <v>2468</v>
      </c>
      <c r="BO98" s="4" t="s">
        <v>2038</v>
      </c>
      <c r="BP98" s="4" t="s">
        <v>2469</v>
      </c>
      <c r="BQ98" s="3">
        <v>9140000101</v>
      </c>
      <c r="BR98" s="4" t="s">
        <v>2039</v>
      </c>
      <c r="BS98" s="7">
        <v>200</v>
      </c>
      <c r="BT98" s="3">
        <v>5623000002</v>
      </c>
      <c r="BU98" s="8" t="s">
        <v>2612</v>
      </c>
      <c r="BV98" s="3"/>
    </row>
    <row r="99" spans="1:74" x14ac:dyDescent="0.25">
      <c r="A99" s="3" t="s">
        <v>2638</v>
      </c>
      <c r="B99" s="3"/>
      <c r="C99" s="3" t="s">
        <v>2459</v>
      </c>
      <c r="D99" s="4" t="s">
        <v>2460</v>
      </c>
      <c r="E99" s="3" t="s">
        <v>2461</v>
      </c>
      <c r="F99" s="5" t="s">
        <v>2462</v>
      </c>
      <c r="G99" s="5" t="s">
        <v>2463</v>
      </c>
      <c r="H99" s="4" t="s">
        <v>2506</v>
      </c>
      <c r="I99" s="4" t="s">
        <v>2618</v>
      </c>
      <c r="J99" s="4" t="s">
        <v>1327</v>
      </c>
      <c r="K99" s="4">
        <v>100</v>
      </c>
      <c r="L99" s="4" t="s">
        <v>2611</v>
      </c>
      <c r="M99" s="4" t="s">
        <v>1992</v>
      </c>
      <c r="N99" s="4"/>
      <c r="O99" s="4" t="s">
        <v>1993</v>
      </c>
      <c r="P99" s="4" t="s">
        <v>1335</v>
      </c>
      <c r="Q99" s="4"/>
      <c r="R99" s="4"/>
      <c r="S99" s="4"/>
      <c r="T99" s="4"/>
      <c r="U99" s="4">
        <v>72</v>
      </c>
      <c r="V99" s="4">
        <v>36</v>
      </c>
      <c r="W99" s="4"/>
      <c r="X99" s="4"/>
      <c r="Y99" s="4"/>
      <c r="Z99" s="4"/>
      <c r="AA99" s="4"/>
      <c r="AB99" s="4"/>
      <c r="AC99" s="6">
        <v>135.66999999999999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>
        <v>14652.36</v>
      </c>
      <c r="AP99" s="6"/>
      <c r="AQ99" s="6"/>
      <c r="AR99" s="6"/>
      <c r="AS99" s="6">
        <v>9768.24</v>
      </c>
      <c r="AT99" s="6">
        <v>4884.12</v>
      </c>
      <c r="AU99" s="6"/>
      <c r="AV99" s="6"/>
      <c r="AW99" s="6"/>
      <c r="AX99" s="6"/>
      <c r="AY99" s="6"/>
      <c r="AZ99" s="6"/>
      <c r="BA99" s="6">
        <v>16410.643200000002</v>
      </c>
      <c r="BB99" s="4" t="s">
        <v>1696</v>
      </c>
      <c r="BC99" s="3">
        <v>2015</v>
      </c>
      <c r="BD99" s="3" t="s">
        <v>2016</v>
      </c>
      <c r="BE99" s="4" t="s">
        <v>2036</v>
      </c>
      <c r="BF99" s="4" t="s">
        <v>2460</v>
      </c>
      <c r="BG99" s="4" t="s">
        <v>2037</v>
      </c>
      <c r="BH99" s="6">
        <v>151.94999999999999</v>
      </c>
      <c r="BI99" s="6"/>
      <c r="BJ99" s="6"/>
      <c r="BK99" s="4" t="s">
        <v>1758</v>
      </c>
      <c r="BL99" s="3"/>
      <c r="BM99" s="4" t="s">
        <v>2467</v>
      </c>
      <c r="BN99" s="3" t="s">
        <v>2468</v>
      </c>
      <c r="BO99" s="4" t="s">
        <v>2038</v>
      </c>
      <c r="BP99" s="4" t="s">
        <v>2469</v>
      </c>
      <c r="BQ99" s="3">
        <v>9140000102</v>
      </c>
      <c r="BR99" s="4" t="s">
        <v>2039</v>
      </c>
      <c r="BS99" s="7">
        <v>200</v>
      </c>
      <c r="BT99" s="3">
        <v>5623000002</v>
      </c>
      <c r="BU99" s="8" t="s">
        <v>2612</v>
      </c>
      <c r="BV99" s="3"/>
    </row>
    <row r="100" spans="1:74" x14ac:dyDescent="0.25">
      <c r="A100" s="3" t="s">
        <v>2639</v>
      </c>
      <c r="B100" s="3"/>
      <c r="C100" s="3" t="s">
        <v>2459</v>
      </c>
      <c r="D100" s="4" t="s">
        <v>2460</v>
      </c>
      <c r="E100" s="3" t="s">
        <v>2461</v>
      </c>
      <c r="F100" s="5" t="s">
        <v>2462</v>
      </c>
      <c r="G100" s="5" t="s">
        <v>2463</v>
      </c>
      <c r="H100" s="4" t="s">
        <v>2508</v>
      </c>
      <c r="I100" s="4" t="s">
        <v>2618</v>
      </c>
      <c r="J100" s="4" t="s">
        <v>1327</v>
      </c>
      <c r="K100" s="4">
        <v>100</v>
      </c>
      <c r="L100" s="4" t="s">
        <v>2611</v>
      </c>
      <c r="M100" s="4" t="s">
        <v>1992</v>
      </c>
      <c r="N100" s="4"/>
      <c r="O100" s="4" t="s">
        <v>1993</v>
      </c>
      <c r="P100" s="4" t="s">
        <v>1335</v>
      </c>
      <c r="Q100" s="4"/>
      <c r="R100" s="4"/>
      <c r="S100" s="4"/>
      <c r="T100" s="4"/>
      <c r="U100" s="4">
        <v>296</v>
      </c>
      <c r="V100" s="4">
        <v>250</v>
      </c>
      <c r="W100" s="4"/>
      <c r="X100" s="4"/>
      <c r="Y100" s="4"/>
      <c r="Z100" s="4"/>
      <c r="AA100" s="4"/>
      <c r="AB100" s="4"/>
      <c r="AC100" s="6">
        <v>544.29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>
        <v>297182.33999999997</v>
      </c>
      <c r="AP100" s="6"/>
      <c r="AQ100" s="6"/>
      <c r="AR100" s="6"/>
      <c r="AS100" s="6">
        <v>161109.84</v>
      </c>
      <c r="AT100" s="6">
        <v>136072.5</v>
      </c>
      <c r="AU100" s="6"/>
      <c r="AV100" s="6"/>
      <c r="AW100" s="6"/>
      <c r="AX100" s="6"/>
      <c r="AY100" s="6"/>
      <c r="AZ100" s="6"/>
      <c r="BA100" s="6">
        <v>332844.22080000001</v>
      </c>
      <c r="BB100" s="4" t="s">
        <v>1696</v>
      </c>
      <c r="BC100" s="3">
        <v>2015</v>
      </c>
      <c r="BD100" s="3" t="s">
        <v>2016</v>
      </c>
      <c r="BE100" s="4" t="s">
        <v>2036</v>
      </c>
      <c r="BF100" s="4" t="s">
        <v>2460</v>
      </c>
      <c r="BG100" s="4" t="s">
        <v>2037</v>
      </c>
      <c r="BH100" s="6">
        <v>609.6</v>
      </c>
      <c r="BI100" s="6"/>
      <c r="BJ100" s="6"/>
      <c r="BK100" s="4" t="s">
        <v>1758</v>
      </c>
      <c r="BL100" s="3"/>
      <c r="BM100" s="4" t="s">
        <v>2467</v>
      </c>
      <c r="BN100" s="3" t="s">
        <v>2468</v>
      </c>
      <c r="BO100" s="4" t="s">
        <v>2038</v>
      </c>
      <c r="BP100" s="4" t="s">
        <v>2469</v>
      </c>
      <c r="BQ100" s="3">
        <v>9140000103</v>
      </c>
      <c r="BR100" s="4" t="s">
        <v>2039</v>
      </c>
      <c r="BS100" s="7">
        <v>200</v>
      </c>
      <c r="BT100" s="3">
        <v>5623000002</v>
      </c>
      <c r="BU100" s="8" t="s">
        <v>2612</v>
      </c>
      <c r="BV100" s="3"/>
    </row>
    <row r="101" spans="1:74" x14ac:dyDescent="0.25">
      <c r="A101" s="3" t="s">
        <v>2640</v>
      </c>
      <c r="B101" s="3"/>
      <c r="C101" s="3" t="s">
        <v>2459</v>
      </c>
      <c r="D101" s="4" t="s">
        <v>2460</v>
      </c>
      <c r="E101" s="3" t="s">
        <v>2461</v>
      </c>
      <c r="F101" s="5" t="s">
        <v>2462</v>
      </c>
      <c r="G101" s="5" t="s">
        <v>2463</v>
      </c>
      <c r="H101" s="4" t="s">
        <v>2510</v>
      </c>
      <c r="I101" s="4" t="s">
        <v>2618</v>
      </c>
      <c r="J101" s="4" t="s">
        <v>1327</v>
      </c>
      <c r="K101" s="4">
        <v>100</v>
      </c>
      <c r="L101" s="4" t="s">
        <v>2611</v>
      </c>
      <c r="M101" s="4" t="s">
        <v>1992</v>
      </c>
      <c r="N101" s="4"/>
      <c r="O101" s="4" t="s">
        <v>1993</v>
      </c>
      <c r="P101" s="4" t="s">
        <v>1335</v>
      </c>
      <c r="Q101" s="4"/>
      <c r="R101" s="4"/>
      <c r="S101" s="4"/>
      <c r="T101" s="4"/>
      <c r="U101" s="4">
        <v>80</v>
      </c>
      <c r="V101" s="4">
        <v>40</v>
      </c>
      <c r="W101" s="4"/>
      <c r="X101" s="4"/>
      <c r="Y101" s="4"/>
      <c r="Z101" s="4"/>
      <c r="AA101" s="4"/>
      <c r="AB101" s="4"/>
      <c r="AC101" s="6">
        <v>525.45000000000005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>
        <v>63054</v>
      </c>
      <c r="AP101" s="6"/>
      <c r="AQ101" s="6"/>
      <c r="AR101" s="6"/>
      <c r="AS101" s="6">
        <v>42036</v>
      </c>
      <c r="AT101" s="6">
        <v>21018</v>
      </c>
      <c r="AU101" s="6"/>
      <c r="AV101" s="6"/>
      <c r="AW101" s="6"/>
      <c r="AX101" s="6"/>
      <c r="AY101" s="6"/>
      <c r="AZ101" s="6"/>
      <c r="BA101" s="6">
        <v>70620.48000000001</v>
      </c>
      <c r="BB101" s="4" t="s">
        <v>1696</v>
      </c>
      <c r="BC101" s="3">
        <v>2015</v>
      </c>
      <c r="BD101" s="3" t="s">
        <v>2016</v>
      </c>
      <c r="BE101" s="4" t="s">
        <v>2036</v>
      </c>
      <c r="BF101" s="4" t="s">
        <v>2460</v>
      </c>
      <c r="BG101" s="4" t="s">
        <v>2037</v>
      </c>
      <c r="BH101" s="6">
        <v>588.5</v>
      </c>
      <c r="BI101" s="6"/>
      <c r="BJ101" s="6"/>
      <c r="BK101" s="4" t="s">
        <v>1758</v>
      </c>
      <c r="BL101" s="3"/>
      <c r="BM101" s="4" t="s">
        <v>2467</v>
      </c>
      <c r="BN101" s="3" t="s">
        <v>2468</v>
      </c>
      <c r="BO101" s="4" t="s">
        <v>2038</v>
      </c>
      <c r="BP101" s="4" t="s">
        <v>2469</v>
      </c>
      <c r="BQ101" s="3">
        <v>9140000104</v>
      </c>
      <c r="BR101" s="4" t="s">
        <v>2039</v>
      </c>
      <c r="BS101" s="7">
        <v>200</v>
      </c>
      <c r="BT101" s="3">
        <v>5623000002</v>
      </c>
      <c r="BU101" s="8" t="s">
        <v>2612</v>
      </c>
      <c r="BV101" s="3"/>
    </row>
    <row r="102" spans="1:74" x14ac:dyDescent="0.25">
      <c r="A102" s="3" t="s">
        <v>2641</v>
      </c>
      <c r="B102" s="3"/>
      <c r="C102" s="3" t="s">
        <v>2459</v>
      </c>
      <c r="D102" s="4" t="s">
        <v>2460</v>
      </c>
      <c r="E102" s="3" t="s">
        <v>2461</v>
      </c>
      <c r="F102" s="5" t="s">
        <v>2462</v>
      </c>
      <c r="G102" s="5" t="s">
        <v>2463</v>
      </c>
      <c r="H102" s="4" t="s">
        <v>2642</v>
      </c>
      <c r="I102" s="4" t="s">
        <v>2616</v>
      </c>
      <c r="J102" s="4" t="s">
        <v>1327</v>
      </c>
      <c r="K102" s="4">
        <v>100</v>
      </c>
      <c r="L102" s="4" t="s">
        <v>1569</v>
      </c>
      <c r="M102" s="4" t="s">
        <v>1992</v>
      </c>
      <c r="N102" s="4"/>
      <c r="O102" s="4" t="s">
        <v>1993</v>
      </c>
      <c r="P102" s="4" t="s">
        <v>1335</v>
      </c>
      <c r="Q102" s="4"/>
      <c r="R102" s="4"/>
      <c r="S102" s="4"/>
      <c r="T102" s="4"/>
      <c r="U102" s="4">
        <v>12</v>
      </c>
      <c r="V102" s="4">
        <v>12</v>
      </c>
      <c r="W102" s="4"/>
      <c r="X102" s="4"/>
      <c r="Y102" s="4"/>
      <c r="Z102" s="4"/>
      <c r="AA102" s="4"/>
      <c r="AB102" s="4"/>
      <c r="AC102" s="6">
        <v>2820.63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>
        <v>67695.12</v>
      </c>
      <c r="AP102" s="6"/>
      <c r="AQ102" s="6"/>
      <c r="AR102" s="6"/>
      <c r="AS102" s="6">
        <v>33847.56</v>
      </c>
      <c r="AT102" s="6">
        <v>33847.56</v>
      </c>
      <c r="AU102" s="6"/>
      <c r="AV102" s="6"/>
      <c r="AW102" s="6"/>
      <c r="AX102" s="6"/>
      <c r="AY102" s="6"/>
      <c r="AZ102" s="6"/>
      <c r="BA102" s="6">
        <v>75818.534400000004</v>
      </c>
      <c r="BB102" s="4" t="s">
        <v>1696</v>
      </c>
      <c r="BC102" s="3">
        <v>2015</v>
      </c>
      <c r="BD102" s="3" t="s">
        <v>2016</v>
      </c>
      <c r="BE102" s="4" t="s">
        <v>2036</v>
      </c>
      <c r="BF102" s="4" t="s">
        <v>2460</v>
      </c>
      <c r="BG102" s="4" t="s">
        <v>2037</v>
      </c>
      <c r="BH102" s="6">
        <v>3159.11</v>
      </c>
      <c r="BI102" s="6"/>
      <c r="BJ102" s="6"/>
      <c r="BK102" s="4" t="s">
        <v>1758</v>
      </c>
      <c r="BL102" s="3"/>
      <c r="BM102" s="4" t="s">
        <v>2467</v>
      </c>
      <c r="BN102" s="3" t="s">
        <v>2468</v>
      </c>
      <c r="BO102" s="4" t="s">
        <v>2038</v>
      </c>
      <c r="BP102" s="4" t="s">
        <v>2469</v>
      </c>
      <c r="BQ102" s="3">
        <v>9140000111</v>
      </c>
      <c r="BR102" s="4" t="s">
        <v>2039</v>
      </c>
      <c r="BS102" s="7">
        <v>200</v>
      </c>
      <c r="BT102" s="3">
        <v>5623000002</v>
      </c>
      <c r="BU102" s="8" t="s">
        <v>2612</v>
      </c>
      <c r="BV102" s="3"/>
    </row>
    <row r="103" spans="1:74" x14ac:dyDescent="0.25">
      <c r="A103" s="3" t="s">
        <v>2643</v>
      </c>
      <c r="B103" s="3"/>
      <c r="C103" s="3" t="s">
        <v>2459</v>
      </c>
      <c r="D103" s="4" t="s">
        <v>2460</v>
      </c>
      <c r="E103" s="3" t="s">
        <v>2461</v>
      </c>
      <c r="F103" s="5" t="s">
        <v>2462</v>
      </c>
      <c r="G103" s="5" t="s">
        <v>2463</v>
      </c>
      <c r="H103" s="4" t="s">
        <v>2644</v>
      </c>
      <c r="I103" s="4" t="s">
        <v>2616</v>
      </c>
      <c r="J103" s="4" t="s">
        <v>1327</v>
      </c>
      <c r="K103" s="4">
        <v>100</v>
      </c>
      <c r="L103" s="4" t="s">
        <v>1569</v>
      </c>
      <c r="M103" s="4" t="s">
        <v>1992</v>
      </c>
      <c r="N103" s="4"/>
      <c r="O103" s="4" t="s">
        <v>1993</v>
      </c>
      <c r="P103" s="4" t="s">
        <v>1335</v>
      </c>
      <c r="Q103" s="4"/>
      <c r="R103" s="4"/>
      <c r="S103" s="4"/>
      <c r="T103" s="4"/>
      <c r="U103" s="4">
        <v>12</v>
      </c>
      <c r="V103" s="4">
        <v>12</v>
      </c>
      <c r="W103" s="4"/>
      <c r="X103" s="4"/>
      <c r="Y103" s="4"/>
      <c r="Z103" s="4"/>
      <c r="AA103" s="4"/>
      <c r="AB103" s="4"/>
      <c r="AC103" s="6">
        <v>4559.92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>
        <v>109438.08</v>
      </c>
      <c r="AP103" s="6"/>
      <c r="AQ103" s="6"/>
      <c r="AR103" s="6"/>
      <c r="AS103" s="6">
        <v>54719.040000000001</v>
      </c>
      <c r="AT103" s="6">
        <v>54719.040000000001</v>
      </c>
      <c r="AU103" s="6"/>
      <c r="AV103" s="6"/>
      <c r="AW103" s="6"/>
      <c r="AX103" s="6"/>
      <c r="AY103" s="6"/>
      <c r="AZ103" s="6"/>
      <c r="BA103" s="6">
        <v>122570.64960000002</v>
      </c>
      <c r="BB103" s="4" t="s">
        <v>1696</v>
      </c>
      <c r="BC103" s="3">
        <v>2015</v>
      </c>
      <c r="BD103" s="3" t="s">
        <v>2016</v>
      </c>
      <c r="BE103" s="4" t="s">
        <v>2036</v>
      </c>
      <c r="BF103" s="4" t="s">
        <v>2460</v>
      </c>
      <c r="BG103" s="4" t="s">
        <v>2037</v>
      </c>
      <c r="BH103" s="6">
        <v>5107.1099999999997</v>
      </c>
      <c r="BI103" s="6"/>
      <c r="BJ103" s="6"/>
      <c r="BK103" s="4" t="s">
        <v>1758</v>
      </c>
      <c r="BL103" s="3"/>
      <c r="BM103" s="4" t="s">
        <v>2467</v>
      </c>
      <c r="BN103" s="3" t="s">
        <v>2468</v>
      </c>
      <c r="BO103" s="4" t="s">
        <v>2038</v>
      </c>
      <c r="BP103" s="4" t="s">
        <v>2469</v>
      </c>
      <c r="BQ103" s="3">
        <v>9140000115</v>
      </c>
      <c r="BR103" s="4" t="s">
        <v>2039</v>
      </c>
      <c r="BS103" s="7">
        <v>200</v>
      </c>
      <c r="BT103" s="3">
        <v>5623000002</v>
      </c>
      <c r="BU103" s="8" t="s">
        <v>2612</v>
      </c>
      <c r="BV103" s="3"/>
    </row>
    <row r="104" spans="1:74" x14ac:dyDescent="0.25">
      <c r="A104" s="3" t="s">
        <v>2645</v>
      </c>
      <c r="B104" s="3"/>
      <c r="C104" s="3" t="s">
        <v>2459</v>
      </c>
      <c r="D104" s="4" t="s">
        <v>2460</v>
      </c>
      <c r="E104" s="3" t="s">
        <v>2461</v>
      </c>
      <c r="F104" s="5" t="s">
        <v>2462</v>
      </c>
      <c r="G104" s="5" t="s">
        <v>2463</v>
      </c>
      <c r="H104" s="4" t="s">
        <v>2646</v>
      </c>
      <c r="I104" s="4" t="s">
        <v>2618</v>
      </c>
      <c r="J104" s="4" t="s">
        <v>1327</v>
      </c>
      <c r="K104" s="4">
        <v>100</v>
      </c>
      <c r="L104" s="4" t="s">
        <v>1569</v>
      </c>
      <c r="M104" s="4" t="s">
        <v>1992</v>
      </c>
      <c r="N104" s="4"/>
      <c r="O104" s="4" t="s">
        <v>1993</v>
      </c>
      <c r="P104" s="4" t="s">
        <v>1335</v>
      </c>
      <c r="Q104" s="4"/>
      <c r="R104" s="4"/>
      <c r="S104" s="4"/>
      <c r="T104" s="4"/>
      <c r="U104" s="4">
        <v>5</v>
      </c>
      <c r="V104" s="4">
        <v>5</v>
      </c>
      <c r="W104" s="4"/>
      <c r="X104" s="4"/>
      <c r="Y104" s="4"/>
      <c r="Z104" s="4"/>
      <c r="AA104" s="4"/>
      <c r="AB104" s="4"/>
      <c r="AC104" s="6">
        <v>544.29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>
        <v>5442.9</v>
      </c>
      <c r="AP104" s="6"/>
      <c r="AQ104" s="6"/>
      <c r="AR104" s="6"/>
      <c r="AS104" s="6">
        <v>2721.45</v>
      </c>
      <c r="AT104" s="6">
        <v>2721.45</v>
      </c>
      <c r="AU104" s="6"/>
      <c r="AV104" s="6"/>
      <c r="AW104" s="6"/>
      <c r="AX104" s="6"/>
      <c r="AY104" s="6"/>
      <c r="AZ104" s="6"/>
      <c r="BA104" s="6">
        <v>6096.0479999999998</v>
      </c>
      <c r="BB104" s="4" t="s">
        <v>1696</v>
      </c>
      <c r="BC104" s="3">
        <v>2015</v>
      </c>
      <c r="BD104" s="3" t="s">
        <v>2016</v>
      </c>
      <c r="BE104" s="4" t="s">
        <v>2036</v>
      </c>
      <c r="BF104" s="4" t="s">
        <v>2460</v>
      </c>
      <c r="BG104" s="4" t="s">
        <v>2037</v>
      </c>
      <c r="BH104" s="6">
        <v>609.6</v>
      </c>
      <c r="BI104" s="6"/>
      <c r="BJ104" s="6"/>
      <c r="BK104" s="4" t="s">
        <v>1758</v>
      </c>
      <c r="BL104" s="3"/>
      <c r="BM104" s="4" t="s">
        <v>2467</v>
      </c>
      <c r="BN104" s="3" t="s">
        <v>2468</v>
      </c>
      <c r="BO104" s="4" t="s">
        <v>2038</v>
      </c>
      <c r="BP104" s="4" t="s">
        <v>2469</v>
      </c>
      <c r="BQ104" s="3">
        <v>9140000108</v>
      </c>
      <c r="BR104" s="4" t="s">
        <v>2039</v>
      </c>
      <c r="BS104" s="7">
        <v>200</v>
      </c>
      <c r="BT104" s="3">
        <v>5623000002</v>
      </c>
      <c r="BU104" s="8" t="s">
        <v>2612</v>
      </c>
      <c r="BV104" s="3"/>
    </row>
    <row r="105" spans="1:74" x14ac:dyDescent="0.25">
      <c r="A105" s="3" t="s">
        <v>2647</v>
      </c>
      <c r="B105" s="3"/>
      <c r="C105" s="3" t="s">
        <v>2459</v>
      </c>
      <c r="D105" s="4" t="s">
        <v>2460</v>
      </c>
      <c r="E105" s="3" t="s">
        <v>2461</v>
      </c>
      <c r="F105" s="5" t="s">
        <v>2462</v>
      </c>
      <c r="G105" s="5" t="s">
        <v>2463</v>
      </c>
      <c r="H105" s="4" t="s">
        <v>2486</v>
      </c>
      <c r="I105" s="4" t="s">
        <v>2623</v>
      </c>
      <c r="J105" s="4" t="s">
        <v>1327</v>
      </c>
      <c r="K105" s="4">
        <v>100</v>
      </c>
      <c r="L105" s="4" t="s">
        <v>2611</v>
      </c>
      <c r="M105" s="4" t="s">
        <v>1992</v>
      </c>
      <c r="N105" s="4"/>
      <c r="O105" s="4" t="s">
        <v>1993</v>
      </c>
      <c r="P105" s="4" t="s">
        <v>1335</v>
      </c>
      <c r="Q105" s="4"/>
      <c r="R105" s="4"/>
      <c r="S105" s="4"/>
      <c r="T105" s="4"/>
      <c r="U105" s="4">
        <v>34</v>
      </c>
      <c r="V105" s="4">
        <v>18</v>
      </c>
      <c r="W105" s="4"/>
      <c r="X105" s="4"/>
      <c r="Y105" s="4"/>
      <c r="Z105" s="4"/>
      <c r="AA105" s="4"/>
      <c r="AB105" s="4"/>
      <c r="AC105" s="6">
        <v>1314.58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>
        <v>68358.16</v>
      </c>
      <c r="AP105" s="6"/>
      <c r="AQ105" s="6"/>
      <c r="AR105" s="6"/>
      <c r="AS105" s="6">
        <v>44695.72</v>
      </c>
      <c r="AT105" s="6">
        <v>23662.44</v>
      </c>
      <c r="AU105" s="6"/>
      <c r="AV105" s="6"/>
      <c r="AW105" s="6"/>
      <c r="AX105" s="6"/>
      <c r="AY105" s="6"/>
      <c r="AZ105" s="6"/>
      <c r="BA105" s="6">
        <v>76561.139200000005</v>
      </c>
      <c r="BB105" s="4" t="s">
        <v>1696</v>
      </c>
      <c r="BC105" s="3">
        <v>2015</v>
      </c>
      <c r="BD105" s="3" t="s">
        <v>2016</v>
      </c>
      <c r="BE105" s="4" t="s">
        <v>2036</v>
      </c>
      <c r="BF105" s="4" t="s">
        <v>2460</v>
      </c>
      <c r="BG105" s="4" t="s">
        <v>2037</v>
      </c>
      <c r="BH105" s="6">
        <v>1472.33</v>
      </c>
      <c r="BI105" s="6"/>
      <c r="BJ105" s="6"/>
      <c r="BK105" s="4" t="s">
        <v>1758</v>
      </c>
      <c r="BL105" s="3"/>
      <c r="BM105" s="4" t="s">
        <v>2467</v>
      </c>
      <c r="BN105" s="3" t="s">
        <v>2468</v>
      </c>
      <c r="BO105" s="4" t="s">
        <v>2038</v>
      </c>
      <c r="BP105" s="4" t="s">
        <v>2469</v>
      </c>
      <c r="BQ105" s="3">
        <v>9140000096</v>
      </c>
      <c r="BR105" s="4" t="s">
        <v>2039</v>
      </c>
      <c r="BS105" s="7">
        <v>200</v>
      </c>
      <c r="BT105" s="3">
        <v>5623000002</v>
      </c>
      <c r="BU105" s="8" t="s">
        <v>2612</v>
      </c>
      <c r="BV105" s="3"/>
    </row>
    <row r="106" spans="1:74" x14ac:dyDescent="0.25">
      <c r="A106" s="3" t="s">
        <v>2648</v>
      </c>
      <c r="B106" s="3"/>
      <c r="C106" s="3" t="s">
        <v>2459</v>
      </c>
      <c r="D106" s="4" t="s">
        <v>2460</v>
      </c>
      <c r="E106" s="3" t="s">
        <v>2461</v>
      </c>
      <c r="F106" s="5" t="s">
        <v>2462</v>
      </c>
      <c r="G106" s="5" t="s">
        <v>2463</v>
      </c>
      <c r="H106" s="4" t="s">
        <v>2598</v>
      </c>
      <c r="I106" s="4" t="s">
        <v>2610</v>
      </c>
      <c r="J106" s="4" t="s">
        <v>1327</v>
      </c>
      <c r="K106" s="4">
        <v>100</v>
      </c>
      <c r="L106" s="4" t="s">
        <v>1569</v>
      </c>
      <c r="M106" s="4" t="s">
        <v>1992</v>
      </c>
      <c r="N106" s="4"/>
      <c r="O106" s="4" t="s">
        <v>1993</v>
      </c>
      <c r="P106" s="4" t="s">
        <v>1335</v>
      </c>
      <c r="Q106" s="4"/>
      <c r="R106" s="4"/>
      <c r="S106" s="4"/>
      <c r="T106" s="4"/>
      <c r="U106" s="4">
        <v>2</v>
      </c>
      <c r="V106" s="4">
        <v>2</v>
      </c>
      <c r="W106" s="4"/>
      <c r="X106" s="4"/>
      <c r="Y106" s="4"/>
      <c r="Z106" s="4"/>
      <c r="AA106" s="4"/>
      <c r="AB106" s="4"/>
      <c r="AC106" s="6">
        <v>8005.27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>
        <v>32021.08</v>
      </c>
      <c r="AP106" s="6"/>
      <c r="AQ106" s="6"/>
      <c r="AR106" s="6"/>
      <c r="AS106" s="6">
        <v>16010.54</v>
      </c>
      <c r="AT106" s="6">
        <v>16010.54</v>
      </c>
      <c r="AU106" s="6"/>
      <c r="AV106" s="6"/>
      <c r="AW106" s="6"/>
      <c r="AX106" s="6"/>
      <c r="AY106" s="6"/>
      <c r="AZ106" s="6"/>
      <c r="BA106" s="6">
        <v>35863.609600000003</v>
      </c>
      <c r="BB106" s="4" t="s">
        <v>1696</v>
      </c>
      <c r="BC106" s="3">
        <v>2015</v>
      </c>
      <c r="BD106" s="3" t="s">
        <v>2016</v>
      </c>
      <c r="BE106" s="4" t="s">
        <v>2036</v>
      </c>
      <c r="BF106" s="4" t="s">
        <v>2460</v>
      </c>
      <c r="BG106" s="4" t="s">
        <v>2037</v>
      </c>
      <c r="BH106" s="6">
        <v>8965.9</v>
      </c>
      <c r="BI106" s="6"/>
      <c r="BJ106" s="6"/>
      <c r="BK106" s="4" t="s">
        <v>1758</v>
      </c>
      <c r="BL106" s="3"/>
      <c r="BM106" s="4" t="s">
        <v>2467</v>
      </c>
      <c r="BN106" s="3" t="s">
        <v>2468</v>
      </c>
      <c r="BO106" s="4" t="s">
        <v>2038</v>
      </c>
      <c r="BP106" s="4" t="s">
        <v>2469</v>
      </c>
      <c r="BQ106" s="3">
        <v>9140000107</v>
      </c>
      <c r="BR106" s="4" t="s">
        <v>2039</v>
      </c>
      <c r="BS106" s="7">
        <v>200</v>
      </c>
      <c r="BT106" s="3">
        <v>5623000002</v>
      </c>
      <c r="BU106" s="8" t="s">
        <v>2612</v>
      </c>
      <c r="BV106" s="3"/>
    </row>
    <row r="107" spans="1:74" x14ac:dyDescent="0.25">
      <c r="A107" s="3" t="s">
        <v>2649</v>
      </c>
      <c r="B107" s="3"/>
      <c r="C107" s="3" t="s">
        <v>2459</v>
      </c>
      <c r="D107" s="4" t="s">
        <v>2460</v>
      </c>
      <c r="E107" s="3" t="s">
        <v>2461</v>
      </c>
      <c r="F107" s="5" t="s">
        <v>2462</v>
      </c>
      <c r="G107" s="5" t="s">
        <v>2463</v>
      </c>
      <c r="H107" s="4" t="s">
        <v>2650</v>
      </c>
      <c r="I107" s="4" t="s">
        <v>2618</v>
      </c>
      <c r="J107" s="4" t="s">
        <v>1327</v>
      </c>
      <c r="K107" s="4">
        <v>100</v>
      </c>
      <c r="L107" s="4" t="s">
        <v>1569</v>
      </c>
      <c r="M107" s="4" t="s">
        <v>1992</v>
      </c>
      <c r="N107" s="4"/>
      <c r="O107" s="4" t="s">
        <v>1993</v>
      </c>
      <c r="P107" s="4" t="s">
        <v>1335</v>
      </c>
      <c r="Q107" s="4"/>
      <c r="R107" s="4"/>
      <c r="S107" s="4"/>
      <c r="T107" s="4"/>
      <c r="U107" s="4">
        <v>1</v>
      </c>
      <c r="V107" s="4">
        <v>1</v>
      </c>
      <c r="W107" s="4"/>
      <c r="X107" s="4"/>
      <c r="Y107" s="4"/>
      <c r="Z107" s="4"/>
      <c r="AA107" s="4"/>
      <c r="AB107" s="4"/>
      <c r="AC107" s="6">
        <v>1462.51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>
        <v>2925.02</v>
      </c>
      <c r="AP107" s="6"/>
      <c r="AQ107" s="6"/>
      <c r="AR107" s="6"/>
      <c r="AS107" s="6">
        <v>1462.51</v>
      </c>
      <c r="AT107" s="6">
        <v>1462.51</v>
      </c>
      <c r="AU107" s="6"/>
      <c r="AV107" s="6"/>
      <c r="AW107" s="6"/>
      <c r="AX107" s="6"/>
      <c r="AY107" s="6"/>
      <c r="AZ107" s="6"/>
      <c r="BA107" s="6">
        <v>3276.0224000000003</v>
      </c>
      <c r="BB107" s="4" t="s">
        <v>1696</v>
      </c>
      <c r="BC107" s="3">
        <v>2015</v>
      </c>
      <c r="BD107" s="3" t="s">
        <v>2016</v>
      </c>
      <c r="BE107" s="4" t="s">
        <v>2036</v>
      </c>
      <c r="BF107" s="4" t="s">
        <v>2460</v>
      </c>
      <c r="BG107" s="4" t="s">
        <v>2037</v>
      </c>
      <c r="BH107" s="6">
        <v>1638.01</v>
      </c>
      <c r="BI107" s="6"/>
      <c r="BJ107" s="6"/>
      <c r="BK107" s="4" t="s">
        <v>1758</v>
      </c>
      <c r="BL107" s="3"/>
      <c r="BM107" s="4" t="s">
        <v>2467</v>
      </c>
      <c r="BN107" s="3" t="s">
        <v>2468</v>
      </c>
      <c r="BO107" s="4" t="s">
        <v>2038</v>
      </c>
      <c r="BP107" s="4" t="s">
        <v>2469</v>
      </c>
      <c r="BQ107" s="3">
        <v>9140000109</v>
      </c>
      <c r="BR107" s="4" t="s">
        <v>2039</v>
      </c>
      <c r="BS107" s="7">
        <v>200</v>
      </c>
      <c r="BT107" s="3">
        <v>5623000002</v>
      </c>
      <c r="BU107" s="8" t="s">
        <v>2612</v>
      </c>
      <c r="BV107" s="3"/>
    </row>
    <row r="108" spans="1:74" x14ac:dyDescent="0.25">
      <c r="A108" s="3" t="s">
        <v>2651</v>
      </c>
      <c r="B108" s="3"/>
      <c r="C108" s="3" t="s">
        <v>2459</v>
      </c>
      <c r="D108" s="4" t="s">
        <v>2460</v>
      </c>
      <c r="E108" s="3" t="s">
        <v>2461</v>
      </c>
      <c r="F108" s="5" t="s">
        <v>2462</v>
      </c>
      <c r="G108" s="5" t="s">
        <v>2463</v>
      </c>
      <c r="H108" s="4" t="s">
        <v>2606</v>
      </c>
      <c r="I108" s="4" t="s">
        <v>2618</v>
      </c>
      <c r="J108" s="4" t="s">
        <v>1327</v>
      </c>
      <c r="K108" s="4">
        <v>100</v>
      </c>
      <c r="L108" s="4" t="s">
        <v>1569</v>
      </c>
      <c r="M108" s="4" t="s">
        <v>1992</v>
      </c>
      <c r="N108" s="4"/>
      <c r="O108" s="4" t="s">
        <v>1993</v>
      </c>
      <c r="P108" s="4" t="s">
        <v>1335</v>
      </c>
      <c r="Q108" s="4"/>
      <c r="R108" s="4"/>
      <c r="S108" s="4"/>
      <c r="T108" s="4"/>
      <c r="U108" s="4">
        <v>2</v>
      </c>
      <c r="V108" s="4">
        <v>2</v>
      </c>
      <c r="W108" s="4"/>
      <c r="X108" s="4"/>
      <c r="Y108" s="4"/>
      <c r="Z108" s="4"/>
      <c r="AA108" s="4"/>
      <c r="AB108" s="4"/>
      <c r="AC108" s="6">
        <v>1691.76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>
        <v>6767.04</v>
      </c>
      <c r="AP108" s="6"/>
      <c r="AQ108" s="6"/>
      <c r="AR108" s="6"/>
      <c r="AS108" s="6">
        <v>3383.52</v>
      </c>
      <c r="AT108" s="6">
        <v>3383.52</v>
      </c>
      <c r="AU108" s="6"/>
      <c r="AV108" s="6"/>
      <c r="AW108" s="6"/>
      <c r="AX108" s="6"/>
      <c r="AY108" s="6"/>
      <c r="AZ108" s="6"/>
      <c r="BA108" s="6">
        <v>7579.0848000000005</v>
      </c>
      <c r="BB108" s="4" t="s">
        <v>1696</v>
      </c>
      <c r="BC108" s="3">
        <v>2015</v>
      </c>
      <c r="BD108" s="3" t="s">
        <v>2016</v>
      </c>
      <c r="BE108" s="4" t="s">
        <v>2036</v>
      </c>
      <c r="BF108" s="4" t="s">
        <v>2460</v>
      </c>
      <c r="BG108" s="4" t="s">
        <v>2037</v>
      </c>
      <c r="BH108" s="6">
        <v>1894.77</v>
      </c>
      <c r="BI108" s="6"/>
      <c r="BJ108" s="6"/>
      <c r="BK108" s="4" t="s">
        <v>1758</v>
      </c>
      <c r="BL108" s="3"/>
      <c r="BM108" s="4" t="s">
        <v>2467</v>
      </c>
      <c r="BN108" s="3" t="s">
        <v>2468</v>
      </c>
      <c r="BO108" s="4" t="s">
        <v>2038</v>
      </c>
      <c r="BP108" s="4" t="s">
        <v>2469</v>
      </c>
      <c r="BQ108" s="3">
        <v>9140000110</v>
      </c>
      <c r="BR108" s="4" t="s">
        <v>2039</v>
      </c>
      <c r="BS108" s="7">
        <v>200</v>
      </c>
      <c r="BT108" s="3">
        <v>5623000002</v>
      </c>
      <c r="BU108" s="8" t="s">
        <v>2612</v>
      </c>
      <c r="BV108" s="3"/>
    </row>
    <row r="109" spans="1:74" x14ac:dyDescent="0.25">
      <c r="A109" s="3" t="s">
        <v>2652</v>
      </c>
      <c r="B109" s="3"/>
      <c r="C109" s="3" t="s">
        <v>2459</v>
      </c>
      <c r="D109" s="4" t="s">
        <v>2460</v>
      </c>
      <c r="E109" s="3" t="s">
        <v>2461</v>
      </c>
      <c r="F109" s="5" t="s">
        <v>2462</v>
      </c>
      <c r="G109" s="5" t="s">
        <v>2463</v>
      </c>
      <c r="H109" s="4" t="s">
        <v>2653</v>
      </c>
      <c r="I109" s="4" t="s">
        <v>2616</v>
      </c>
      <c r="J109" s="4" t="s">
        <v>1327</v>
      </c>
      <c r="K109" s="4">
        <v>100</v>
      </c>
      <c r="L109" s="4" t="s">
        <v>1569</v>
      </c>
      <c r="M109" s="4" t="s">
        <v>1992</v>
      </c>
      <c r="N109" s="4"/>
      <c r="O109" s="4" t="s">
        <v>1993</v>
      </c>
      <c r="P109" s="4" t="s">
        <v>1335</v>
      </c>
      <c r="Q109" s="4"/>
      <c r="R109" s="4"/>
      <c r="S109" s="4"/>
      <c r="T109" s="4"/>
      <c r="U109" s="4">
        <v>12</v>
      </c>
      <c r="V109" s="4">
        <v>12</v>
      </c>
      <c r="W109" s="4"/>
      <c r="X109" s="4"/>
      <c r="Y109" s="4"/>
      <c r="Z109" s="4"/>
      <c r="AA109" s="4"/>
      <c r="AB109" s="4"/>
      <c r="AC109" s="6">
        <v>4559.92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>
        <v>109438.08</v>
      </c>
      <c r="AP109" s="6"/>
      <c r="AQ109" s="6"/>
      <c r="AR109" s="6"/>
      <c r="AS109" s="6">
        <v>54719.040000000001</v>
      </c>
      <c r="AT109" s="6">
        <v>54719.040000000001</v>
      </c>
      <c r="AU109" s="6"/>
      <c r="AV109" s="6"/>
      <c r="AW109" s="6"/>
      <c r="AX109" s="6"/>
      <c r="AY109" s="6"/>
      <c r="AZ109" s="6"/>
      <c r="BA109" s="6">
        <v>122570.64960000002</v>
      </c>
      <c r="BB109" s="4" t="s">
        <v>1696</v>
      </c>
      <c r="BC109" s="3">
        <v>2015</v>
      </c>
      <c r="BD109" s="3" t="s">
        <v>2016</v>
      </c>
      <c r="BE109" s="4" t="s">
        <v>2036</v>
      </c>
      <c r="BF109" s="4" t="s">
        <v>2460</v>
      </c>
      <c r="BG109" s="4" t="s">
        <v>2037</v>
      </c>
      <c r="BH109" s="6">
        <v>5107.1099999999997</v>
      </c>
      <c r="BI109" s="6"/>
      <c r="BJ109" s="6"/>
      <c r="BK109" s="4" t="s">
        <v>1758</v>
      </c>
      <c r="BL109" s="3"/>
      <c r="BM109" s="4" t="s">
        <v>2467</v>
      </c>
      <c r="BN109" s="3" t="s">
        <v>2468</v>
      </c>
      <c r="BO109" s="4" t="s">
        <v>2038</v>
      </c>
      <c r="BP109" s="4" t="s">
        <v>2469</v>
      </c>
      <c r="BQ109" s="3">
        <v>9140000112</v>
      </c>
      <c r="BR109" s="4" t="s">
        <v>2039</v>
      </c>
      <c r="BS109" s="7">
        <v>200</v>
      </c>
      <c r="BT109" s="3">
        <v>5623000002</v>
      </c>
      <c r="BU109" s="8" t="s">
        <v>2612</v>
      </c>
      <c r="BV109" s="3"/>
    </row>
    <row r="110" spans="1:74" x14ac:dyDescent="0.25">
      <c r="A110" s="3" t="s">
        <v>2654</v>
      </c>
      <c r="B110" s="3"/>
      <c r="C110" s="3" t="s">
        <v>2459</v>
      </c>
      <c r="D110" s="4" t="s">
        <v>2460</v>
      </c>
      <c r="E110" s="3" t="s">
        <v>2461</v>
      </c>
      <c r="F110" s="5" t="s">
        <v>2462</v>
      </c>
      <c r="G110" s="5" t="s">
        <v>2463</v>
      </c>
      <c r="H110" s="4" t="s">
        <v>2480</v>
      </c>
      <c r="I110" s="4" t="s">
        <v>2655</v>
      </c>
      <c r="J110" s="4" t="s">
        <v>1327</v>
      </c>
      <c r="K110" s="4">
        <v>100</v>
      </c>
      <c r="L110" s="4" t="s">
        <v>2611</v>
      </c>
      <c r="M110" s="4" t="s">
        <v>1992</v>
      </c>
      <c r="N110" s="4"/>
      <c r="O110" s="4" t="s">
        <v>1993</v>
      </c>
      <c r="P110" s="4" t="s">
        <v>1335</v>
      </c>
      <c r="Q110" s="4"/>
      <c r="R110" s="4"/>
      <c r="S110" s="4"/>
      <c r="T110" s="4"/>
      <c r="U110" s="4">
        <v>18</v>
      </c>
      <c r="V110" s="4">
        <v>15</v>
      </c>
      <c r="W110" s="4"/>
      <c r="X110" s="4"/>
      <c r="Y110" s="4"/>
      <c r="Z110" s="4"/>
      <c r="AA110" s="4"/>
      <c r="AB110" s="4"/>
      <c r="AC110" s="6">
        <v>1896.39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>
        <v>62580.87000000001</v>
      </c>
      <c r="AP110" s="6"/>
      <c r="AQ110" s="6"/>
      <c r="AR110" s="6"/>
      <c r="AS110" s="6">
        <v>34135.020000000004</v>
      </c>
      <c r="AT110" s="6">
        <v>28445.850000000002</v>
      </c>
      <c r="AU110" s="6"/>
      <c r="AV110" s="6"/>
      <c r="AW110" s="6"/>
      <c r="AX110" s="6"/>
      <c r="AY110" s="6"/>
      <c r="AZ110" s="6"/>
      <c r="BA110" s="6">
        <v>70090.574400000012</v>
      </c>
      <c r="BB110" s="4" t="s">
        <v>1696</v>
      </c>
      <c r="BC110" s="3">
        <v>2015</v>
      </c>
      <c r="BD110" s="3" t="s">
        <v>2016</v>
      </c>
      <c r="BE110" s="4" t="s">
        <v>2036</v>
      </c>
      <c r="BF110" s="4" t="s">
        <v>2460</v>
      </c>
      <c r="BG110" s="4" t="s">
        <v>2037</v>
      </c>
      <c r="BH110" s="6">
        <v>2123.96</v>
      </c>
      <c r="BI110" s="6"/>
      <c r="BJ110" s="6"/>
      <c r="BK110" s="4" t="s">
        <v>1758</v>
      </c>
      <c r="BL110" s="3"/>
      <c r="BM110" s="4" t="s">
        <v>2467</v>
      </c>
      <c r="BN110" s="3" t="s">
        <v>2468</v>
      </c>
      <c r="BO110" s="4" t="s">
        <v>2038</v>
      </c>
      <c r="BP110" s="4" t="s">
        <v>2469</v>
      </c>
      <c r="BQ110" s="3">
        <v>9140000089</v>
      </c>
      <c r="BR110" s="4" t="s">
        <v>2039</v>
      </c>
      <c r="BS110" s="7">
        <v>200</v>
      </c>
      <c r="BT110" s="3">
        <v>5643113764</v>
      </c>
      <c r="BU110" s="8" t="s">
        <v>2656</v>
      </c>
      <c r="BV110" s="3"/>
    </row>
    <row r="111" spans="1:74" x14ac:dyDescent="0.25">
      <c r="A111" s="3" t="s">
        <v>2657</v>
      </c>
      <c r="B111" s="3"/>
      <c r="C111" s="3" t="s">
        <v>2459</v>
      </c>
      <c r="D111" s="4" t="s">
        <v>2460</v>
      </c>
      <c r="E111" s="3" t="s">
        <v>2461</v>
      </c>
      <c r="F111" s="5" t="s">
        <v>2462</v>
      </c>
      <c r="G111" s="5" t="s">
        <v>2463</v>
      </c>
      <c r="H111" s="4" t="s">
        <v>2482</v>
      </c>
      <c r="I111" s="4" t="s">
        <v>2655</v>
      </c>
      <c r="J111" s="4" t="s">
        <v>1327</v>
      </c>
      <c r="K111" s="4">
        <v>100</v>
      </c>
      <c r="L111" s="4" t="s">
        <v>1569</v>
      </c>
      <c r="M111" s="4" t="s">
        <v>1992</v>
      </c>
      <c r="N111" s="4"/>
      <c r="O111" s="4" t="s">
        <v>1993</v>
      </c>
      <c r="P111" s="4" t="s">
        <v>1335</v>
      </c>
      <c r="Q111" s="4"/>
      <c r="R111" s="4"/>
      <c r="S111" s="4"/>
      <c r="T111" s="4"/>
      <c r="U111" s="4">
        <v>25</v>
      </c>
      <c r="V111" s="4">
        <v>25</v>
      </c>
      <c r="W111" s="4"/>
      <c r="X111" s="4"/>
      <c r="Y111" s="4"/>
      <c r="Z111" s="4"/>
      <c r="AA111" s="4"/>
      <c r="AB111" s="4"/>
      <c r="AC111" s="6">
        <v>1783.66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>
        <v>89183</v>
      </c>
      <c r="AP111" s="6"/>
      <c r="AQ111" s="6"/>
      <c r="AR111" s="6"/>
      <c r="AS111" s="6">
        <v>44591.5</v>
      </c>
      <c r="AT111" s="6">
        <v>44591.5</v>
      </c>
      <c r="AU111" s="6"/>
      <c r="AV111" s="6"/>
      <c r="AW111" s="6"/>
      <c r="AX111" s="6"/>
      <c r="AY111" s="6"/>
      <c r="AZ111" s="6"/>
      <c r="BA111" s="6">
        <v>99884.96</v>
      </c>
      <c r="BB111" s="4" t="s">
        <v>1696</v>
      </c>
      <c r="BC111" s="3">
        <v>2015</v>
      </c>
      <c r="BD111" s="3" t="s">
        <v>2016</v>
      </c>
      <c r="BE111" s="4" t="s">
        <v>2036</v>
      </c>
      <c r="BF111" s="4" t="s">
        <v>2460</v>
      </c>
      <c r="BG111" s="4" t="s">
        <v>2037</v>
      </c>
      <c r="BH111" s="6">
        <v>1997.7</v>
      </c>
      <c r="BI111" s="6"/>
      <c r="BJ111" s="6"/>
      <c r="BK111" s="4" t="s">
        <v>1758</v>
      </c>
      <c r="BL111" s="3"/>
      <c r="BM111" s="4" t="s">
        <v>2467</v>
      </c>
      <c r="BN111" s="3" t="s">
        <v>2468</v>
      </c>
      <c r="BO111" s="4" t="s">
        <v>2038</v>
      </c>
      <c r="BP111" s="4" t="s">
        <v>2469</v>
      </c>
      <c r="BQ111" s="3">
        <v>9140000090</v>
      </c>
      <c r="BR111" s="4" t="s">
        <v>2039</v>
      </c>
      <c r="BS111" s="7">
        <v>200</v>
      </c>
      <c r="BT111" s="3">
        <v>5643113764</v>
      </c>
      <c r="BU111" s="8" t="s">
        <v>2656</v>
      </c>
      <c r="BV111" s="3"/>
    </row>
    <row r="112" spans="1:74" x14ac:dyDescent="0.25">
      <c r="A112" s="3" t="s">
        <v>2658</v>
      </c>
      <c r="B112" s="3"/>
      <c r="C112" s="3" t="s">
        <v>2459</v>
      </c>
      <c r="D112" s="4" t="s">
        <v>2460</v>
      </c>
      <c r="E112" s="3" t="s">
        <v>2461</v>
      </c>
      <c r="F112" s="5" t="s">
        <v>2462</v>
      </c>
      <c r="G112" s="5" t="s">
        <v>2463</v>
      </c>
      <c r="H112" s="4" t="s">
        <v>2526</v>
      </c>
      <c r="I112" s="4" t="s">
        <v>2659</v>
      </c>
      <c r="J112" s="4" t="s">
        <v>1327</v>
      </c>
      <c r="K112" s="4">
        <v>100</v>
      </c>
      <c r="L112" s="4" t="s">
        <v>1569</v>
      </c>
      <c r="M112" s="4" t="s">
        <v>1992</v>
      </c>
      <c r="N112" s="4"/>
      <c r="O112" s="4" t="s">
        <v>1993</v>
      </c>
      <c r="P112" s="4" t="s">
        <v>1335</v>
      </c>
      <c r="Q112" s="4"/>
      <c r="R112" s="4"/>
      <c r="S112" s="4"/>
      <c r="T112" s="4"/>
      <c r="U112" s="4">
        <v>120</v>
      </c>
      <c r="V112" s="4">
        <v>120</v>
      </c>
      <c r="W112" s="4"/>
      <c r="X112" s="4"/>
      <c r="Y112" s="4"/>
      <c r="Z112" s="4"/>
      <c r="AA112" s="4"/>
      <c r="AB112" s="4"/>
      <c r="AC112" s="6">
        <v>2214.5200000000004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>
        <v>531484.80000000005</v>
      </c>
      <c r="AP112" s="6"/>
      <c r="AQ112" s="6"/>
      <c r="AR112" s="6"/>
      <c r="AS112" s="6">
        <v>265742.40000000002</v>
      </c>
      <c r="AT112" s="6">
        <v>265742.40000000002</v>
      </c>
      <c r="AU112" s="6"/>
      <c r="AV112" s="6"/>
      <c r="AW112" s="6"/>
      <c r="AX112" s="6"/>
      <c r="AY112" s="6"/>
      <c r="AZ112" s="6"/>
      <c r="BA112" s="6">
        <v>595262.97600000014</v>
      </c>
      <c r="BB112" s="4" t="s">
        <v>1696</v>
      </c>
      <c r="BC112" s="3">
        <v>2015</v>
      </c>
      <c r="BD112" s="3" t="s">
        <v>2016</v>
      </c>
      <c r="BE112" s="4" t="s">
        <v>2036</v>
      </c>
      <c r="BF112" s="4" t="s">
        <v>2460</v>
      </c>
      <c r="BG112" s="4" t="s">
        <v>2037</v>
      </c>
      <c r="BH112" s="6">
        <v>2480.2600000000002</v>
      </c>
      <c r="BI112" s="6"/>
      <c r="BJ112" s="6"/>
      <c r="BK112" s="4" t="s">
        <v>1758</v>
      </c>
      <c r="BL112" s="3"/>
      <c r="BM112" s="4" t="s">
        <v>2467</v>
      </c>
      <c r="BN112" s="3" t="s">
        <v>2468</v>
      </c>
      <c r="BO112" s="4" t="s">
        <v>2038</v>
      </c>
      <c r="BP112" s="4" t="s">
        <v>2469</v>
      </c>
      <c r="BQ112" s="3">
        <v>9140000504</v>
      </c>
      <c r="BR112" s="4" t="s">
        <v>2039</v>
      </c>
      <c r="BS112" s="7">
        <v>200</v>
      </c>
      <c r="BT112" s="3">
        <v>5643113764</v>
      </c>
      <c r="BU112" s="8" t="s">
        <v>2656</v>
      </c>
      <c r="BV112" s="3"/>
    </row>
    <row r="113" spans="1:74" x14ac:dyDescent="0.25">
      <c r="A113" s="3" t="s">
        <v>2660</v>
      </c>
      <c r="B113" s="3"/>
      <c r="C113" s="3" t="s">
        <v>2459</v>
      </c>
      <c r="D113" s="4" t="s">
        <v>2460</v>
      </c>
      <c r="E113" s="3" t="s">
        <v>2461</v>
      </c>
      <c r="F113" s="5" t="s">
        <v>2462</v>
      </c>
      <c r="G113" s="5" t="s">
        <v>2463</v>
      </c>
      <c r="H113" s="4" t="s">
        <v>2488</v>
      </c>
      <c r="I113" s="4" t="s">
        <v>2661</v>
      </c>
      <c r="J113" s="4" t="s">
        <v>1327</v>
      </c>
      <c r="K113" s="4">
        <v>100</v>
      </c>
      <c r="L113" s="4" t="s">
        <v>1569</v>
      </c>
      <c r="M113" s="4" t="s">
        <v>1992</v>
      </c>
      <c r="N113" s="4"/>
      <c r="O113" s="4" t="s">
        <v>1993</v>
      </c>
      <c r="P113" s="4" t="s">
        <v>1335</v>
      </c>
      <c r="Q113" s="4"/>
      <c r="R113" s="4"/>
      <c r="S113" s="4"/>
      <c r="T113" s="4"/>
      <c r="U113" s="4">
        <v>100</v>
      </c>
      <c r="V113" s="4">
        <v>100</v>
      </c>
      <c r="W113" s="4"/>
      <c r="X113" s="4"/>
      <c r="Y113" s="4"/>
      <c r="Z113" s="4"/>
      <c r="AA113" s="4"/>
      <c r="AB113" s="4"/>
      <c r="AC113" s="6">
        <v>2232.6800000000003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>
        <v>446536.00000000006</v>
      </c>
      <c r="AP113" s="6"/>
      <c r="AQ113" s="6"/>
      <c r="AR113" s="6"/>
      <c r="AS113" s="6">
        <v>223268.00000000003</v>
      </c>
      <c r="AT113" s="6">
        <v>223268.00000000003</v>
      </c>
      <c r="AU113" s="6"/>
      <c r="AV113" s="6"/>
      <c r="AW113" s="6"/>
      <c r="AX113" s="6"/>
      <c r="AY113" s="6"/>
      <c r="AZ113" s="6"/>
      <c r="BA113" s="6">
        <v>500120.32000000012</v>
      </c>
      <c r="BB113" s="4" t="s">
        <v>1696</v>
      </c>
      <c r="BC113" s="3">
        <v>2015</v>
      </c>
      <c r="BD113" s="3" t="s">
        <v>2016</v>
      </c>
      <c r="BE113" s="4" t="s">
        <v>2036</v>
      </c>
      <c r="BF113" s="4" t="s">
        <v>2460</v>
      </c>
      <c r="BG113" s="4" t="s">
        <v>2037</v>
      </c>
      <c r="BH113" s="6">
        <v>2500.6</v>
      </c>
      <c r="BI113" s="6"/>
      <c r="BJ113" s="6"/>
      <c r="BK113" s="4" t="s">
        <v>1758</v>
      </c>
      <c r="BL113" s="3"/>
      <c r="BM113" s="4" t="s">
        <v>2467</v>
      </c>
      <c r="BN113" s="3" t="s">
        <v>2468</v>
      </c>
      <c r="BO113" s="4" t="s">
        <v>2038</v>
      </c>
      <c r="BP113" s="4" t="s">
        <v>2469</v>
      </c>
      <c r="BQ113" s="3">
        <v>9140000471</v>
      </c>
      <c r="BR113" s="4" t="s">
        <v>2039</v>
      </c>
      <c r="BS113" s="7">
        <v>200</v>
      </c>
      <c r="BT113" s="3">
        <v>5643113764</v>
      </c>
      <c r="BU113" s="8" t="s">
        <v>2656</v>
      </c>
      <c r="BV113" s="3"/>
    </row>
    <row r="114" spans="1:74" x14ac:dyDescent="0.25">
      <c r="A114" s="3" t="s">
        <v>2662</v>
      </c>
      <c r="B114" s="3"/>
      <c r="C114" s="3" t="s">
        <v>2459</v>
      </c>
      <c r="D114" s="4" t="s">
        <v>2460</v>
      </c>
      <c r="E114" s="3" t="s">
        <v>2461</v>
      </c>
      <c r="F114" s="5" t="s">
        <v>2462</v>
      </c>
      <c r="G114" s="5" t="s">
        <v>2463</v>
      </c>
      <c r="H114" s="4" t="s">
        <v>2524</v>
      </c>
      <c r="I114" s="4" t="s">
        <v>2655</v>
      </c>
      <c r="J114" s="4" t="s">
        <v>1327</v>
      </c>
      <c r="K114" s="4">
        <v>100</v>
      </c>
      <c r="L114" s="4" t="s">
        <v>1569</v>
      </c>
      <c r="M114" s="4" t="s">
        <v>1992</v>
      </c>
      <c r="N114" s="4"/>
      <c r="O114" s="4" t="s">
        <v>1993</v>
      </c>
      <c r="P114" s="4" t="s">
        <v>1335</v>
      </c>
      <c r="Q114" s="4"/>
      <c r="R114" s="4"/>
      <c r="S114" s="4"/>
      <c r="T114" s="4"/>
      <c r="U114" s="4">
        <v>120</v>
      </c>
      <c r="V114" s="4">
        <v>120</v>
      </c>
      <c r="W114" s="4"/>
      <c r="X114" s="4"/>
      <c r="Y114" s="4"/>
      <c r="Z114" s="4"/>
      <c r="AA114" s="4"/>
      <c r="AB114" s="4"/>
      <c r="AC114" s="6">
        <v>1945.11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>
        <v>466826.39999999997</v>
      </c>
      <c r="AP114" s="6"/>
      <c r="AQ114" s="6"/>
      <c r="AR114" s="6"/>
      <c r="AS114" s="6">
        <v>233413.19999999998</v>
      </c>
      <c r="AT114" s="6">
        <v>233413.19999999998</v>
      </c>
      <c r="AU114" s="6"/>
      <c r="AV114" s="6"/>
      <c r="AW114" s="6"/>
      <c r="AX114" s="6"/>
      <c r="AY114" s="6"/>
      <c r="AZ114" s="6"/>
      <c r="BA114" s="6">
        <v>522845.56800000003</v>
      </c>
      <c r="BB114" s="4" t="s">
        <v>1696</v>
      </c>
      <c r="BC114" s="3">
        <v>2015</v>
      </c>
      <c r="BD114" s="3" t="s">
        <v>2016</v>
      </c>
      <c r="BE114" s="4" t="s">
        <v>2036</v>
      </c>
      <c r="BF114" s="4" t="s">
        <v>2460</v>
      </c>
      <c r="BG114" s="4" t="s">
        <v>2037</v>
      </c>
      <c r="BH114" s="6">
        <v>2178.52</v>
      </c>
      <c r="BI114" s="6"/>
      <c r="BJ114" s="6"/>
      <c r="BK114" s="4" t="s">
        <v>1758</v>
      </c>
      <c r="BL114" s="3"/>
      <c r="BM114" s="4" t="s">
        <v>2467</v>
      </c>
      <c r="BN114" s="3" t="s">
        <v>2468</v>
      </c>
      <c r="BO114" s="4" t="s">
        <v>2038</v>
      </c>
      <c r="BP114" s="4" t="s">
        <v>2469</v>
      </c>
      <c r="BQ114" s="3">
        <v>9140000094</v>
      </c>
      <c r="BR114" s="4" t="s">
        <v>2039</v>
      </c>
      <c r="BS114" s="7">
        <v>200</v>
      </c>
      <c r="BT114" s="3">
        <v>5643113764</v>
      </c>
      <c r="BU114" s="8" t="s">
        <v>2656</v>
      </c>
      <c r="BV114" s="3"/>
    </row>
    <row r="115" spans="1:74" x14ac:dyDescent="0.25">
      <c r="A115" s="3" t="s">
        <v>2663</v>
      </c>
      <c r="B115" s="3"/>
      <c r="C115" s="3" t="s">
        <v>2459</v>
      </c>
      <c r="D115" s="4" t="s">
        <v>2460</v>
      </c>
      <c r="E115" s="3" t="s">
        <v>2461</v>
      </c>
      <c r="F115" s="5" t="s">
        <v>2462</v>
      </c>
      <c r="G115" s="5" t="s">
        <v>2463</v>
      </c>
      <c r="H115" s="4" t="s">
        <v>2484</v>
      </c>
      <c r="I115" s="4" t="s">
        <v>2655</v>
      </c>
      <c r="J115" s="4" t="s">
        <v>1327</v>
      </c>
      <c r="K115" s="4">
        <v>100</v>
      </c>
      <c r="L115" s="4" t="s">
        <v>1569</v>
      </c>
      <c r="M115" s="4" t="s">
        <v>1992</v>
      </c>
      <c r="N115" s="4"/>
      <c r="O115" s="4" t="s">
        <v>1993</v>
      </c>
      <c r="P115" s="4" t="s">
        <v>1335</v>
      </c>
      <c r="Q115" s="4"/>
      <c r="R115" s="4"/>
      <c r="S115" s="4"/>
      <c r="T115" s="4"/>
      <c r="U115" s="4">
        <v>50</v>
      </c>
      <c r="V115" s="4">
        <v>50</v>
      </c>
      <c r="W115" s="4"/>
      <c r="X115" s="4"/>
      <c r="Y115" s="4"/>
      <c r="Z115" s="4"/>
      <c r="AA115" s="4"/>
      <c r="AB115" s="4"/>
      <c r="AC115" s="6">
        <v>1132.1099999999999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>
        <v>113210.99999999999</v>
      </c>
      <c r="AP115" s="6"/>
      <c r="AQ115" s="6"/>
      <c r="AR115" s="6"/>
      <c r="AS115" s="6">
        <v>56605.499999999993</v>
      </c>
      <c r="AT115" s="6">
        <v>56605.499999999993</v>
      </c>
      <c r="AU115" s="6"/>
      <c r="AV115" s="6"/>
      <c r="AW115" s="6"/>
      <c r="AX115" s="6"/>
      <c r="AY115" s="6"/>
      <c r="AZ115" s="6"/>
      <c r="BA115" s="6">
        <v>126796.31999999999</v>
      </c>
      <c r="BB115" s="4" t="s">
        <v>1696</v>
      </c>
      <c r="BC115" s="3">
        <v>2015</v>
      </c>
      <c r="BD115" s="3" t="s">
        <v>2016</v>
      </c>
      <c r="BE115" s="4" t="s">
        <v>2036</v>
      </c>
      <c r="BF115" s="4" t="s">
        <v>2460</v>
      </c>
      <c r="BG115" s="4" t="s">
        <v>2037</v>
      </c>
      <c r="BH115" s="6">
        <v>1267.96</v>
      </c>
      <c r="BI115" s="6"/>
      <c r="BJ115" s="6"/>
      <c r="BK115" s="4" t="s">
        <v>1758</v>
      </c>
      <c r="BL115" s="3"/>
      <c r="BM115" s="4" t="s">
        <v>2467</v>
      </c>
      <c r="BN115" s="3" t="s">
        <v>2468</v>
      </c>
      <c r="BO115" s="4" t="s">
        <v>2038</v>
      </c>
      <c r="BP115" s="4" t="s">
        <v>2469</v>
      </c>
      <c r="BQ115" s="3">
        <v>9140000091</v>
      </c>
      <c r="BR115" s="4" t="s">
        <v>2039</v>
      </c>
      <c r="BS115" s="7">
        <v>200</v>
      </c>
      <c r="BT115" s="3">
        <v>5643113764</v>
      </c>
      <c r="BU115" s="8" t="s">
        <v>2656</v>
      </c>
      <c r="BV115" s="3"/>
    </row>
    <row r="116" spans="1:74" x14ac:dyDescent="0.25">
      <c r="A116" s="3" t="s">
        <v>2664</v>
      </c>
      <c r="B116" s="3"/>
      <c r="C116" s="3" t="s">
        <v>2459</v>
      </c>
      <c r="D116" s="4" t="s">
        <v>2460</v>
      </c>
      <c r="E116" s="3" t="s">
        <v>2461</v>
      </c>
      <c r="F116" s="5" t="s">
        <v>2462</v>
      </c>
      <c r="G116" s="5" t="s">
        <v>2463</v>
      </c>
      <c r="H116" s="4" t="s">
        <v>2491</v>
      </c>
      <c r="I116" s="4" t="s">
        <v>2655</v>
      </c>
      <c r="J116" s="4" t="s">
        <v>1327</v>
      </c>
      <c r="K116" s="4">
        <v>100</v>
      </c>
      <c r="L116" s="4" t="s">
        <v>1569</v>
      </c>
      <c r="M116" s="4" t="s">
        <v>1992</v>
      </c>
      <c r="N116" s="4"/>
      <c r="O116" s="4" t="s">
        <v>1993</v>
      </c>
      <c r="P116" s="4" t="s">
        <v>1335</v>
      </c>
      <c r="Q116" s="4"/>
      <c r="R116" s="4"/>
      <c r="S116" s="4"/>
      <c r="T116" s="4"/>
      <c r="U116" s="4">
        <v>75</v>
      </c>
      <c r="V116" s="4">
        <v>75</v>
      </c>
      <c r="W116" s="4"/>
      <c r="X116" s="4"/>
      <c r="Y116" s="4"/>
      <c r="Z116" s="4"/>
      <c r="AA116" s="4"/>
      <c r="AB116" s="4"/>
      <c r="AC116" s="6">
        <v>667.8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>
        <v>100170</v>
      </c>
      <c r="AP116" s="6"/>
      <c r="AQ116" s="6"/>
      <c r="AR116" s="6"/>
      <c r="AS116" s="6">
        <v>50085</v>
      </c>
      <c r="AT116" s="6">
        <v>50085</v>
      </c>
      <c r="AU116" s="6"/>
      <c r="AV116" s="6"/>
      <c r="AW116" s="6"/>
      <c r="AX116" s="6"/>
      <c r="AY116" s="6"/>
      <c r="AZ116" s="6"/>
      <c r="BA116" s="6">
        <v>112190.40000000001</v>
      </c>
      <c r="BB116" s="4" t="s">
        <v>1696</v>
      </c>
      <c r="BC116" s="3">
        <v>2015</v>
      </c>
      <c r="BD116" s="3" t="s">
        <v>2016</v>
      </c>
      <c r="BE116" s="4" t="s">
        <v>2036</v>
      </c>
      <c r="BF116" s="4" t="s">
        <v>2460</v>
      </c>
      <c r="BG116" s="4" t="s">
        <v>2037</v>
      </c>
      <c r="BH116" s="6">
        <v>747.94</v>
      </c>
      <c r="BI116" s="6"/>
      <c r="BJ116" s="6"/>
      <c r="BK116" s="4" t="s">
        <v>1758</v>
      </c>
      <c r="BL116" s="3"/>
      <c r="BM116" s="4" t="s">
        <v>2467</v>
      </c>
      <c r="BN116" s="3" t="s">
        <v>2468</v>
      </c>
      <c r="BO116" s="4" t="s">
        <v>2038</v>
      </c>
      <c r="BP116" s="4" t="s">
        <v>2469</v>
      </c>
      <c r="BQ116" s="3">
        <v>9140000093</v>
      </c>
      <c r="BR116" s="4" t="s">
        <v>2039</v>
      </c>
      <c r="BS116" s="7">
        <v>200</v>
      </c>
      <c r="BT116" s="3">
        <v>5643113764</v>
      </c>
      <c r="BU116" s="8" t="s">
        <v>2656</v>
      </c>
      <c r="BV116" s="3"/>
    </row>
    <row r="117" spans="1:74" x14ac:dyDescent="0.25">
      <c r="A117" s="3" t="s">
        <v>2665</v>
      </c>
      <c r="B117" s="3"/>
      <c r="C117" s="3" t="s">
        <v>2459</v>
      </c>
      <c r="D117" s="4" t="s">
        <v>2460</v>
      </c>
      <c r="E117" s="3" t="s">
        <v>2461</v>
      </c>
      <c r="F117" s="5" t="s">
        <v>2462</v>
      </c>
      <c r="G117" s="5" t="s">
        <v>2463</v>
      </c>
      <c r="H117" s="4" t="s">
        <v>2549</v>
      </c>
      <c r="I117" s="4" t="s">
        <v>2655</v>
      </c>
      <c r="J117" s="4" t="s">
        <v>1327</v>
      </c>
      <c r="K117" s="4">
        <v>100</v>
      </c>
      <c r="L117" s="4" t="s">
        <v>2611</v>
      </c>
      <c r="M117" s="4" t="s">
        <v>1992</v>
      </c>
      <c r="N117" s="4"/>
      <c r="O117" s="4" t="s">
        <v>1993</v>
      </c>
      <c r="P117" s="4" t="s">
        <v>1335</v>
      </c>
      <c r="Q117" s="4"/>
      <c r="R117" s="4"/>
      <c r="S117" s="4"/>
      <c r="T117" s="4"/>
      <c r="U117" s="4">
        <v>40</v>
      </c>
      <c r="V117" s="4">
        <v>20</v>
      </c>
      <c r="W117" s="4"/>
      <c r="X117" s="4"/>
      <c r="Y117" s="4"/>
      <c r="Z117" s="4"/>
      <c r="AA117" s="4"/>
      <c r="AB117" s="4"/>
      <c r="AC117" s="6">
        <v>727.03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>
        <v>43621.799999999996</v>
      </c>
      <c r="AP117" s="6"/>
      <c r="AQ117" s="6"/>
      <c r="AR117" s="6"/>
      <c r="AS117" s="6">
        <v>29081.199999999997</v>
      </c>
      <c r="AT117" s="6">
        <v>14540.599999999999</v>
      </c>
      <c r="AU117" s="6"/>
      <c r="AV117" s="6"/>
      <c r="AW117" s="6"/>
      <c r="AX117" s="6"/>
      <c r="AY117" s="6"/>
      <c r="AZ117" s="6"/>
      <c r="BA117" s="6">
        <v>48856.415999999997</v>
      </c>
      <c r="BB117" s="4" t="s">
        <v>1696</v>
      </c>
      <c r="BC117" s="3">
        <v>2015</v>
      </c>
      <c r="BD117" s="3" t="s">
        <v>2016</v>
      </c>
      <c r="BE117" s="4" t="s">
        <v>2036</v>
      </c>
      <c r="BF117" s="4" t="s">
        <v>2460</v>
      </c>
      <c r="BG117" s="4" t="s">
        <v>2037</v>
      </c>
      <c r="BH117" s="6">
        <v>814.27</v>
      </c>
      <c r="BI117" s="6"/>
      <c r="BJ117" s="6"/>
      <c r="BK117" s="4" t="s">
        <v>1758</v>
      </c>
      <c r="BL117" s="3"/>
      <c r="BM117" s="4" t="s">
        <v>2467</v>
      </c>
      <c r="BN117" s="3" t="s">
        <v>2468</v>
      </c>
      <c r="BO117" s="4" t="s">
        <v>2038</v>
      </c>
      <c r="BP117" s="4" t="s">
        <v>2469</v>
      </c>
      <c r="BQ117" s="3">
        <v>9140000086</v>
      </c>
      <c r="BR117" s="4" t="s">
        <v>2039</v>
      </c>
      <c r="BS117" s="7">
        <v>200</v>
      </c>
      <c r="BT117" s="3">
        <v>5643113764</v>
      </c>
      <c r="BU117" s="8" t="s">
        <v>2656</v>
      </c>
      <c r="BV117" s="3"/>
    </row>
    <row r="118" spans="1:74" x14ac:dyDescent="0.25">
      <c r="A118" s="3" t="s">
        <v>2666</v>
      </c>
      <c r="B118" s="3"/>
      <c r="C118" s="3" t="s">
        <v>2459</v>
      </c>
      <c r="D118" s="4" t="s">
        <v>2460</v>
      </c>
      <c r="E118" s="3" t="s">
        <v>2461</v>
      </c>
      <c r="F118" s="5" t="s">
        <v>2462</v>
      </c>
      <c r="G118" s="5" t="s">
        <v>2463</v>
      </c>
      <c r="H118" s="4" t="s">
        <v>2486</v>
      </c>
      <c r="I118" s="4" t="s">
        <v>2655</v>
      </c>
      <c r="J118" s="4" t="s">
        <v>1327</v>
      </c>
      <c r="K118" s="4">
        <v>100</v>
      </c>
      <c r="L118" s="4" t="s">
        <v>1569</v>
      </c>
      <c r="M118" s="4" t="s">
        <v>1992</v>
      </c>
      <c r="N118" s="4"/>
      <c r="O118" s="4" t="s">
        <v>1993</v>
      </c>
      <c r="P118" s="4" t="s">
        <v>1335</v>
      </c>
      <c r="Q118" s="4"/>
      <c r="R118" s="4"/>
      <c r="S118" s="4"/>
      <c r="T118" s="4"/>
      <c r="U118" s="4">
        <v>20</v>
      </c>
      <c r="V118" s="4">
        <v>20</v>
      </c>
      <c r="W118" s="4"/>
      <c r="X118" s="4"/>
      <c r="Y118" s="4"/>
      <c r="Z118" s="4"/>
      <c r="AA118" s="4"/>
      <c r="AB118" s="4"/>
      <c r="AC118" s="6">
        <v>2068.3500000000004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82734.000000000015</v>
      </c>
      <c r="AP118" s="6"/>
      <c r="AQ118" s="6"/>
      <c r="AR118" s="6"/>
      <c r="AS118" s="6">
        <v>41367.000000000007</v>
      </c>
      <c r="AT118" s="6">
        <v>41367.000000000007</v>
      </c>
      <c r="AU118" s="6"/>
      <c r="AV118" s="6"/>
      <c r="AW118" s="6"/>
      <c r="AX118" s="6"/>
      <c r="AY118" s="6"/>
      <c r="AZ118" s="6"/>
      <c r="BA118" s="6">
        <v>92662.080000000031</v>
      </c>
      <c r="BB118" s="4" t="s">
        <v>1696</v>
      </c>
      <c r="BC118" s="3">
        <v>2015</v>
      </c>
      <c r="BD118" s="3" t="s">
        <v>2016</v>
      </c>
      <c r="BE118" s="4" t="s">
        <v>2036</v>
      </c>
      <c r="BF118" s="4" t="s">
        <v>2460</v>
      </c>
      <c r="BG118" s="4" t="s">
        <v>2037</v>
      </c>
      <c r="BH118" s="6">
        <v>2316.5500000000002</v>
      </c>
      <c r="BI118" s="6"/>
      <c r="BJ118" s="6"/>
      <c r="BK118" s="4" t="s">
        <v>1758</v>
      </c>
      <c r="BL118" s="3"/>
      <c r="BM118" s="4" t="s">
        <v>2467</v>
      </c>
      <c r="BN118" s="3" t="s">
        <v>2468</v>
      </c>
      <c r="BO118" s="4" t="s">
        <v>2038</v>
      </c>
      <c r="BP118" s="4" t="s">
        <v>2469</v>
      </c>
      <c r="BQ118" s="3">
        <v>9140000096</v>
      </c>
      <c r="BR118" s="4" t="s">
        <v>2039</v>
      </c>
      <c r="BS118" s="7">
        <v>200</v>
      </c>
      <c r="BT118" s="3">
        <v>5643113764</v>
      </c>
      <c r="BU118" s="8" t="s">
        <v>2656</v>
      </c>
      <c r="BV118" s="3"/>
    </row>
    <row r="119" spans="1:74" x14ac:dyDescent="0.25">
      <c r="A119" s="3" t="s">
        <v>2667</v>
      </c>
      <c r="B119" s="3"/>
      <c r="C119" s="3" t="s">
        <v>2459</v>
      </c>
      <c r="D119" s="4" t="s">
        <v>2460</v>
      </c>
      <c r="E119" s="3" t="s">
        <v>2461</v>
      </c>
      <c r="F119" s="5" t="s">
        <v>2462</v>
      </c>
      <c r="G119" s="5" t="s">
        <v>2463</v>
      </c>
      <c r="H119" s="4" t="s">
        <v>2598</v>
      </c>
      <c r="I119" s="4" t="s">
        <v>2668</v>
      </c>
      <c r="J119" s="4" t="s">
        <v>1327</v>
      </c>
      <c r="K119" s="4">
        <v>100</v>
      </c>
      <c r="L119" s="4" t="s">
        <v>1569</v>
      </c>
      <c r="M119" s="4" t="s">
        <v>1992</v>
      </c>
      <c r="N119" s="4"/>
      <c r="O119" s="4" t="s">
        <v>1993</v>
      </c>
      <c r="P119" s="4" t="s">
        <v>1335</v>
      </c>
      <c r="Q119" s="4"/>
      <c r="R119" s="4"/>
      <c r="S119" s="4"/>
      <c r="T119" s="4"/>
      <c r="U119" s="4">
        <v>1</v>
      </c>
      <c r="V119" s="4">
        <v>1</v>
      </c>
      <c r="W119" s="4"/>
      <c r="X119" s="4"/>
      <c r="Y119" s="4"/>
      <c r="Z119" s="4"/>
      <c r="AA119" s="4"/>
      <c r="AB119" s="4"/>
      <c r="AC119" s="6">
        <v>5949.01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>
        <v>11898.02</v>
      </c>
      <c r="AP119" s="6"/>
      <c r="AQ119" s="6"/>
      <c r="AR119" s="6"/>
      <c r="AS119" s="6">
        <v>5949.01</v>
      </c>
      <c r="AT119" s="6">
        <v>5949.01</v>
      </c>
      <c r="AU119" s="6"/>
      <c r="AV119" s="6"/>
      <c r="AW119" s="6"/>
      <c r="AX119" s="6"/>
      <c r="AY119" s="6"/>
      <c r="AZ119" s="6"/>
      <c r="BA119" s="6">
        <v>13325.782400000002</v>
      </c>
      <c r="BB119" s="4" t="s">
        <v>1696</v>
      </c>
      <c r="BC119" s="3">
        <v>2015</v>
      </c>
      <c r="BD119" s="3" t="s">
        <v>2016</v>
      </c>
      <c r="BE119" s="4" t="s">
        <v>2036</v>
      </c>
      <c r="BF119" s="4" t="s">
        <v>2460</v>
      </c>
      <c r="BG119" s="4" t="s">
        <v>2037</v>
      </c>
      <c r="BH119" s="6">
        <v>6662.89</v>
      </c>
      <c r="BI119" s="6"/>
      <c r="BJ119" s="6"/>
      <c r="BK119" s="4" t="s">
        <v>1758</v>
      </c>
      <c r="BL119" s="3"/>
      <c r="BM119" s="4" t="s">
        <v>2467</v>
      </c>
      <c r="BN119" s="3" t="s">
        <v>2468</v>
      </c>
      <c r="BO119" s="4" t="s">
        <v>2038</v>
      </c>
      <c r="BP119" s="4" t="s">
        <v>2469</v>
      </c>
      <c r="BQ119" s="3">
        <v>9140000107</v>
      </c>
      <c r="BR119" s="4" t="s">
        <v>2039</v>
      </c>
      <c r="BS119" s="7">
        <v>200</v>
      </c>
      <c r="BT119" s="3">
        <v>5643113764</v>
      </c>
      <c r="BU119" s="8" t="s">
        <v>2656</v>
      </c>
      <c r="BV119" s="3"/>
    </row>
    <row r="120" spans="1:74" x14ac:dyDescent="0.25">
      <c r="A120" s="3" t="s">
        <v>2669</v>
      </c>
      <c r="B120" s="3"/>
      <c r="C120" s="3" t="s">
        <v>2459</v>
      </c>
      <c r="D120" s="4" t="s">
        <v>2460</v>
      </c>
      <c r="E120" s="3" t="s">
        <v>2461</v>
      </c>
      <c r="F120" s="5" t="s">
        <v>2462</v>
      </c>
      <c r="G120" s="5" t="s">
        <v>2463</v>
      </c>
      <c r="H120" s="4" t="s">
        <v>2521</v>
      </c>
      <c r="I120" s="4" t="s">
        <v>2670</v>
      </c>
      <c r="J120" s="4" t="s">
        <v>1327</v>
      </c>
      <c r="K120" s="4">
        <v>100</v>
      </c>
      <c r="L120" s="4" t="s">
        <v>1569</v>
      </c>
      <c r="M120" s="4" t="s">
        <v>1992</v>
      </c>
      <c r="N120" s="4"/>
      <c r="O120" s="4" t="s">
        <v>1993</v>
      </c>
      <c r="P120" s="4" t="s">
        <v>1335</v>
      </c>
      <c r="Q120" s="4"/>
      <c r="R120" s="4"/>
      <c r="S120" s="4"/>
      <c r="T120" s="4"/>
      <c r="U120" s="4">
        <v>10</v>
      </c>
      <c r="V120" s="4">
        <v>10</v>
      </c>
      <c r="W120" s="4"/>
      <c r="X120" s="4"/>
      <c r="Y120" s="4"/>
      <c r="Z120" s="4"/>
      <c r="AA120" s="4"/>
      <c r="AB120" s="4"/>
      <c r="AC120" s="6">
        <v>1665.19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>
        <v>33303.800000000003</v>
      </c>
      <c r="AP120" s="6"/>
      <c r="AQ120" s="6"/>
      <c r="AR120" s="6"/>
      <c r="AS120" s="6">
        <v>16651.900000000001</v>
      </c>
      <c r="AT120" s="6">
        <v>16651.900000000001</v>
      </c>
      <c r="AU120" s="6"/>
      <c r="AV120" s="6"/>
      <c r="AW120" s="6"/>
      <c r="AX120" s="6"/>
      <c r="AY120" s="6"/>
      <c r="AZ120" s="6"/>
      <c r="BA120" s="6">
        <v>37300.256000000008</v>
      </c>
      <c r="BB120" s="4" t="s">
        <v>1696</v>
      </c>
      <c r="BC120" s="3">
        <v>2015</v>
      </c>
      <c r="BD120" s="3" t="s">
        <v>2016</v>
      </c>
      <c r="BE120" s="4" t="s">
        <v>2036</v>
      </c>
      <c r="BF120" s="4" t="s">
        <v>2460</v>
      </c>
      <c r="BG120" s="4" t="s">
        <v>2037</v>
      </c>
      <c r="BH120" s="6">
        <v>1865.01</v>
      </c>
      <c r="BI120" s="6"/>
      <c r="BJ120" s="6"/>
      <c r="BK120" s="4" t="s">
        <v>1758</v>
      </c>
      <c r="BL120" s="3"/>
      <c r="BM120" s="4" t="s">
        <v>2467</v>
      </c>
      <c r="BN120" s="3" t="s">
        <v>2468</v>
      </c>
      <c r="BO120" s="4" t="s">
        <v>2038</v>
      </c>
      <c r="BP120" s="4" t="s">
        <v>2469</v>
      </c>
      <c r="BQ120" s="3">
        <v>9140000088</v>
      </c>
      <c r="BR120" s="4" t="s">
        <v>2039</v>
      </c>
      <c r="BS120" s="7">
        <v>200</v>
      </c>
      <c r="BT120" s="3">
        <v>5643113764</v>
      </c>
      <c r="BU120" s="8" t="s">
        <v>2656</v>
      </c>
      <c r="BV120" s="3"/>
    </row>
    <row r="121" spans="1:74" x14ac:dyDescent="0.25">
      <c r="A121" s="3" t="s">
        <v>2671</v>
      </c>
      <c r="B121" s="3"/>
      <c r="C121" s="3" t="s">
        <v>2459</v>
      </c>
      <c r="D121" s="4" t="s">
        <v>2460</v>
      </c>
      <c r="E121" s="3" t="s">
        <v>2461</v>
      </c>
      <c r="F121" s="5" t="s">
        <v>2462</v>
      </c>
      <c r="G121" s="5" t="s">
        <v>2463</v>
      </c>
      <c r="H121" s="4" t="s">
        <v>2493</v>
      </c>
      <c r="I121" s="4" t="s">
        <v>2668</v>
      </c>
      <c r="J121" s="4" t="s">
        <v>1327</v>
      </c>
      <c r="K121" s="4">
        <v>100</v>
      </c>
      <c r="L121" s="4" t="s">
        <v>1569</v>
      </c>
      <c r="M121" s="4" t="s">
        <v>1992</v>
      </c>
      <c r="N121" s="4"/>
      <c r="O121" s="4" t="s">
        <v>1993</v>
      </c>
      <c r="P121" s="4" t="s">
        <v>1335</v>
      </c>
      <c r="Q121" s="4"/>
      <c r="R121" s="4"/>
      <c r="S121" s="4"/>
      <c r="T121" s="4"/>
      <c r="U121" s="4">
        <v>40</v>
      </c>
      <c r="V121" s="4">
        <v>40</v>
      </c>
      <c r="W121" s="4"/>
      <c r="X121" s="4"/>
      <c r="Y121" s="4"/>
      <c r="Z121" s="4"/>
      <c r="AA121" s="4"/>
      <c r="AB121" s="4"/>
      <c r="AC121" s="6">
        <v>5949.01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>
        <v>475920.80000000005</v>
      </c>
      <c r="AP121" s="6"/>
      <c r="AQ121" s="6"/>
      <c r="AR121" s="6"/>
      <c r="AS121" s="6">
        <v>237960.40000000002</v>
      </c>
      <c r="AT121" s="6">
        <v>237960.40000000002</v>
      </c>
      <c r="AU121" s="6"/>
      <c r="AV121" s="6"/>
      <c r="AW121" s="6"/>
      <c r="AX121" s="6"/>
      <c r="AY121" s="6"/>
      <c r="AZ121" s="6"/>
      <c r="BA121" s="6">
        <v>533031.29600000009</v>
      </c>
      <c r="BB121" s="4" t="s">
        <v>1696</v>
      </c>
      <c r="BC121" s="3">
        <v>2015</v>
      </c>
      <c r="BD121" s="3" t="s">
        <v>2016</v>
      </c>
      <c r="BE121" s="4" t="s">
        <v>2036</v>
      </c>
      <c r="BF121" s="4" t="s">
        <v>2460</v>
      </c>
      <c r="BG121" s="4" t="s">
        <v>2037</v>
      </c>
      <c r="BH121" s="6">
        <v>6662.89</v>
      </c>
      <c r="BI121" s="6"/>
      <c r="BJ121" s="6"/>
      <c r="BK121" s="4" t="s">
        <v>1758</v>
      </c>
      <c r="BL121" s="3"/>
      <c r="BM121" s="4" t="s">
        <v>2467</v>
      </c>
      <c r="BN121" s="3" t="s">
        <v>2468</v>
      </c>
      <c r="BO121" s="4" t="s">
        <v>2038</v>
      </c>
      <c r="BP121" s="4" t="s">
        <v>2469</v>
      </c>
      <c r="BQ121" s="3">
        <v>9140000097</v>
      </c>
      <c r="BR121" s="4" t="s">
        <v>2039</v>
      </c>
      <c r="BS121" s="7">
        <v>200</v>
      </c>
      <c r="BT121" s="3">
        <v>5643113764</v>
      </c>
      <c r="BU121" s="8" t="s">
        <v>2656</v>
      </c>
      <c r="BV121" s="3"/>
    </row>
    <row r="122" spans="1:74" x14ac:dyDescent="0.25">
      <c r="A122" s="3" t="s">
        <v>2672</v>
      </c>
      <c r="B122" s="3"/>
      <c r="C122" s="3" t="s">
        <v>2459</v>
      </c>
      <c r="D122" s="4" t="s">
        <v>2460</v>
      </c>
      <c r="E122" s="3" t="s">
        <v>2461</v>
      </c>
      <c r="F122" s="5" t="s">
        <v>2462</v>
      </c>
      <c r="G122" s="5" t="s">
        <v>2463</v>
      </c>
      <c r="H122" s="4" t="s">
        <v>2504</v>
      </c>
      <c r="I122" s="4" t="s">
        <v>2668</v>
      </c>
      <c r="J122" s="4" t="s">
        <v>1327</v>
      </c>
      <c r="K122" s="4">
        <v>100</v>
      </c>
      <c r="L122" s="4" t="s">
        <v>1569</v>
      </c>
      <c r="M122" s="4" t="s">
        <v>1992</v>
      </c>
      <c r="N122" s="4"/>
      <c r="O122" s="4" t="s">
        <v>1993</v>
      </c>
      <c r="P122" s="4" t="s">
        <v>1335</v>
      </c>
      <c r="Q122" s="4"/>
      <c r="R122" s="4"/>
      <c r="S122" s="4"/>
      <c r="T122" s="4"/>
      <c r="U122" s="4">
        <v>30</v>
      </c>
      <c r="V122" s="4">
        <v>30</v>
      </c>
      <c r="W122" s="4"/>
      <c r="X122" s="4"/>
      <c r="Y122" s="4"/>
      <c r="Z122" s="4"/>
      <c r="AA122" s="4"/>
      <c r="AB122" s="4"/>
      <c r="AC122" s="6">
        <v>222.6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>
        <v>13356</v>
      </c>
      <c r="AP122" s="6"/>
      <c r="AQ122" s="6"/>
      <c r="AR122" s="6"/>
      <c r="AS122" s="6">
        <v>6678</v>
      </c>
      <c r="AT122" s="6">
        <v>6678</v>
      </c>
      <c r="AU122" s="6"/>
      <c r="AV122" s="6"/>
      <c r="AW122" s="6"/>
      <c r="AX122" s="6"/>
      <c r="AY122" s="6"/>
      <c r="AZ122" s="6"/>
      <c r="BA122" s="6">
        <v>14958.720000000001</v>
      </c>
      <c r="BB122" s="4" t="s">
        <v>1696</v>
      </c>
      <c r="BC122" s="3">
        <v>2015</v>
      </c>
      <c r="BD122" s="3" t="s">
        <v>2016</v>
      </c>
      <c r="BE122" s="4" t="s">
        <v>2036</v>
      </c>
      <c r="BF122" s="4" t="s">
        <v>2460</v>
      </c>
      <c r="BG122" s="4" t="s">
        <v>2037</v>
      </c>
      <c r="BH122" s="6">
        <v>249.31</v>
      </c>
      <c r="BI122" s="6"/>
      <c r="BJ122" s="6"/>
      <c r="BK122" s="4" t="s">
        <v>1758</v>
      </c>
      <c r="BL122" s="3"/>
      <c r="BM122" s="4" t="s">
        <v>2467</v>
      </c>
      <c r="BN122" s="3" t="s">
        <v>2468</v>
      </c>
      <c r="BO122" s="4" t="s">
        <v>2038</v>
      </c>
      <c r="BP122" s="4" t="s">
        <v>2469</v>
      </c>
      <c r="BQ122" s="3">
        <v>9140000101</v>
      </c>
      <c r="BR122" s="4" t="s">
        <v>2039</v>
      </c>
      <c r="BS122" s="7">
        <v>200</v>
      </c>
      <c r="BT122" s="3">
        <v>5643113764</v>
      </c>
      <c r="BU122" s="8" t="s">
        <v>2656</v>
      </c>
      <c r="BV122" s="3"/>
    </row>
    <row r="123" spans="1:74" x14ac:dyDescent="0.25">
      <c r="A123" s="3" t="s">
        <v>2673</v>
      </c>
      <c r="B123" s="3"/>
      <c r="C123" s="3" t="s">
        <v>2459</v>
      </c>
      <c r="D123" s="4" t="s">
        <v>2460</v>
      </c>
      <c r="E123" s="3" t="s">
        <v>2461</v>
      </c>
      <c r="F123" s="5" t="s">
        <v>2462</v>
      </c>
      <c r="G123" s="5" t="s">
        <v>2463</v>
      </c>
      <c r="H123" s="4" t="s">
        <v>2644</v>
      </c>
      <c r="I123" s="4" t="s">
        <v>2674</v>
      </c>
      <c r="J123" s="4" t="s">
        <v>1327</v>
      </c>
      <c r="K123" s="4">
        <v>100</v>
      </c>
      <c r="L123" s="4" t="s">
        <v>1569</v>
      </c>
      <c r="M123" s="4" t="s">
        <v>1992</v>
      </c>
      <c r="N123" s="4"/>
      <c r="O123" s="4" t="s">
        <v>1993</v>
      </c>
      <c r="P123" s="4" t="s">
        <v>1335</v>
      </c>
      <c r="Q123" s="4"/>
      <c r="R123" s="4"/>
      <c r="S123" s="4"/>
      <c r="T123" s="4"/>
      <c r="U123" s="4">
        <v>10</v>
      </c>
      <c r="V123" s="4">
        <v>10</v>
      </c>
      <c r="W123" s="4"/>
      <c r="X123" s="4"/>
      <c r="Y123" s="4"/>
      <c r="Z123" s="4"/>
      <c r="AA123" s="4"/>
      <c r="AB123" s="4"/>
      <c r="AC123" s="6">
        <v>5503.8200000000006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>
        <v>110076.40000000001</v>
      </c>
      <c r="AP123" s="6"/>
      <c r="AQ123" s="6"/>
      <c r="AR123" s="6"/>
      <c r="AS123" s="6">
        <v>55038.200000000004</v>
      </c>
      <c r="AT123" s="6">
        <v>55038.200000000004</v>
      </c>
      <c r="AU123" s="6"/>
      <c r="AV123" s="6"/>
      <c r="AW123" s="6"/>
      <c r="AX123" s="6"/>
      <c r="AY123" s="6"/>
      <c r="AZ123" s="6"/>
      <c r="BA123" s="6">
        <v>123285.56800000003</v>
      </c>
      <c r="BB123" s="4" t="s">
        <v>1696</v>
      </c>
      <c r="BC123" s="3">
        <v>2015</v>
      </c>
      <c r="BD123" s="3" t="s">
        <v>2016</v>
      </c>
      <c r="BE123" s="4" t="s">
        <v>2036</v>
      </c>
      <c r="BF123" s="4" t="s">
        <v>2460</v>
      </c>
      <c r="BG123" s="4" t="s">
        <v>2037</v>
      </c>
      <c r="BH123" s="6">
        <v>6164.28</v>
      </c>
      <c r="BI123" s="6"/>
      <c r="BJ123" s="6"/>
      <c r="BK123" s="4" t="s">
        <v>1758</v>
      </c>
      <c r="BL123" s="3"/>
      <c r="BM123" s="4" t="s">
        <v>2467</v>
      </c>
      <c r="BN123" s="3" t="s">
        <v>2468</v>
      </c>
      <c r="BO123" s="4" t="s">
        <v>2038</v>
      </c>
      <c r="BP123" s="4" t="s">
        <v>2469</v>
      </c>
      <c r="BQ123" s="3">
        <v>9140000115</v>
      </c>
      <c r="BR123" s="4" t="s">
        <v>2039</v>
      </c>
      <c r="BS123" s="7">
        <v>200</v>
      </c>
      <c r="BT123" s="3">
        <v>5643113764</v>
      </c>
      <c r="BU123" s="8" t="s">
        <v>2656</v>
      </c>
      <c r="BV123" s="3"/>
    </row>
    <row r="124" spans="1:74" x14ac:dyDescent="0.25">
      <c r="A124" s="3" t="s">
        <v>2675</v>
      </c>
      <c r="B124" s="3"/>
      <c r="C124" s="3" t="s">
        <v>2459</v>
      </c>
      <c r="D124" s="4" t="s">
        <v>2460</v>
      </c>
      <c r="E124" s="3" t="s">
        <v>2461</v>
      </c>
      <c r="F124" s="5" t="s">
        <v>2462</v>
      </c>
      <c r="G124" s="5" t="s">
        <v>2463</v>
      </c>
      <c r="H124" s="4" t="s">
        <v>2653</v>
      </c>
      <c r="I124" s="4" t="s">
        <v>2674</v>
      </c>
      <c r="J124" s="4" t="s">
        <v>1327</v>
      </c>
      <c r="K124" s="4">
        <v>100</v>
      </c>
      <c r="L124" s="4" t="s">
        <v>1569</v>
      </c>
      <c r="M124" s="4" t="s">
        <v>1992</v>
      </c>
      <c r="N124" s="4"/>
      <c r="O124" s="4" t="s">
        <v>1993</v>
      </c>
      <c r="P124" s="4" t="s">
        <v>1335</v>
      </c>
      <c r="Q124" s="4"/>
      <c r="R124" s="4"/>
      <c r="S124" s="4"/>
      <c r="T124" s="4"/>
      <c r="U124" s="4">
        <v>10</v>
      </c>
      <c r="V124" s="4">
        <v>10</v>
      </c>
      <c r="W124" s="4"/>
      <c r="X124" s="4"/>
      <c r="Y124" s="4"/>
      <c r="Z124" s="4"/>
      <c r="AA124" s="4"/>
      <c r="AB124" s="4"/>
      <c r="AC124" s="6">
        <v>5503.8200000000006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>
        <v>110076.40000000001</v>
      </c>
      <c r="AP124" s="6"/>
      <c r="AQ124" s="6"/>
      <c r="AR124" s="6"/>
      <c r="AS124" s="6">
        <v>55038.200000000004</v>
      </c>
      <c r="AT124" s="6">
        <v>55038.200000000004</v>
      </c>
      <c r="AU124" s="6"/>
      <c r="AV124" s="6"/>
      <c r="AW124" s="6"/>
      <c r="AX124" s="6"/>
      <c r="AY124" s="6"/>
      <c r="AZ124" s="6"/>
      <c r="BA124" s="6">
        <v>123285.56800000003</v>
      </c>
      <c r="BB124" s="4" t="s">
        <v>1696</v>
      </c>
      <c r="BC124" s="3">
        <v>2015</v>
      </c>
      <c r="BD124" s="3" t="s">
        <v>2016</v>
      </c>
      <c r="BE124" s="4" t="s">
        <v>2036</v>
      </c>
      <c r="BF124" s="4" t="s">
        <v>2460</v>
      </c>
      <c r="BG124" s="4" t="s">
        <v>2037</v>
      </c>
      <c r="BH124" s="6">
        <v>6164.28</v>
      </c>
      <c r="BI124" s="6"/>
      <c r="BJ124" s="6"/>
      <c r="BK124" s="4" t="s">
        <v>1758</v>
      </c>
      <c r="BL124" s="3"/>
      <c r="BM124" s="4" t="s">
        <v>2467</v>
      </c>
      <c r="BN124" s="3" t="s">
        <v>2468</v>
      </c>
      <c r="BO124" s="4" t="s">
        <v>2038</v>
      </c>
      <c r="BP124" s="4" t="s">
        <v>2469</v>
      </c>
      <c r="BQ124" s="3">
        <v>9140000112</v>
      </c>
      <c r="BR124" s="4" t="s">
        <v>2039</v>
      </c>
      <c r="BS124" s="7">
        <v>200</v>
      </c>
      <c r="BT124" s="3">
        <v>5643113764</v>
      </c>
      <c r="BU124" s="8" t="s">
        <v>2656</v>
      </c>
      <c r="BV124" s="3"/>
    </row>
    <row r="125" spans="1:74" x14ac:dyDescent="0.25">
      <c r="A125" s="3" t="s">
        <v>2676</v>
      </c>
      <c r="B125" s="3"/>
      <c r="C125" s="3" t="s">
        <v>2459</v>
      </c>
      <c r="D125" s="4" t="s">
        <v>2460</v>
      </c>
      <c r="E125" s="3" t="s">
        <v>2461</v>
      </c>
      <c r="F125" s="5" t="s">
        <v>2462</v>
      </c>
      <c r="G125" s="5" t="s">
        <v>2463</v>
      </c>
      <c r="H125" s="4" t="s">
        <v>2677</v>
      </c>
      <c r="I125" s="4" t="s">
        <v>2674</v>
      </c>
      <c r="J125" s="4" t="s">
        <v>1327</v>
      </c>
      <c r="K125" s="4">
        <v>100</v>
      </c>
      <c r="L125" s="4" t="s">
        <v>1569</v>
      </c>
      <c r="M125" s="4" t="s">
        <v>1992</v>
      </c>
      <c r="N125" s="4"/>
      <c r="O125" s="4" t="s">
        <v>1993</v>
      </c>
      <c r="P125" s="4" t="s">
        <v>1335</v>
      </c>
      <c r="Q125" s="4"/>
      <c r="R125" s="4"/>
      <c r="S125" s="4"/>
      <c r="T125" s="4"/>
      <c r="U125" s="4">
        <v>10</v>
      </c>
      <c r="V125" s="4">
        <v>10</v>
      </c>
      <c r="W125" s="4"/>
      <c r="X125" s="4"/>
      <c r="Y125" s="4"/>
      <c r="Z125" s="4"/>
      <c r="AA125" s="4"/>
      <c r="AB125" s="4"/>
      <c r="AC125" s="6">
        <v>2068.3500000000004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>
        <v>41367.000000000007</v>
      </c>
      <c r="AP125" s="6"/>
      <c r="AQ125" s="6"/>
      <c r="AR125" s="6"/>
      <c r="AS125" s="6">
        <v>20683.500000000004</v>
      </c>
      <c r="AT125" s="6">
        <v>20683.500000000004</v>
      </c>
      <c r="AU125" s="6"/>
      <c r="AV125" s="6"/>
      <c r="AW125" s="6"/>
      <c r="AX125" s="6"/>
      <c r="AY125" s="6"/>
      <c r="AZ125" s="6"/>
      <c r="BA125" s="6">
        <v>46331.040000000015</v>
      </c>
      <c r="BB125" s="4" t="s">
        <v>1696</v>
      </c>
      <c r="BC125" s="3">
        <v>2015</v>
      </c>
      <c r="BD125" s="3" t="s">
        <v>2016</v>
      </c>
      <c r="BE125" s="4" t="s">
        <v>2036</v>
      </c>
      <c r="BF125" s="4" t="s">
        <v>2460</v>
      </c>
      <c r="BG125" s="4" t="s">
        <v>2037</v>
      </c>
      <c r="BH125" s="6">
        <v>2316.5500000000002</v>
      </c>
      <c r="BI125" s="6"/>
      <c r="BJ125" s="6"/>
      <c r="BK125" s="4" t="s">
        <v>1758</v>
      </c>
      <c r="BL125" s="3"/>
      <c r="BM125" s="4" t="s">
        <v>2467</v>
      </c>
      <c r="BN125" s="3" t="s">
        <v>2468</v>
      </c>
      <c r="BO125" s="4" t="s">
        <v>2038</v>
      </c>
      <c r="BP125" s="4" t="s">
        <v>2469</v>
      </c>
      <c r="BQ125" s="3">
        <v>9140000495</v>
      </c>
      <c r="BR125" s="4" t="s">
        <v>2039</v>
      </c>
      <c r="BS125" s="7">
        <v>200</v>
      </c>
      <c r="BT125" s="3">
        <v>5643113764</v>
      </c>
      <c r="BU125" s="8" t="s">
        <v>2656</v>
      </c>
      <c r="BV125" s="3"/>
    </row>
    <row r="126" spans="1:74" x14ac:dyDescent="0.25">
      <c r="A126" s="3" t="s">
        <v>2678</v>
      </c>
      <c r="B126" s="3"/>
      <c r="C126" s="3" t="s">
        <v>2459</v>
      </c>
      <c r="D126" s="4" t="s">
        <v>2460</v>
      </c>
      <c r="E126" s="3" t="s">
        <v>2461</v>
      </c>
      <c r="F126" s="5" t="s">
        <v>2462</v>
      </c>
      <c r="G126" s="5" t="s">
        <v>2463</v>
      </c>
      <c r="H126" s="4" t="s">
        <v>2496</v>
      </c>
      <c r="I126" s="4" t="s">
        <v>2679</v>
      </c>
      <c r="J126" s="4" t="s">
        <v>1327</v>
      </c>
      <c r="K126" s="4">
        <v>100</v>
      </c>
      <c r="L126" s="4" t="s">
        <v>2611</v>
      </c>
      <c r="M126" s="4" t="s">
        <v>1992</v>
      </c>
      <c r="N126" s="4"/>
      <c r="O126" s="4" t="s">
        <v>1993</v>
      </c>
      <c r="P126" s="4" t="s">
        <v>1335</v>
      </c>
      <c r="Q126" s="4"/>
      <c r="R126" s="4"/>
      <c r="S126" s="4"/>
      <c r="T126" s="4"/>
      <c r="U126" s="4">
        <v>155</v>
      </c>
      <c r="V126" s="4">
        <v>100</v>
      </c>
      <c r="W126" s="4"/>
      <c r="X126" s="4"/>
      <c r="Y126" s="4"/>
      <c r="Z126" s="4"/>
      <c r="AA126" s="4"/>
      <c r="AB126" s="4"/>
      <c r="AC126" s="6">
        <v>40.129999999999995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>
        <v>10233.15</v>
      </c>
      <c r="AP126" s="6"/>
      <c r="AQ126" s="6"/>
      <c r="AR126" s="6"/>
      <c r="AS126" s="6">
        <v>6220.15</v>
      </c>
      <c r="AT126" s="6">
        <v>4012.9999999999995</v>
      </c>
      <c r="AU126" s="6"/>
      <c r="AV126" s="6"/>
      <c r="AW126" s="6"/>
      <c r="AX126" s="6"/>
      <c r="AY126" s="6"/>
      <c r="AZ126" s="6"/>
      <c r="BA126" s="6">
        <v>11461.128000000001</v>
      </c>
      <c r="BB126" s="4" t="s">
        <v>1696</v>
      </c>
      <c r="BC126" s="3">
        <v>2015</v>
      </c>
      <c r="BD126" s="3" t="s">
        <v>2016</v>
      </c>
      <c r="BE126" s="4" t="s">
        <v>2036</v>
      </c>
      <c r="BF126" s="4" t="s">
        <v>2460</v>
      </c>
      <c r="BG126" s="4" t="s">
        <v>2037</v>
      </c>
      <c r="BH126" s="6">
        <v>44.95</v>
      </c>
      <c r="BI126" s="6"/>
      <c r="BJ126" s="6"/>
      <c r="BK126" s="4" t="s">
        <v>1758</v>
      </c>
      <c r="BL126" s="3"/>
      <c r="BM126" s="4" t="s">
        <v>2467</v>
      </c>
      <c r="BN126" s="3" t="s">
        <v>2468</v>
      </c>
      <c r="BO126" s="4" t="s">
        <v>2038</v>
      </c>
      <c r="BP126" s="4" t="s">
        <v>2469</v>
      </c>
      <c r="BQ126" s="3">
        <v>9140000098</v>
      </c>
      <c r="BR126" s="4" t="s">
        <v>2039</v>
      </c>
      <c r="BS126" s="7">
        <v>200</v>
      </c>
      <c r="BT126" s="3">
        <v>5643113764</v>
      </c>
      <c r="BU126" s="8" t="s">
        <v>2656</v>
      </c>
      <c r="BV126" s="3"/>
    </row>
    <row r="127" spans="1:74" x14ac:dyDescent="0.25">
      <c r="A127" s="3" t="s">
        <v>2680</v>
      </c>
      <c r="B127" s="3"/>
      <c r="C127" s="3" t="s">
        <v>2459</v>
      </c>
      <c r="D127" s="4" t="s">
        <v>2460</v>
      </c>
      <c r="E127" s="3" t="s">
        <v>2461</v>
      </c>
      <c r="F127" s="5" t="s">
        <v>2462</v>
      </c>
      <c r="G127" s="5" t="s">
        <v>2463</v>
      </c>
      <c r="H127" s="4" t="s">
        <v>2642</v>
      </c>
      <c r="I127" s="4" t="s">
        <v>2674</v>
      </c>
      <c r="J127" s="4" t="s">
        <v>1327</v>
      </c>
      <c r="K127" s="4">
        <v>100</v>
      </c>
      <c r="L127" s="4" t="s">
        <v>1569</v>
      </c>
      <c r="M127" s="4" t="s">
        <v>1992</v>
      </c>
      <c r="N127" s="4"/>
      <c r="O127" s="4" t="s">
        <v>1993</v>
      </c>
      <c r="P127" s="4" t="s">
        <v>1335</v>
      </c>
      <c r="Q127" s="4"/>
      <c r="R127" s="4"/>
      <c r="S127" s="4"/>
      <c r="T127" s="4"/>
      <c r="U127" s="4">
        <v>20</v>
      </c>
      <c r="V127" s="4">
        <v>20</v>
      </c>
      <c r="W127" s="4"/>
      <c r="X127" s="4"/>
      <c r="Y127" s="4"/>
      <c r="Z127" s="4"/>
      <c r="AA127" s="4"/>
      <c r="AB127" s="4"/>
      <c r="AC127" s="6">
        <v>3198.5400000000004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127941.60000000002</v>
      </c>
      <c r="AP127" s="6"/>
      <c r="AQ127" s="6"/>
      <c r="AR127" s="6"/>
      <c r="AS127" s="6">
        <v>63970.80000000001</v>
      </c>
      <c r="AT127" s="6">
        <v>63970.80000000001</v>
      </c>
      <c r="AU127" s="6"/>
      <c r="AV127" s="6"/>
      <c r="AW127" s="6"/>
      <c r="AX127" s="6"/>
      <c r="AY127" s="6"/>
      <c r="AZ127" s="6"/>
      <c r="BA127" s="6">
        <v>143294.59200000003</v>
      </c>
      <c r="BB127" s="4" t="s">
        <v>1696</v>
      </c>
      <c r="BC127" s="3">
        <v>2015</v>
      </c>
      <c r="BD127" s="3" t="s">
        <v>2016</v>
      </c>
      <c r="BE127" s="4" t="s">
        <v>2036</v>
      </c>
      <c r="BF127" s="4" t="s">
        <v>2460</v>
      </c>
      <c r="BG127" s="4" t="s">
        <v>2037</v>
      </c>
      <c r="BH127" s="6">
        <v>3582.36</v>
      </c>
      <c r="BI127" s="6"/>
      <c r="BJ127" s="6"/>
      <c r="BK127" s="4" t="s">
        <v>1758</v>
      </c>
      <c r="BL127" s="3"/>
      <c r="BM127" s="4" t="s">
        <v>2467</v>
      </c>
      <c r="BN127" s="3" t="s">
        <v>2468</v>
      </c>
      <c r="BO127" s="4" t="s">
        <v>2038</v>
      </c>
      <c r="BP127" s="4" t="s">
        <v>2469</v>
      </c>
      <c r="BQ127" s="3">
        <v>9140000111</v>
      </c>
      <c r="BR127" s="4" t="s">
        <v>2039</v>
      </c>
      <c r="BS127" s="7">
        <v>200</v>
      </c>
      <c r="BT127" s="3">
        <v>5643113764</v>
      </c>
      <c r="BU127" s="8" t="s">
        <v>2656</v>
      </c>
      <c r="BV127" s="3"/>
    </row>
    <row r="128" spans="1:74" x14ac:dyDescent="0.25">
      <c r="A128" s="3" t="s">
        <v>2681</v>
      </c>
      <c r="B128" s="3"/>
      <c r="C128" s="3" t="s">
        <v>2459</v>
      </c>
      <c r="D128" s="4" t="s">
        <v>2460</v>
      </c>
      <c r="E128" s="3" t="s">
        <v>2461</v>
      </c>
      <c r="F128" s="5" t="s">
        <v>2462</v>
      </c>
      <c r="G128" s="5" t="s">
        <v>2463</v>
      </c>
      <c r="H128" s="4" t="s">
        <v>2499</v>
      </c>
      <c r="I128" s="4" t="s">
        <v>2679</v>
      </c>
      <c r="J128" s="4" t="s">
        <v>1327</v>
      </c>
      <c r="K128" s="4">
        <v>100</v>
      </c>
      <c r="L128" s="4" t="s">
        <v>2611</v>
      </c>
      <c r="M128" s="4" t="s">
        <v>1992</v>
      </c>
      <c r="N128" s="4"/>
      <c r="O128" s="4" t="s">
        <v>1993</v>
      </c>
      <c r="P128" s="4" t="s">
        <v>1335</v>
      </c>
      <c r="Q128" s="4"/>
      <c r="R128" s="4"/>
      <c r="S128" s="4"/>
      <c r="T128" s="4"/>
      <c r="U128" s="4">
        <v>94</v>
      </c>
      <c r="V128" s="4">
        <v>60</v>
      </c>
      <c r="W128" s="4"/>
      <c r="X128" s="4"/>
      <c r="Y128" s="4"/>
      <c r="Z128" s="4"/>
      <c r="AA128" s="4"/>
      <c r="AB128" s="4"/>
      <c r="AC128" s="6">
        <v>195.85999999999999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>
        <v>30162.44</v>
      </c>
      <c r="AP128" s="6"/>
      <c r="AQ128" s="6"/>
      <c r="AR128" s="6"/>
      <c r="AS128" s="6">
        <v>18410.84</v>
      </c>
      <c r="AT128" s="6">
        <v>11751.599999999999</v>
      </c>
      <c r="AU128" s="6"/>
      <c r="AV128" s="6"/>
      <c r="AW128" s="6"/>
      <c r="AX128" s="6"/>
      <c r="AY128" s="6"/>
      <c r="AZ128" s="6"/>
      <c r="BA128" s="6">
        <v>33781.932800000002</v>
      </c>
      <c r="BB128" s="4" t="s">
        <v>1696</v>
      </c>
      <c r="BC128" s="3">
        <v>2015</v>
      </c>
      <c r="BD128" s="3" t="s">
        <v>2016</v>
      </c>
      <c r="BE128" s="4" t="s">
        <v>2036</v>
      </c>
      <c r="BF128" s="4" t="s">
        <v>2460</v>
      </c>
      <c r="BG128" s="4" t="s">
        <v>2037</v>
      </c>
      <c r="BH128" s="6">
        <v>219.36</v>
      </c>
      <c r="BI128" s="6"/>
      <c r="BJ128" s="6"/>
      <c r="BK128" s="4" t="s">
        <v>1758</v>
      </c>
      <c r="BL128" s="3"/>
      <c r="BM128" s="4" t="s">
        <v>2467</v>
      </c>
      <c r="BN128" s="3" t="s">
        <v>2468</v>
      </c>
      <c r="BO128" s="4" t="s">
        <v>2038</v>
      </c>
      <c r="BP128" s="4" t="s">
        <v>2469</v>
      </c>
      <c r="BQ128" s="3">
        <v>9140000099</v>
      </c>
      <c r="BR128" s="4" t="s">
        <v>2039</v>
      </c>
      <c r="BS128" s="7">
        <v>200</v>
      </c>
      <c r="BT128" s="3">
        <v>5643113764</v>
      </c>
      <c r="BU128" s="8" t="s">
        <v>2656</v>
      </c>
      <c r="BV128" s="3"/>
    </row>
    <row r="129" spans="1:74" x14ac:dyDescent="0.25">
      <c r="A129" s="3" t="s">
        <v>2682</v>
      </c>
      <c r="B129" s="3"/>
      <c r="C129" s="3" t="s">
        <v>2459</v>
      </c>
      <c r="D129" s="4" t="s">
        <v>2460</v>
      </c>
      <c r="E129" s="3" t="s">
        <v>2461</v>
      </c>
      <c r="F129" s="5" t="s">
        <v>2462</v>
      </c>
      <c r="G129" s="5" t="s">
        <v>2463</v>
      </c>
      <c r="H129" s="4" t="s">
        <v>2508</v>
      </c>
      <c r="I129" s="4" t="s">
        <v>2679</v>
      </c>
      <c r="J129" s="4" t="s">
        <v>1327</v>
      </c>
      <c r="K129" s="4">
        <v>100</v>
      </c>
      <c r="L129" s="4" t="s">
        <v>1569</v>
      </c>
      <c r="M129" s="4" t="s">
        <v>1992</v>
      </c>
      <c r="N129" s="4"/>
      <c r="O129" s="4" t="s">
        <v>1993</v>
      </c>
      <c r="P129" s="4" t="s">
        <v>1335</v>
      </c>
      <c r="Q129" s="4"/>
      <c r="R129" s="4"/>
      <c r="S129" s="4"/>
      <c r="T129" s="4"/>
      <c r="U129" s="4">
        <v>50</v>
      </c>
      <c r="V129" s="4">
        <v>50</v>
      </c>
      <c r="W129" s="4"/>
      <c r="X129" s="4"/>
      <c r="Y129" s="4"/>
      <c r="Z129" s="4"/>
      <c r="AA129" s="4"/>
      <c r="AB129" s="4"/>
      <c r="AC129" s="6">
        <v>317.18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>
        <v>31718</v>
      </c>
      <c r="AP129" s="6"/>
      <c r="AQ129" s="6"/>
      <c r="AR129" s="6"/>
      <c r="AS129" s="6">
        <v>15859</v>
      </c>
      <c r="AT129" s="6">
        <v>15859</v>
      </c>
      <c r="AU129" s="6"/>
      <c r="AV129" s="6"/>
      <c r="AW129" s="6"/>
      <c r="AX129" s="6"/>
      <c r="AY129" s="6"/>
      <c r="AZ129" s="6"/>
      <c r="BA129" s="6">
        <v>35524.160000000003</v>
      </c>
      <c r="BB129" s="4" t="s">
        <v>1696</v>
      </c>
      <c r="BC129" s="3">
        <v>2015</v>
      </c>
      <c r="BD129" s="3" t="s">
        <v>2016</v>
      </c>
      <c r="BE129" s="4" t="s">
        <v>2036</v>
      </c>
      <c r="BF129" s="4" t="s">
        <v>2460</v>
      </c>
      <c r="BG129" s="4" t="s">
        <v>2037</v>
      </c>
      <c r="BH129" s="6">
        <v>355.24</v>
      </c>
      <c r="BI129" s="6"/>
      <c r="BJ129" s="6"/>
      <c r="BK129" s="4" t="s">
        <v>1758</v>
      </c>
      <c r="BL129" s="3"/>
      <c r="BM129" s="4" t="s">
        <v>2467</v>
      </c>
      <c r="BN129" s="3" t="s">
        <v>2468</v>
      </c>
      <c r="BO129" s="4" t="s">
        <v>2038</v>
      </c>
      <c r="BP129" s="4" t="s">
        <v>2469</v>
      </c>
      <c r="BQ129" s="3">
        <v>9140000103</v>
      </c>
      <c r="BR129" s="4" t="s">
        <v>2039</v>
      </c>
      <c r="BS129" s="7">
        <v>200</v>
      </c>
      <c r="BT129" s="3">
        <v>5643113764</v>
      </c>
      <c r="BU129" s="8" t="s">
        <v>2656</v>
      </c>
      <c r="BV129" s="3"/>
    </row>
    <row r="130" spans="1:74" x14ac:dyDescent="0.25">
      <c r="A130" s="3" t="s">
        <v>2683</v>
      </c>
      <c r="B130" s="3"/>
      <c r="C130" s="3" t="s">
        <v>2459</v>
      </c>
      <c r="D130" s="4" t="s">
        <v>2460</v>
      </c>
      <c r="E130" s="3" t="s">
        <v>2461</v>
      </c>
      <c r="F130" s="5" t="s">
        <v>2462</v>
      </c>
      <c r="G130" s="5" t="s">
        <v>2463</v>
      </c>
      <c r="H130" s="4" t="s">
        <v>2646</v>
      </c>
      <c r="I130" s="4" t="s">
        <v>2679</v>
      </c>
      <c r="J130" s="4" t="s">
        <v>1327</v>
      </c>
      <c r="K130" s="4">
        <v>100</v>
      </c>
      <c r="L130" s="4" t="s">
        <v>1569</v>
      </c>
      <c r="M130" s="4" t="s">
        <v>1992</v>
      </c>
      <c r="N130" s="4"/>
      <c r="O130" s="4" t="s">
        <v>1993</v>
      </c>
      <c r="P130" s="4" t="s">
        <v>1335</v>
      </c>
      <c r="Q130" s="4"/>
      <c r="R130" s="4"/>
      <c r="S130" s="4"/>
      <c r="T130" s="4"/>
      <c r="U130" s="4">
        <v>5</v>
      </c>
      <c r="V130" s="4">
        <v>5</v>
      </c>
      <c r="W130" s="4"/>
      <c r="X130" s="4"/>
      <c r="Y130" s="4"/>
      <c r="Z130" s="4"/>
      <c r="AA130" s="4"/>
      <c r="AB130" s="4"/>
      <c r="AC130" s="6">
        <v>639.14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6391.4</v>
      </c>
      <c r="AP130" s="6"/>
      <c r="AQ130" s="6"/>
      <c r="AR130" s="6"/>
      <c r="AS130" s="6">
        <v>3195.7</v>
      </c>
      <c r="AT130" s="6">
        <v>3195.7</v>
      </c>
      <c r="AU130" s="6"/>
      <c r="AV130" s="6"/>
      <c r="AW130" s="6"/>
      <c r="AX130" s="6"/>
      <c r="AY130" s="6"/>
      <c r="AZ130" s="6"/>
      <c r="BA130" s="6">
        <v>7158.3680000000004</v>
      </c>
      <c r="BB130" s="4" t="s">
        <v>1696</v>
      </c>
      <c r="BC130" s="3">
        <v>2015</v>
      </c>
      <c r="BD130" s="3" t="s">
        <v>2016</v>
      </c>
      <c r="BE130" s="4" t="s">
        <v>2036</v>
      </c>
      <c r="BF130" s="4" t="s">
        <v>2460</v>
      </c>
      <c r="BG130" s="4" t="s">
        <v>2037</v>
      </c>
      <c r="BH130" s="6">
        <v>715.84</v>
      </c>
      <c r="BI130" s="6"/>
      <c r="BJ130" s="6"/>
      <c r="BK130" s="4" t="s">
        <v>1758</v>
      </c>
      <c r="BL130" s="3"/>
      <c r="BM130" s="4" t="s">
        <v>2467</v>
      </c>
      <c r="BN130" s="3" t="s">
        <v>2468</v>
      </c>
      <c r="BO130" s="4" t="s">
        <v>2038</v>
      </c>
      <c r="BP130" s="4" t="s">
        <v>2469</v>
      </c>
      <c r="BQ130" s="3">
        <v>9140000108</v>
      </c>
      <c r="BR130" s="4" t="s">
        <v>2039</v>
      </c>
      <c r="BS130" s="7">
        <v>200</v>
      </c>
      <c r="BT130" s="3">
        <v>5643113764</v>
      </c>
      <c r="BU130" s="8" t="s">
        <v>2656</v>
      </c>
      <c r="BV130" s="3"/>
    </row>
    <row r="131" spans="1:74" x14ac:dyDescent="0.25">
      <c r="A131" s="3" t="s">
        <v>2684</v>
      </c>
      <c r="B131" s="3"/>
      <c r="C131" s="3" t="s">
        <v>2459</v>
      </c>
      <c r="D131" s="4" t="s">
        <v>2460</v>
      </c>
      <c r="E131" s="3" t="s">
        <v>2461</v>
      </c>
      <c r="F131" s="5" t="s">
        <v>2462</v>
      </c>
      <c r="G131" s="5" t="s">
        <v>2463</v>
      </c>
      <c r="H131" s="4" t="s">
        <v>2519</v>
      </c>
      <c r="I131" s="4" t="s">
        <v>2674</v>
      </c>
      <c r="J131" s="4" t="s">
        <v>1327</v>
      </c>
      <c r="K131" s="4">
        <v>100</v>
      </c>
      <c r="L131" s="4" t="s">
        <v>1569</v>
      </c>
      <c r="M131" s="4" t="s">
        <v>1992</v>
      </c>
      <c r="N131" s="4"/>
      <c r="O131" s="4" t="s">
        <v>1993</v>
      </c>
      <c r="P131" s="4" t="s">
        <v>1335</v>
      </c>
      <c r="Q131" s="4"/>
      <c r="R131" s="4"/>
      <c r="S131" s="4"/>
      <c r="T131" s="4"/>
      <c r="U131" s="4">
        <v>10</v>
      </c>
      <c r="V131" s="4">
        <v>10</v>
      </c>
      <c r="W131" s="4"/>
      <c r="X131" s="4"/>
      <c r="Y131" s="4"/>
      <c r="Z131" s="4"/>
      <c r="AA131" s="4"/>
      <c r="AB131" s="4"/>
      <c r="AC131" s="6">
        <v>12643.2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>
        <v>252864</v>
      </c>
      <c r="AP131" s="6"/>
      <c r="AQ131" s="6"/>
      <c r="AR131" s="6"/>
      <c r="AS131" s="6">
        <v>126432</v>
      </c>
      <c r="AT131" s="6">
        <v>126432</v>
      </c>
      <c r="AU131" s="6"/>
      <c r="AV131" s="6"/>
      <c r="AW131" s="6"/>
      <c r="AX131" s="6"/>
      <c r="AY131" s="6"/>
      <c r="AZ131" s="6"/>
      <c r="BA131" s="6">
        <v>283207.68000000005</v>
      </c>
      <c r="BB131" s="4" t="s">
        <v>1696</v>
      </c>
      <c r="BC131" s="3">
        <v>2015</v>
      </c>
      <c r="BD131" s="3" t="s">
        <v>2016</v>
      </c>
      <c r="BE131" s="4" t="s">
        <v>2036</v>
      </c>
      <c r="BF131" s="4" t="s">
        <v>2460</v>
      </c>
      <c r="BG131" s="4" t="s">
        <v>2037</v>
      </c>
      <c r="BH131" s="6">
        <v>14160.38</v>
      </c>
      <c r="BI131" s="6"/>
      <c r="BJ131" s="6"/>
      <c r="BK131" s="4" t="s">
        <v>1758</v>
      </c>
      <c r="BL131" s="3"/>
      <c r="BM131" s="4" t="s">
        <v>2467</v>
      </c>
      <c r="BN131" s="3" t="s">
        <v>2468</v>
      </c>
      <c r="BO131" s="4" t="s">
        <v>2038</v>
      </c>
      <c r="BP131" s="4" t="s">
        <v>2469</v>
      </c>
      <c r="BQ131" s="3">
        <v>9140000087</v>
      </c>
      <c r="BR131" s="4" t="s">
        <v>2039</v>
      </c>
      <c r="BS131" s="7">
        <v>200</v>
      </c>
      <c r="BT131" s="3">
        <v>5643113764</v>
      </c>
      <c r="BU131" s="8" t="s">
        <v>2656</v>
      </c>
      <c r="BV131" s="3"/>
    </row>
    <row r="132" spans="1:74" x14ac:dyDescent="0.25">
      <c r="A132" s="3" t="s">
        <v>2685</v>
      </c>
      <c r="B132" s="3"/>
      <c r="C132" s="3" t="s">
        <v>2459</v>
      </c>
      <c r="D132" s="4" t="s">
        <v>2460</v>
      </c>
      <c r="E132" s="3" t="s">
        <v>2461</v>
      </c>
      <c r="F132" s="5" t="s">
        <v>2462</v>
      </c>
      <c r="G132" s="5" t="s">
        <v>2463</v>
      </c>
      <c r="H132" s="4" t="s">
        <v>2606</v>
      </c>
      <c r="I132" s="4" t="s">
        <v>2679</v>
      </c>
      <c r="J132" s="4" t="s">
        <v>1327</v>
      </c>
      <c r="K132" s="4">
        <v>100</v>
      </c>
      <c r="L132" s="4" t="s">
        <v>1569</v>
      </c>
      <c r="M132" s="4" t="s">
        <v>1992</v>
      </c>
      <c r="N132" s="4"/>
      <c r="O132" s="4" t="s">
        <v>1993</v>
      </c>
      <c r="P132" s="4" t="s">
        <v>1335</v>
      </c>
      <c r="Q132" s="4"/>
      <c r="R132" s="4"/>
      <c r="S132" s="4"/>
      <c r="T132" s="4"/>
      <c r="U132" s="4">
        <v>1</v>
      </c>
      <c r="V132" s="4">
        <v>1</v>
      </c>
      <c r="W132" s="4"/>
      <c r="X132" s="4"/>
      <c r="Y132" s="4"/>
      <c r="Z132" s="4"/>
      <c r="AA132" s="4"/>
      <c r="AB132" s="4"/>
      <c r="AC132" s="6">
        <v>2750.48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>
        <v>5500.96</v>
      </c>
      <c r="AP132" s="6"/>
      <c r="AQ132" s="6"/>
      <c r="AR132" s="6"/>
      <c r="AS132" s="6">
        <v>2750.48</v>
      </c>
      <c r="AT132" s="6">
        <v>2750.48</v>
      </c>
      <c r="AU132" s="6"/>
      <c r="AV132" s="6"/>
      <c r="AW132" s="6"/>
      <c r="AX132" s="6"/>
      <c r="AY132" s="6"/>
      <c r="AZ132" s="6"/>
      <c r="BA132" s="6">
        <v>6161.0752000000002</v>
      </c>
      <c r="BB132" s="4" t="s">
        <v>1696</v>
      </c>
      <c r="BC132" s="3">
        <v>2015</v>
      </c>
      <c r="BD132" s="3" t="s">
        <v>2016</v>
      </c>
      <c r="BE132" s="4" t="s">
        <v>2036</v>
      </c>
      <c r="BF132" s="4" t="s">
        <v>2460</v>
      </c>
      <c r="BG132" s="4" t="s">
        <v>2037</v>
      </c>
      <c r="BH132" s="6">
        <v>3080.54</v>
      </c>
      <c r="BI132" s="6"/>
      <c r="BJ132" s="6"/>
      <c r="BK132" s="4" t="s">
        <v>1758</v>
      </c>
      <c r="BL132" s="3"/>
      <c r="BM132" s="4" t="s">
        <v>2467</v>
      </c>
      <c r="BN132" s="3" t="s">
        <v>2468</v>
      </c>
      <c r="BO132" s="4" t="s">
        <v>2038</v>
      </c>
      <c r="BP132" s="4" t="s">
        <v>2469</v>
      </c>
      <c r="BQ132" s="3">
        <v>9140000110</v>
      </c>
      <c r="BR132" s="4" t="s">
        <v>2039</v>
      </c>
      <c r="BS132" s="7">
        <v>200</v>
      </c>
      <c r="BT132" s="3">
        <v>5643113764</v>
      </c>
      <c r="BU132" s="8" t="s">
        <v>2656</v>
      </c>
      <c r="BV132" s="3"/>
    </row>
    <row r="133" spans="1:74" x14ac:dyDescent="0.25">
      <c r="A133" s="3" t="s">
        <v>2686</v>
      </c>
      <c r="B133" s="3"/>
      <c r="C133" s="3" t="s">
        <v>2459</v>
      </c>
      <c r="D133" s="4" t="s">
        <v>2460</v>
      </c>
      <c r="E133" s="3" t="s">
        <v>2461</v>
      </c>
      <c r="F133" s="5" t="s">
        <v>2462</v>
      </c>
      <c r="G133" s="5" t="s">
        <v>2463</v>
      </c>
      <c r="H133" s="4" t="s">
        <v>2514</v>
      </c>
      <c r="I133" s="4" t="s">
        <v>2679</v>
      </c>
      <c r="J133" s="4" t="s">
        <v>1327</v>
      </c>
      <c r="K133" s="4">
        <v>100</v>
      </c>
      <c r="L133" s="4" t="s">
        <v>2611</v>
      </c>
      <c r="M133" s="4" t="s">
        <v>1992</v>
      </c>
      <c r="N133" s="4"/>
      <c r="O133" s="4" t="s">
        <v>1993</v>
      </c>
      <c r="P133" s="4" t="s">
        <v>1335</v>
      </c>
      <c r="Q133" s="4"/>
      <c r="R133" s="4"/>
      <c r="S133" s="4"/>
      <c r="T133" s="4"/>
      <c r="U133" s="4">
        <v>39</v>
      </c>
      <c r="V133" s="4">
        <v>25</v>
      </c>
      <c r="W133" s="4"/>
      <c r="X133" s="4"/>
      <c r="Y133" s="4"/>
      <c r="Z133" s="4"/>
      <c r="AA133" s="4"/>
      <c r="AB133" s="4"/>
      <c r="AC133" s="6">
        <v>2750.48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>
        <v>176030.72</v>
      </c>
      <c r="AP133" s="6"/>
      <c r="AQ133" s="6"/>
      <c r="AR133" s="6"/>
      <c r="AS133" s="6">
        <v>107268.72</v>
      </c>
      <c r="AT133" s="6">
        <v>68762</v>
      </c>
      <c r="AU133" s="6"/>
      <c r="AV133" s="6"/>
      <c r="AW133" s="6"/>
      <c r="AX133" s="6"/>
      <c r="AY133" s="6"/>
      <c r="AZ133" s="6"/>
      <c r="BA133" s="6">
        <v>197154.40640000001</v>
      </c>
      <c r="BB133" s="4" t="s">
        <v>1696</v>
      </c>
      <c r="BC133" s="3">
        <v>2015</v>
      </c>
      <c r="BD133" s="3" t="s">
        <v>2016</v>
      </c>
      <c r="BE133" s="4" t="s">
        <v>2036</v>
      </c>
      <c r="BF133" s="4" t="s">
        <v>2460</v>
      </c>
      <c r="BG133" s="4" t="s">
        <v>2037</v>
      </c>
      <c r="BH133" s="6">
        <v>3080.54</v>
      </c>
      <c r="BI133" s="6"/>
      <c r="BJ133" s="6"/>
      <c r="BK133" s="4" t="s">
        <v>1758</v>
      </c>
      <c r="BL133" s="3"/>
      <c r="BM133" s="4" t="s">
        <v>2467</v>
      </c>
      <c r="BN133" s="3" t="s">
        <v>2468</v>
      </c>
      <c r="BO133" s="4" t="s">
        <v>2038</v>
      </c>
      <c r="BP133" s="4" t="s">
        <v>2469</v>
      </c>
      <c r="BQ133" s="3">
        <v>9140000106</v>
      </c>
      <c r="BR133" s="4" t="s">
        <v>2039</v>
      </c>
      <c r="BS133" s="7">
        <v>200</v>
      </c>
      <c r="BT133" s="3">
        <v>5643113764</v>
      </c>
      <c r="BU133" s="8" t="s">
        <v>2656</v>
      </c>
      <c r="BV133" s="3"/>
    </row>
    <row r="134" spans="1:74" x14ac:dyDescent="0.25">
      <c r="A134" s="3" t="s">
        <v>2687</v>
      </c>
      <c r="B134" s="3"/>
      <c r="C134" s="3" t="s">
        <v>2459</v>
      </c>
      <c r="D134" s="4" t="s">
        <v>2460</v>
      </c>
      <c r="E134" s="3" t="s">
        <v>2461</v>
      </c>
      <c r="F134" s="5" t="s">
        <v>2462</v>
      </c>
      <c r="G134" s="5" t="s">
        <v>2463</v>
      </c>
      <c r="H134" s="4" t="s">
        <v>2477</v>
      </c>
      <c r="I134" s="4" t="s">
        <v>2655</v>
      </c>
      <c r="J134" s="4" t="s">
        <v>1327</v>
      </c>
      <c r="K134" s="4">
        <v>100</v>
      </c>
      <c r="L134" s="4" t="s">
        <v>2611</v>
      </c>
      <c r="M134" s="4" t="s">
        <v>1992</v>
      </c>
      <c r="N134" s="4"/>
      <c r="O134" s="4" t="s">
        <v>1993</v>
      </c>
      <c r="P134" s="4" t="s">
        <v>1335</v>
      </c>
      <c r="Q134" s="4"/>
      <c r="R134" s="4"/>
      <c r="S134" s="4"/>
      <c r="T134" s="4"/>
      <c r="U134" s="4">
        <v>34</v>
      </c>
      <c r="V134" s="4">
        <v>25</v>
      </c>
      <c r="W134" s="4"/>
      <c r="X134" s="4"/>
      <c r="Y134" s="4"/>
      <c r="Z134" s="4"/>
      <c r="AA134" s="4"/>
      <c r="AB134" s="4"/>
      <c r="AC134" s="6">
        <v>1247.71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>
        <v>73614.89</v>
      </c>
      <c r="AP134" s="6"/>
      <c r="AQ134" s="6"/>
      <c r="AR134" s="6"/>
      <c r="AS134" s="6">
        <v>42422.14</v>
      </c>
      <c r="AT134" s="6">
        <v>31192.75</v>
      </c>
      <c r="AU134" s="6"/>
      <c r="AV134" s="6"/>
      <c r="AW134" s="6"/>
      <c r="AX134" s="6"/>
      <c r="AY134" s="6"/>
      <c r="AZ134" s="6"/>
      <c r="BA134" s="6">
        <v>82448.676800000001</v>
      </c>
      <c r="BB134" s="4" t="s">
        <v>1696</v>
      </c>
      <c r="BC134" s="3">
        <v>2015</v>
      </c>
      <c r="BD134" s="3" t="s">
        <v>2016</v>
      </c>
      <c r="BE134" s="4" t="s">
        <v>2036</v>
      </c>
      <c r="BF134" s="4" t="s">
        <v>2460</v>
      </c>
      <c r="BG134" s="4" t="s">
        <v>2037</v>
      </c>
      <c r="BH134" s="6">
        <v>1397.44</v>
      </c>
      <c r="BI134" s="6"/>
      <c r="BJ134" s="6"/>
      <c r="BK134" s="4" t="s">
        <v>1758</v>
      </c>
      <c r="BL134" s="3"/>
      <c r="BM134" s="4" t="s">
        <v>2467</v>
      </c>
      <c r="BN134" s="3" t="s">
        <v>2468</v>
      </c>
      <c r="BO134" s="4" t="s">
        <v>2038</v>
      </c>
      <c r="BP134" s="4" t="s">
        <v>2469</v>
      </c>
      <c r="BQ134" s="3">
        <v>9140000085</v>
      </c>
      <c r="BR134" s="4" t="s">
        <v>2039</v>
      </c>
      <c r="BS134" s="7">
        <v>200</v>
      </c>
      <c r="BT134" s="3">
        <v>5643113764</v>
      </c>
      <c r="BU134" s="8" t="s">
        <v>2656</v>
      </c>
      <c r="BV134" s="3"/>
    </row>
    <row r="135" spans="1:74" x14ac:dyDescent="0.25">
      <c r="A135" s="3" t="s">
        <v>2688</v>
      </c>
      <c r="B135" s="3"/>
      <c r="C135" s="3" t="s">
        <v>2459</v>
      </c>
      <c r="D135" s="4" t="s">
        <v>2460</v>
      </c>
      <c r="E135" s="3" t="s">
        <v>2461</v>
      </c>
      <c r="F135" s="5" t="s">
        <v>2462</v>
      </c>
      <c r="G135" s="5" t="s">
        <v>2463</v>
      </c>
      <c r="H135" s="4" t="s">
        <v>2501</v>
      </c>
      <c r="I135" s="4" t="s">
        <v>2679</v>
      </c>
      <c r="J135" s="4" t="s">
        <v>1327</v>
      </c>
      <c r="K135" s="4">
        <v>100</v>
      </c>
      <c r="L135" s="4" t="s">
        <v>2611</v>
      </c>
      <c r="M135" s="4" t="s">
        <v>1992</v>
      </c>
      <c r="N135" s="4"/>
      <c r="O135" s="4" t="s">
        <v>1993</v>
      </c>
      <c r="P135" s="4" t="s">
        <v>1335</v>
      </c>
      <c r="Q135" s="4"/>
      <c r="R135" s="4"/>
      <c r="S135" s="4"/>
      <c r="T135" s="4"/>
      <c r="U135" s="4">
        <v>44</v>
      </c>
      <c r="V135" s="4">
        <v>30</v>
      </c>
      <c r="W135" s="4"/>
      <c r="X135" s="4"/>
      <c r="Y135" s="4"/>
      <c r="Z135" s="4"/>
      <c r="AA135" s="4"/>
      <c r="AB135" s="4"/>
      <c r="AC135" s="6">
        <v>101.28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>
        <v>7494.7199999999993</v>
      </c>
      <c r="AP135" s="6"/>
      <c r="AQ135" s="6"/>
      <c r="AR135" s="6"/>
      <c r="AS135" s="6">
        <v>4456.32</v>
      </c>
      <c r="AT135" s="6">
        <v>3038.4</v>
      </c>
      <c r="AU135" s="6"/>
      <c r="AV135" s="6"/>
      <c r="AW135" s="6"/>
      <c r="AX135" s="6"/>
      <c r="AY135" s="6"/>
      <c r="AZ135" s="6"/>
      <c r="BA135" s="6">
        <v>8394.0864000000001</v>
      </c>
      <c r="BB135" s="4" t="s">
        <v>1696</v>
      </c>
      <c r="BC135" s="3">
        <v>2015</v>
      </c>
      <c r="BD135" s="3" t="s">
        <v>2016</v>
      </c>
      <c r="BE135" s="4" t="s">
        <v>2036</v>
      </c>
      <c r="BF135" s="4" t="s">
        <v>2460</v>
      </c>
      <c r="BG135" s="4" t="s">
        <v>2037</v>
      </c>
      <c r="BH135" s="6">
        <v>113.43</v>
      </c>
      <c r="BI135" s="6"/>
      <c r="BJ135" s="6"/>
      <c r="BK135" s="4" t="s">
        <v>1758</v>
      </c>
      <c r="BL135" s="3"/>
      <c r="BM135" s="4" t="s">
        <v>2467</v>
      </c>
      <c r="BN135" s="3" t="s">
        <v>2468</v>
      </c>
      <c r="BO135" s="4" t="s">
        <v>2038</v>
      </c>
      <c r="BP135" s="4" t="s">
        <v>2469</v>
      </c>
      <c r="BQ135" s="3" t="s">
        <v>2502</v>
      </c>
      <c r="BR135" s="4" t="s">
        <v>2039</v>
      </c>
      <c r="BS135" s="7">
        <v>200</v>
      </c>
      <c r="BT135" s="3">
        <v>5643113764</v>
      </c>
      <c r="BU135" s="8" t="s">
        <v>2656</v>
      </c>
      <c r="BV135" s="3"/>
    </row>
    <row r="136" spans="1:74" x14ac:dyDescent="0.25">
      <c r="A136" s="3" t="s">
        <v>2689</v>
      </c>
      <c r="B136" s="3"/>
      <c r="C136" s="3" t="s">
        <v>2459</v>
      </c>
      <c r="D136" s="4" t="s">
        <v>2460</v>
      </c>
      <c r="E136" s="3" t="s">
        <v>2461</v>
      </c>
      <c r="F136" s="5" t="s">
        <v>2462</v>
      </c>
      <c r="G136" s="5" t="s">
        <v>2463</v>
      </c>
      <c r="H136" s="4" t="s">
        <v>2506</v>
      </c>
      <c r="I136" s="4" t="s">
        <v>2679</v>
      </c>
      <c r="J136" s="4" t="s">
        <v>1327</v>
      </c>
      <c r="K136" s="4">
        <v>100</v>
      </c>
      <c r="L136" s="4" t="s">
        <v>2611</v>
      </c>
      <c r="M136" s="4" t="s">
        <v>1992</v>
      </c>
      <c r="N136" s="4"/>
      <c r="O136" s="4" t="s">
        <v>1993</v>
      </c>
      <c r="P136" s="4" t="s">
        <v>1335</v>
      </c>
      <c r="Q136" s="4"/>
      <c r="R136" s="4"/>
      <c r="S136" s="4"/>
      <c r="T136" s="4"/>
      <c r="U136" s="4">
        <v>200</v>
      </c>
      <c r="V136" s="4">
        <v>150</v>
      </c>
      <c r="W136" s="4"/>
      <c r="X136" s="4"/>
      <c r="Y136" s="4"/>
      <c r="Z136" s="4"/>
      <c r="AA136" s="4"/>
      <c r="AB136" s="4"/>
      <c r="AC136" s="6">
        <v>145.22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>
        <v>50827</v>
      </c>
      <c r="AP136" s="6"/>
      <c r="AQ136" s="6"/>
      <c r="AR136" s="6"/>
      <c r="AS136" s="6">
        <v>29044</v>
      </c>
      <c r="AT136" s="6">
        <v>21783</v>
      </c>
      <c r="AU136" s="6"/>
      <c r="AV136" s="6"/>
      <c r="AW136" s="6"/>
      <c r="AX136" s="6"/>
      <c r="AY136" s="6"/>
      <c r="AZ136" s="6"/>
      <c r="BA136" s="6">
        <v>56926.240000000005</v>
      </c>
      <c r="BB136" s="4" t="s">
        <v>1696</v>
      </c>
      <c r="BC136" s="3">
        <v>2015</v>
      </c>
      <c r="BD136" s="3" t="s">
        <v>2016</v>
      </c>
      <c r="BE136" s="4" t="s">
        <v>2036</v>
      </c>
      <c r="BF136" s="4" t="s">
        <v>2460</v>
      </c>
      <c r="BG136" s="4" t="s">
        <v>2037</v>
      </c>
      <c r="BH136" s="6">
        <v>162.65</v>
      </c>
      <c r="BI136" s="6"/>
      <c r="BJ136" s="6"/>
      <c r="BK136" s="4" t="s">
        <v>1758</v>
      </c>
      <c r="BL136" s="3"/>
      <c r="BM136" s="4" t="s">
        <v>2467</v>
      </c>
      <c r="BN136" s="3" t="s">
        <v>2468</v>
      </c>
      <c r="BO136" s="4" t="s">
        <v>2038</v>
      </c>
      <c r="BP136" s="4" t="s">
        <v>2469</v>
      </c>
      <c r="BQ136" s="3">
        <v>9140000102</v>
      </c>
      <c r="BR136" s="4" t="s">
        <v>2039</v>
      </c>
      <c r="BS136" s="7">
        <v>200</v>
      </c>
      <c r="BT136" s="3">
        <v>5643113764</v>
      </c>
      <c r="BU136" s="8" t="s">
        <v>2656</v>
      </c>
      <c r="BV136" s="3"/>
    </row>
    <row r="137" spans="1:74" x14ac:dyDescent="0.25">
      <c r="A137" s="3" t="s">
        <v>2690</v>
      </c>
      <c r="B137" s="3"/>
      <c r="C137" s="3" t="s">
        <v>2459</v>
      </c>
      <c r="D137" s="4" t="s">
        <v>2460</v>
      </c>
      <c r="E137" s="3" t="s">
        <v>2461</v>
      </c>
      <c r="F137" s="5" t="s">
        <v>2462</v>
      </c>
      <c r="G137" s="5" t="s">
        <v>2463</v>
      </c>
      <c r="H137" s="4" t="s">
        <v>2540</v>
      </c>
      <c r="I137" s="4" t="s">
        <v>2674</v>
      </c>
      <c r="J137" s="4" t="s">
        <v>1327</v>
      </c>
      <c r="K137" s="4">
        <v>100</v>
      </c>
      <c r="L137" s="4" t="s">
        <v>2611</v>
      </c>
      <c r="M137" s="4" t="s">
        <v>1992</v>
      </c>
      <c r="N137" s="4"/>
      <c r="O137" s="4" t="s">
        <v>1993</v>
      </c>
      <c r="P137" s="4" t="s">
        <v>1335</v>
      </c>
      <c r="Q137" s="4"/>
      <c r="R137" s="4"/>
      <c r="S137" s="4"/>
      <c r="T137" s="4"/>
      <c r="U137" s="4">
        <v>30</v>
      </c>
      <c r="V137" s="4">
        <v>15</v>
      </c>
      <c r="W137" s="4"/>
      <c r="X137" s="4"/>
      <c r="Y137" s="4"/>
      <c r="Z137" s="4"/>
      <c r="AA137" s="4"/>
      <c r="AB137" s="4"/>
      <c r="AC137" s="6">
        <v>1623.15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73041.75</v>
      </c>
      <c r="AP137" s="6"/>
      <c r="AQ137" s="6"/>
      <c r="AR137" s="6"/>
      <c r="AS137" s="6">
        <v>48694.5</v>
      </c>
      <c r="AT137" s="6">
        <v>24347.25</v>
      </c>
      <c r="AU137" s="6"/>
      <c r="AV137" s="6"/>
      <c r="AW137" s="6"/>
      <c r="AX137" s="6"/>
      <c r="AY137" s="6"/>
      <c r="AZ137" s="6"/>
      <c r="BA137" s="6">
        <v>81806.760000000009</v>
      </c>
      <c r="BB137" s="4" t="s">
        <v>1696</v>
      </c>
      <c r="BC137" s="3">
        <v>2015</v>
      </c>
      <c r="BD137" s="3" t="s">
        <v>2016</v>
      </c>
      <c r="BE137" s="4" t="s">
        <v>2036</v>
      </c>
      <c r="BF137" s="4" t="s">
        <v>2460</v>
      </c>
      <c r="BG137" s="4" t="s">
        <v>2037</v>
      </c>
      <c r="BH137" s="6">
        <v>1817.93</v>
      </c>
      <c r="BI137" s="6"/>
      <c r="BJ137" s="6"/>
      <c r="BK137" s="4" t="s">
        <v>1758</v>
      </c>
      <c r="BL137" s="3"/>
      <c r="BM137" s="4" t="s">
        <v>2467</v>
      </c>
      <c r="BN137" s="3" t="s">
        <v>2468</v>
      </c>
      <c r="BO137" s="4" t="s">
        <v>2038</v>
      </c>
      <c r="BP137" s="4" t="s">
        <v>2469</v>
      </c>
      <c r="BQ137" s="3">
        <v>9140000084</v>
      </c>
      <c r="BR137" s="4" t="s">
        <v>2039</v>
      </c>
      <c r="BS137" s="7">
        <v>200</v>
      </c>
      <c r="BT137" s="3">
        <v>5643113764</v>
      </c>
      <c r="BU137" s="8" t="s">
        <v>2656</v>
      </c>
      <c r="BV137" s="3"/>
    </row>
    <row r="138" spans="1:74" x14ac:dyDescent="0.25">
      <c r="A138" s="3" t="s">
        <v>2691</v>
      </c>
      <c r="B138" s="3"/>
      <c r="C138" s="3" t="s">
        <v>2459</v>
      </c>
      <c r="D138" s="4" t="s">
        <v>2460</v>
      </c>
      <c r="E138" s="3" t="s">
        <v>2461</v>
      </c>
      <c r="F138" s="5" t="s">
        <v>2462</v>
      </c>
      <c r="G138" s="5" t="s">
        <v>2463</v>
      </c>
      <c r="H138" s="4" t="s">
        <v>2650</v>
      </c>
      <c r="I138" s="4" t="s">
        <v>2679</v>
      </c>
      <c r="J138" s="4" t="s">
        <v>1327</v>
      </c>
      <c r="K138" s="4">
        <v>100</v>
      </c>
      <c r="L138" s="4" t="s">
        <v>1569</v>
      </c>
      <c r="M138" s="4" t="s">
        <v>1992</v>
      </c>
      <c r="N138" s="4"/>
      <c r="O138" s="4" t="s">
        <v>1993</v>
      </c>
      <c r="P138" s="4" t="s">
        <v>1335</v>
      </c>
      <c r="Q138" s="4"/>
      <c r="R138" s="4"/>
      <c r="S138" s="4"/>
      <c r="T138" s="4"/>
      <c r="U138" s="4">
        <v>1</v>
      </c>
      <c r="V138" s="4">
        <v>1</v>
      </c>
      <c r="W138" s="4"/>
      <c r="X138" s="4"/>
      <c r="Y138" s="4"/>
      <c r="Z138" s="4"/>
      <c r="AA138" s="4"/>
      <c r="AB138" s="4"/>
      <c r="AC138" s="6">
        <v>1122.55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>
        <v>2245.1</v>
      </c>
      <c r="AP138" s="6"/>
      <c r="AQ138" s="6"/>
      <c r="AR138" s="6"/>
      <c r="AS138" s="6">
        <v>1122.55</v>
      </c>
      <c r="AT138" s="6">
        <v>1122.55</v>
      </c>
      <c r="AU138" s="6"/>
      <c r="AV138" s="6"/>
      <c r="AW138" s="6"/>
      <c r="AX138" s="6"/>
      <c r="AY138" s="6"/>
      <c r="AZ138" s="6"/>
      <c r="BA138" s="6">
        <v>2514.5120000000002</v>
      </c>
      <c r="BB138" s="4" t="s">
        <v>1696</v>
      </c>
      <c r="BC138" s="3">
        <v>2015</v>
      </c>
      <c r="BD138" s="3" t="s">
        <v>2016</v>
      </c>
      <c r="BE138" s="4" t="s">
        <v>2036</v>
      </c>
      <c r="BF138" s="4" t="s">
        <v>2460</v>
      </c>
      <c r="BG138" s="4" t="s">
        <v>2037</v>
      </c>
      <c r="BH138" s="6">
        <v>1257.26</v>
      </c>
      <c r="BI138" s="6"/>
      <c r="BJ138" s="6"/>
      <c r="BK138" s="4" t="s">
        <v>1758</v>
      </c>
      <c r="BL138" s="3"/>
      <c r="BM138" s="4" t="s">
        <v>2467</v>
      </c>
      <c r="BN138" s="3" t="s">
        <v>2468</v>
      </c>
      <c r="BO138" s="4" t="s">
        <v>2038</v>
      </c>
      <c r="BP138" s="4" t="s">
        <v>2469</v>
      </c>
      <c r="BQ138" s="3">
        <v>9140000109</v>
      </c>
      <c r="BR138" s="4" t="s">
        <v>2039</v>
      </c>
      <c r="BS138" s="7">
        <v>200</v>
      </c>
      <c r="BT138" s="3">
        <v>5643113764</v>
      </c>
      <c r="BU138" s="8" t="s">
        <v>2656</v>
      </c>
      <c r="BV138" s="3"/>
    </row>
    <row r="139" spans="1:74" x14ac:dyDescent="0.25">
      <c r="A139" s="3" t="s">
        <v>2692</v>
      </c>
      <c r="B139" s="3"/>
      <c r="C139" s="3" t="s">
        <v>2459</v>
      </c>
      <c r="D139" s="4" t="s">
        <v>2460</v>
      </c>
      <c r="E139" s="3" t="s">
        <v>2461</v>
      </c>
      <c r="F139" s="5" t="s">
        <v>2462</v>
      </c>
      <c r="G139" s="5" t="s">
        <v>2463</v>
      </c>
      <c r="H139" s="4" t="s">
        <v>2512</v>
      </c>
      <c r="I139" s="4" t="s">
        <v>2679</v>
      </c>
      <c r="J139" s="4" t="s">
        <v>1327</v>
      </c>
      <c r="K139" s="4">
        <v>100</v>
      </c>
      <c r="L139" s="4" t="s">
        <v>1569</v>
      </c>
      <c r="M139" s="4" t="s">
        <v>1992</v>
      </c>
      <c r="N139" s="4"/>
      <c r="O139" s="4" t="s">
        <v>1993</v>
      </c>
      <c r="P139" s="4" t="s">
        <v>1335</v>
      </c>
      <c r="Q139" s="4"/>
      <c r="R139" s="4"/>
      <c r="S139" s="4"/>
      <c r="T139" s="4"/>
      <c r="U139" s="4">
        <v>10</v>
      </c>
      <c r="V139" s="4">
        <v>10</v>
      </c>
      <c r="W139" s="4"/>
      <c r="X139" s="4"/>
      <c r="Y139" s="4"/>
      <c r="Z139" s="4"/>
      <c r="AA139" s="4"/>
      <c r="AB139" s="4"/>
      <c r="AC139" s="6">
        <v>1122.55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>
        <v>22451</v>
      </c>
      <c r="AP139" s="6"/>
      <c r="AQ139" s="6"/>
      <c r="AR139" s="6"/>
      <c r="AS139" s="6">
        <v>11225.5</v>
      </c>
      <c r="AT139" s="6">
        <v>11225.5</v>
      </c>
      <c r="AU139" s="6"/>
      <c r="AV139" s="6"/>
      <c r="AW139" s="6"/>
      <c r="AX139" s="6"/>
      <c r="AY139" s="6"/>
      <c r="AZ139" s="6"/>
      <c r="BA139" s="6">
        <v>25145.120000000003</v>
      </c>
      <c r="BB139" s="4" t="s">
        <v>1696</v>
      </c>
      <c r="BC139" s="3">
        <v>2015</v>
      </c>
      <c r="BD139" s="3" t="s">
        <v>2016</v>
      </c>
      <c r="BE139" s="4" t="s">
        <v>2036</v>
      </c>
      <c r="BF139" s="4" t="s">
        <v>2460</v>
      </c>
      <c r="BG139" s="4" t="s">
        <v>2037</v>
      </c>
      <c r="BH139" s="6">
        <v>1257.26</v>
      </c>
      <c r="BI139" s="6"/>
      <c r="BJ139" s="6"/>
      <c r="BK139" s="4" t="s">
        <v>1758</v>
      </c>
      <c r="BL139" s="3"/>
      <c r="BM139" s="4" t="s">
        <v>2467</v>
      </c>
      <c r="BN139" s="3" t="s">
        <v>2468</v>
      </c>
      <c r="BO139" s="4" t="s">
        <v>2038</v>
      </c>
      <c r="BP139" s="4" t="s">
        <v>2469</v>
      </c>
      <c r="BQ139" s="3">
        <v>9140000105</v>
      </c>
      <c r="BR139" s="4" t="s">
        <v>2039</v>
      </c>
      <c r="BS139" s="7">
        <v>200</v>
      </c>
      <c r="BT139" s="3">
        <v>5643113764</v>
      </c>
      <c r="BU139" s="8" t="s">
        <v>2656</v>
      </c>
      <c r="BV139" s="3"/>
    </row>
    <row r="140" spans="1:74" x14ac:dyDescent="0.25">
      <c r="A140" s="3" t="s">
        <v>2693</v>
      </c>
      <c r="B140" s="3"/>
      <c r="C140" s="3" t="s">
        <v>2459</v>
      </c>
      <c r="D140" s="4" t="s">
        <v>2460</v>
      </c>
      <c r="E140" s="3" t="s">
        <v>2461</v>
      </c>
      <c r="F140" s="5" t="s">
        <v>2462</v>
      </c>
      <c r="G140" s="5" t="s">
        <v>2463</v>
      </c>
      <c r="H140" s="4" t="s">
        <v>2473</v>
      </c>
      <c r="I140" s="4" t="s">
        <v>2674</v>
      </c>
      <c r="J140" s="4" t="s">
        <v>1327</v>
      </c>
      <c r="K140" s="4">
        <v>100</v>
      </c>
      <c r="L140" s="4" t="s">
        <v>1569</v>
      </c>
      <c r="M140" s="4" t="s">
        <v>1992</v>
      </c>
      <c r="N140" s="4"/>
      <c r="O140" s="4" t="s">
        <v>1993</v>
      </c>
      <c r="P140" s="4" t="s">
        <v>1335</v>
      </c>
      <c r="Q140" s="4"/>
      <c r="R140" s="4"/>
      <c r="S140" s="4"/>
      <c r="T140" s="4"/>
      <c r="U140" s="4">
        <v>25</v>
      </c>
      <c r="V140" s="4">
        <v>25</v>
      </c>
      <c r="W140" s="4"/>
      <c r="X140" s="4"/>
      <c r="Y140" s="4"/>
      <c r="Z140" s="4"/>
      <c r="AA140" s="4"/>
      <c r="AB140" s="4"/>
      <c r="AC140" s="6">
        <v>2755.26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>
        <v>137763</v>
      </c>
      <c r="AP140" s="6"/>
      <c r="AQ140" s="6"/>
      <c r="AR140" s="6"/>
      <c r="AS140" s="6">
        <v>68881.5</v>
      </c>
      <c r="AT140" s="6">
        <v>68881.5</v>
      </c>
      <c r="AU140" s="6"/>
      <c r="AV140" s="6"/>
      <c r="AW140" s="6"/>
      <c r="AX140" s="6"/>
      <c r="AY140" s="6"/>
      <c r="AZ140" s="6"/>
      <c r="BA140" s="6">
        <v>154294.56000000003</v>
      </c>
      <c r="BB140" s="4" t="s">
        <v>1696</v>
      </c>
      <c r="BC140" s="3">
        <v>2015</v>
      </c>
      <c r="BD140" s="3" t="s">
        <v>2016</v>
      </c>
      <c r="BE140" s="4" t="s">
        <v>2036</v>
      </c>
      <c r="BF140" s="4" t="s">
        <v>2460</v>
      </c>
      <c r="BG140" s="4" t="s">
        <v>2037</v>
      </c>
      <c r="BH140" s="6">
        <v>3085.89</v>
      </c>
      <c r="BI140" s="6"/>
      <c r="BJ140" s="6"/>
      <c r="BK140" s="4" t="s">
        <v>1758</v>
      </c>
      <c r="BL140" s="3"/>
      <c r="BM140" s="4" t="s">
        <v>2467</v>
      </c>
      <c r="BN140" s="3" t="s">
        <v>2468</v>
      </c>
      <c r="BO140" s="4" t="s">
        <v>2038</v>
      </c>
      <c r="BP140" s="4" t="s">
        <v>2469</v>
      </c>
      <c r="BQ140" s="3">
        <v>9140000121</v>
      </c>
      <c r="BR140" s="4" t="s">
        <v>2039</v>
      </c>
      <c r="BS140" s="7">
        <v>200</v>
      </c>
      <c r="BT140" s="3">
        <v>5643113764</v>
      </c>
      <c r="BU140" s="8" t="s">
        <v>2656</v>
      </c>
      <c r="BV140" s="3"/>
    </row>
    <row r="141" spans="1:74" x14ac:dyDescent="0.25">
      <c r="A141" s="3" t="s">
        <v>2694</v>
      </c>
      <c r="B141" s="3"/>
      <c r="C141" s="3" t="s">
        <v>2459</v>
      </c>
      <c r="D141" s="4" t="s">
        <v>2460</v>
      </c>
      <c r="E141" s="3" t="s">
        <v>2461</v>
      </c>
      <c r="F141" s="5" t="s">
        <v>2462</v>
      </c>
      <c r="G141" s="5" t="s">
        <v>2463</v>
      </c>
      <c r="H141" s="4" t="s">
        <v>2510</v>
      </c>
      <c r="I141" s="4" t="s">
        <v>2679</v>
      </c>
      <c r="J141" s="4" t="s">
        <v>1327</v>
      </c>
      <c r="K141" s="4">
        <v>100</v>
      </c>
      <c r="L141" s="4" t="s">
        <v>2611</v>
      </c>
      <c r="M141" s="4" t="s">
        <v>1992</v>
      </c>
      <c r="N141" s="4"/>
      <c r="O141" s="4" t="s">
        <v>1993</v>
      </c>
      <c r="P141" s="4" t="s">
        <v>1335</v>
      </c>
      <c r="Q141" s="4"/>
      <c r="R141" s="4"/>
      <c r="S141" s="4"/>
      <c r="T141" s="4"/>
      <c r="U141" s="4">
        <v>113</v>
      </c>
      <c r="V141" s="4">
        <v>100</v>
      </c>
      <c r="W141" s="4"/>
      <c r="X141" s="4"/>
      <c r="Y141" s="4"/>
      <c r="Z141" s="4"/>
      <c r="AA141" s="4"/>
      <c r="AB141" s="4"/>
      <c r="AC141" s="6">
        <v>606.66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>
        <v>129218.58</v>
      </c>
      <c r="AP141" s="6"/>
      <c r="AQ141" s="6"/>
      <c r="AR141" s="6"/>
      <c r="AS141" s="6">
        <v>68552.58</v>
      </c>
      <c r="AT141" s="6">
        <v>60666</v>
      </c>
      <c r="AU141" s="6"/>
      <c r="AV141" s="6"/>
      <c r="AW141" s="6"/>
      <c r="AX141" s="6"/>
      <c r="AY141" s="6"/>
      <c r="AZ141" s="6"/>
      <c r="BA141" s="6">
        <v>144724.80960000001</v>
      </c>
      <c r="BB141" s="4" t="s">
        <v>1696</v>
      </c>
      <c r="BC141" s="3">
        <v>2015</v>
      </c>
      <c r="BD141" s="3" t="s">
        <v>2016</v>
      </c>
      <c r="BE141" s="4" t="s">
        <v>2036</v>
      </c>
      <c r="BF141" s="4" t="s">
        <v>2460</v>
      </c>
      <c r="BG141" s="4" t="s">
        <v>2037</v>
      </c>
      <c r="BH141" s="6">
        <v>679.46</v>
      </c>
      <c r="BI141" s="6"/>
      <c r="BJ141" s="6"/>
      <c r="BK141" s="4" t="s">
        <v>1758</v>
      </c>
      <c r="BL141" s="3"/>
      <c r="BM141" s="4" t="s">
        <v>2467</v>
      </c>
      <c r="BN141" s="3" t="s">
        <v>2468</v>
      </c>
      <c r="BO141" s="4" t="s">
        <v>2038</v>
      </c>
      <c r="BP141" s="4" t="s">
        <v>2469</v>
      </c>
      <c r="BQ141" s="3">
        <v>9140000104</v>
      </c>
      <c r="BR141" s="4" t="s">
        <v>2039</v>
      </c>
      <c r="BS141" s="7">
        <v>200</v>
      </c>
      <c r="BT141" s="3">
        <v>5643113764</v>
      </c>
      <c r="BU141" s="8" t="s">
        <v>2656</v>
      </c>
      <c r="BV141" s="3"/>
    </row>
    <row r="142" spans="1:74" x14ac:dyDescent="0.25">
      <c r="A142" s="3" t="s">
        <v>2695</v>
      </c>
      <c r="B142" s="3"/>
      <c r="C142" s="3" t="s">
        <v>2459</v>
      </c>
      <c r="D142" s="4" t="s">
        <v>2460</v>
      </c>
      <c r="E142" s="3" t="s">
        <v>2461</v>
      </c>
      <c r="F142" s="5" t="s">
        <v>2462</v>
      </c>
      <c r="G142" s="5" t="s">
        <v>2463</v>
      </c>
      <c r="H142" s="4" t="s">
        <v>2493</v>
      </c>
      <c r="I142" s="4" t="s">
        <v>2696</v>
      </c>
      <c r="J142" s="4" t="s">
        <v>1327</v>
      </c>
      <c r="K142" s="4">
        <v>100</v>
      </c>
      <c r="L142" s="4" t="s">
        <v>1569</v>
      </c>
      <c r="M142" s="4" t="s">
        <v>1992</v>
      </c>
      <c r="N142" s="4"/>
      <c r="O142" s="4" t="s">
        <v>1993</v>
      </c>
      <c r="P142" s="4" t="s">
        <v>1335</v>
      </c>
      <c r="Q142" s="4"/>
      <c r="R142" s="4"/>
      <c r="S142" s="4"/>
      <c r="T142" s="4"/>
      <c r="U142" s="4">
        <v>4</v>
      </c>
      <c r="V142" s="4">
        <v>4</v>
      </c>
      <c r="W142" s="4"/>
      <c r="X142" s="4"/>
      <c r="Y142" s="4"/>
      <c r="Z142" s="4"/>
      <c r="AA142" s="4"/>
      <c r="AB142" s="4"/>
      <c r="AC142" s="6">
        <v>4832.2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>
        <v>38657.599999999999</v>
      </c>
      <c r="AP142" s="6"/>
      <c r="AQ142" s="6"/>
      <c r="AR142" s="6"/>
      <c r="AS142" s="6">
        <v>19328.8</v>
      </c>
      <c r="AT142" s="6">
        <v>19328.8</v>
      </c>
      <c r="AU142" s="6"/>
      <c r="AV142" s="6"/>
      <c r="AW142" s="6"/>
      <c r="AX142" s="6"/>
      <c r="AY142" s="6"/>
      <c r="AZ142" s="6"/>
      <c r="BA142" s="6">
        <v>43296.512000000002</v>
      </c>
      <c r="BB142" s="4" t="s">
        <v>1696</v>
      </c>
      <c r="BC142" s="3">
        <v>2015</v>
      </c>
      <c r="BD142" s="3" t="s">
        <v>2016</v>
      </c>
      <c r="BE142" s="4" t="s">
        <v>2036</v>
      </c>
      <c r="BF142" s="4" t="s">
        <v>2460</v>
      </c>
      <c r="BG142" s="4" t="s">
        <v>2037</v>
      </c>
      <c r="BH142" s="6">
        <v>5412.06</v>
      </c>
      <c r="BI142" s="6"/>
      <c r="BJ142" s="6"/>
      <c r="BK142" s="4" t="s">
        <v>1758</v>
      </c>
      <c r="BL142" s="3"/>
      <c r="BM142" s="4" t="s">
        <v>2467</v>
      </c>
      <c r="BN142" s="3" t="s">
        <v>2468</v>
      </c>
      <c r="BO142" s="4" t="s">
        <v>2038</v>
      </c>
      <c r="BP142" s="4" t="s">
        <v>2469</v>
      </c>
      <c r="BQ142" s="3">
        <v>9140000097</v>
      </c>
      <c r="BR142" s="4" t="s">
        <v>2039</v>
      </c>
      <c r="BS142" s="7">
        <v>200</v>
      </c>
      <c r="BT142" s="3">
        <v>5625000001</v>
      </c>
      <c r="BU142" s="8" t="s">
        <v>2697</v>
      </c>
      <c r="BV142" s="3"/>
    </row>
    <row r="143" spans="1:74" x14ac:dyDescent="0.25">
      <c r="A143" s="3" t="s">
        <v>2698</v>
      </c>
      <c r="B143" s="3"/>
      <c r="C143" s="3" t="s">
        <v>2459</v>
      </c>
      <c r="D143" s="4" t="s">
        <v>2460</v>
      </c>
      <c r="E143" s="3" t="s">
        <v>2461</v>
      </c>
      <c r="F143" s="5" t="s">
        <v>2462</v>
      </c>
      <c r="G143" s="5" t="s">
        <v>2463</v>
      </c>
      <c r="H143" s="4" t="s">
        <v>2514</v>
      </c>
      <c r="I143" s="4" t="s">
        <v>2699</v>
      </c>
      <c r="J143" s="4" t="s">
        <v>1327</v>
      </c>
      <c r="K143" s="4">
        <v>100</v>
      </c>
      <c r="L143" s="4" t="s">
        <v>1569</v>
      </c>
      <c r="M143" s="4" t="s">
        <v>1992</v>
      </c>
      <c r="N143" s="4"/>
      <c r="O143" s="4" t="s">
        <v>1993</v>
      </c>
      <c r="P143" s="4" t="s">
        <v>1335</v>
      </c>
      <c r="Q143" s="4"/>
      <c r="R143" s="4"/>
      <c r="S143" s="4"/>
      <c r="T143" s="4"/>
      <c r="U143" s="4">
        <v>5</v>
      </c>
      <c r="V143" s="4">
        <v>5</v>
      </c>
      <c r="W143" s="4"/>
      <c r="X143" s="4"/>
      <c r="Y143" s="4"/>
      <c r="Z143" s="4"/>
      <c r="AA143" s="4"/>
      <c r="AB143" s="4"/>
      <c r="AC143" s="6">
        <v>1237.19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>
        <v>12371.900000000001</v>
      </c>
      <c r="AP143" s="6"/>
      <c r="AQ143" s="6"/>
      <c r="AR143" s="6"/>
      <c r="AS143" s="6">
        <v>6185.9500000000007</v>
      </c>
      <c r="AT143" s="6">
        <v>6185.9500000000007</v>
      </c>
      <c r="AU143" s="6"/>
      <c r="AV143" s="6"/>
      <c r="AW143" s="6"/>
      <c r="AX143" s="6"/>
      <c r="AY143" s="6"/>
      <c r="AZ143" s="6"/>
      <c r="BA143" s="6">
        <v>13856.528000000002</v>
      </c>
      <c r="BB143" s="4" t="s">
        <v>1696</v>
      </c>
      <c r="BC143" s="3">
        <v>2015</v>
      </c>
      <c r="BD143" s="3" t="s">
        <v>2016</v>
      </c>
      <c r="BE143" s="4" t="s">
        <v>2036</v>
      </c>
      <c r="BF143" s="4" t="s">
        <v>2460</v>
      </c>
      <c r="BG143" s="4" t="s">
        <v>2037</v>
      </c>
      <c r="BH143" s="6">
        <v>1385.65</v>
      </c>
      <c r="BI143" s="6"/>
      <c r="BJ143" s="6"/>
      <c r="BK143" s="4" t="s">
        <v>1758</v>
      </c>
      <c r="BL143" s="3"/>
      <c r="BM143" s="4" t="s">
        <v>2467</v>
      </c>
      <c r="BN143" s="3" t="s">
        <v>2468</v>
      </c>
      <c r="BO143" s="4" t="s">
        <v>2038</v>
      </c>
      <c r="BP143" s="4" t="s">
        <v>2469</v>
      </c>
      <c r="BQ143" s="3">
        <v>9140000106</v>
      </c>
      <c r="BR143" s="4" t="s">
        <v>2039</v>
      </c>
      <c r="BS143" s="7">
        <v>200</v>
      </c>
      <c r="BT143" s="3">
        <v>5625000001</v>
      </c>
      <c r="BU143" s="8" t="s">
        <v>2697</v>
      </c>
      <c r="BV143" s="3"/>
    </row>
    <row r="144" spans="1:74" x14ac:dyDescent="0.25">
      <c r="A144" s="3" t="s">
        <v>2700</v>
      </c>
      <c r="B144" s="3"/>
      <c r="C144" s="3" t="s">
        <v>2459</v>
      </c>
      <c r="D144" s="4" t="s">
        <v>2460</v>
      </c>
      <c r="E144" s="3" t="s">
        <v>2461</v>
      </c>
      <c r="F144" s="5" t="s">
        <v>2462</v>
      </c>
      <c r="G144" s="5" t="s">
        <v>2463</v>
      </c>
      <c r="H144" s="4" t="s">
        <v>2473</v>
      </c>
      <c r="I144" s="4" t="s">
        <v>2701</v>
      </c>
      <c r="J144" s="4" t="s">
        <v>1327</v>
      </c>
      <c r="K144" s="4">
        <v>100</v>
      </c>
      <c r="L144" s="4" t="s">
        <v>1569</v>
      </c>
      <c r="M144" s="4" t="s">
        <v>1992</v>
      </c>
      <c r="N144" s="4"/>
      <c r="O144" s="4" t="s">
        <v>1993</v>
      </c>
      <c r="P144" s="4" t="s">
        <v>1335</v>
      </c>
      <c r="Q144" s="4"/>
      <c r="R144" s="4"/>
      <c r="S144" s="4"/>
      <c r="T144" s="4"/>
      <c r="U144" s="4">
        <v>30</v>
      </c>
      <c r="V144" s="4">
        <v>30</v>
      </c>
      <c r="W144" s="4"/>
      <c r="X144" s="4"/>
      <c r="Y144" s="4"/>
      <c r="Z144" s="4"/>
      <c r="AA144" s="4"/>
      <c r="AB144" s="4"/>
      <c r="AC144" s="6">
        <v>4868.5300000000007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>
        <v>292111.80000000005</v>
      </c>
      <c r="AP144" s="6"/>
      <c r="AQ144" s="6"/>
      <c r="AR144" s="6"/>
      <c r="AS144" s="6">
        <v>146055.90000000002</v>
      </c>
      <c r="AT144" s="6">
        <v>146055.90000000002</v>
      </c>
      <c r="AU144" s="6"/>
      <c r="AV144" s="6"/>
      <c r="AW144" s="6"/>
      <c r="AX144" s="6"/>
      <c r="AY144" s="6"/>
      <c r="AZ144" s="6"/>
      <c r="BA144" s="6">
        <v>327165.21600000007</v>
      </c>
      <c r="BB144" s="4" t="s">
        <v>1696</v>
      </c>
      <c r="BC144" s="3">
        <v>2015</v>
      </c>
      <c r="BD144" s="3" t="s">
        <v>2016</v>
      </c>
      <c r="BE144" s="4" t="s">
        <v>2036</v>
      </c>
      <c r="BF144" s="4" t="s">
        <v>2460</v>
      </c>
      <c r="BG144" s="4" t="s">
        <v>2037</v>
      </c>
      <c r="BH144" s="6">
        <v>5452.75</v>
      </c>
      <c r="BI144" s="6"/>
      <c r="BJ144" s="6"/>
      <c r="BK144" s="4" t="s">
        <v>1758</v>
      </c>
      <c r="BL144" s="3"/>
      <c r="BM144" s="4" t="s">
        <v>2467</v>
      </c>
      <c r="BN144" s="3" t="s">
        <v>2468</v>
      </c>
      <c r="BO144" s="4" t="s">
        <v>2038</v>
      </c>
      <c r="BP144" s="4" t="s">
        <v>2469</v>
      </c>
      <c r="BQ144" s="3">
        <v>9140000121</v>
      </c>
      <c r="BR144" s="4" t="s">
        <v>2039</v>
      </c>
      <c r="BS144" s="7">
        <v>200</v>
      </c>
      <c r="BT144" s="3">
        <v>5626000018</v>
      </c>
      <c r="BU144" s="8" t="s">
        <v>2471</v>
      </c>
      <c r="BV144" s="3"/>
    </row>
    <row r="145" spans="1:74" x14ac:dyDescent="0.25">
      <c r="A145" s="3" t="s">
        <v>2702</v>
      </c>
      <c r="B145" s="3"/>
      <c r="C145" s="3" t="s">
        <v>2459</v>
      </c>
      <c r="D145" s="4" t="s">
        <v>2460</v>
      </c>
      <c r="E145" s="3" t="s">
        <v>2461</v>
      </c>
      <c r="F145" s="5" t="s">
        <v>2462</v>
      </c>
      <c r="G145" s="5" t="s">
        <v>2463</v>
      </c>
      <c r="H145" s="4" t="s">
        <v>2482</v>
      </c>
      <c r="I145" s="4" t="s">
        <v>2584</v>
      </c>
      <c r="J145" s="4" t="s">
        <v>1327</v>
      </c>
      <c r="K145" s="4">
        <v>100</v>
      </c>
      <c r="L145" s="4" t="s">
        <v>1569</v>
      </c>
      <c r="M145" s="4" t="s">
        <v>1992</v>
      </c>
      <c r="N145" s="4"/>
      <c r="O145" s="4" t="s">
        <v>1993</v>
      </c>
      <c r="P145" s="4" t="s">
        <v>1335</v>
      </c>
      <c r="Q145" s="4"/>
      <c r="R145" s="4"/>
      <c r="S145" s="4"/>
      <c r="T145" s="4"/>
      <c r="U145" s="4">
        <v>10</v>
      </c>
      <c r="V145" s="4">
        <v>10</v>
      </c>
      <c r="W145" s="4"/>
      <c r="X145" s="4"/>
      <c r="Y145" s="4"/>
      <c r="Z145" s="4"/>
      <c r="AA145" s="4"/>
      <c r="AB145" s="4"/>
      <c r="AC145" s="6">
        <v>2388.4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>
        <v>47768</v>
      </c>
      <c r="AP145" s="6"/>
      <c r="AQ145" s="6"/>
      <c r="AR145" s="6"/>
      <c r="AS145" s="6">
        <v>23884</v>
      </c>
      <c r="AT145" s="6">
        <v>23884</v>
      </c>
      <c r="AU145" s="6"/>
      <c r="AV145" s="6"/>
      <c r="AW145" s="6"/>
      <c r="AX145" s="6"/>
      <c r="AY145" s="6"/>
      <c r="AZ145" s="6"/>
      <c r="BA145" s="6">
        <v>53500.160000000003</v>
      </c>
      <c r="BB145" s="4" t="s">
        <v>1696</v>
      </c>
      <c r="BC145" s="3">
        <v>2015</v>
      </c>
      <c r="BD145" s="3" t="s">
        <v>2016</v>
      </c>
      <c r="BE145" s="4" t="s">
        <v>2036</v>
      </c>
      <c r="BF145" s="4" t="s">
        <v>2460</v>
      </c>
      <c r="BG145" s="4" t="s">
        <v>2037</v>
      </c>
      <c r="BH145" s="6">
        <v>2675.01</v>
      </c>
      <c r="BI145" s="6"/>
      <c r="BJ145" s="6"/>
      <c r="BK145" s="4" t="s">
        <v>1758</v>
      </c>
      <c r="BL145" s="3"/>
      <c r="BM145" s="4" t="s">
        <v>2467</v>
      </c>
      <c r="BN145" s="3" t="s">
        <v>2468</v>
      </c>
      <c r="BO145" s="4" t="s">
        <v>2038</v>
      </c>
      <c r="BP145" s="4" t="s">
        <v>2469</v>
      </c>
      <c r="BQ145" s="3">
        <v>9140000090</v>
      </c>
      <c r="BR145" s="4" t="s">
        <v>2039</v>
      </c>
      <c r="BS145" s="7">
        <v>200</v>
      </c>
      <c r="BT145" s="3">
        <v>5626000018</v>
      </c>
      <c r="BU145" s="8" t="s">
        <v>2471</v>
      </c>
      <c r="BV145" s="3"/>
    </row>
    <row r="146" spans="1:74" x14ac:dyDescent="0.25">
      <c r="A146" s="3" t="s">
        <v>2703</v>
      </c>
      <c r="B146" s="3"/>
      <c r="C146" s="3" t="s">
        <v>2459</v>
      </c>
      <c r="D146" s="4" t="s">
        <v>2460</v>
      </c>
      <c r="E146" s="3" t="s">
        <v>2461</v>
      </c>
      <c r="F146" s="5" t="s">
        <v>2462</v>
      </c>
      <c r="G146" s="5" t="s">
        <v>2463</v>
      </c>
      <c r="H146" s="4" t="s">
        <v>2510</v>
      </c>
      <c r="I146" s="4" t="s">
        <v>2704</v>
      </c>
      <c r="J146" s="4" t="s">
        <v>1327</v>
      </c>
      <c r="K146" s="4">
        <v>100</v>
      </c>
      <c r="L146" s="4" t="s">
        <v>1569</v>
      </c>
      <c r="M146" s="4" t="s">
        <v>1992</v>
      </c>
      <c r="N146" s="4"/>
      <c r="O146" s="4" t="s">
        <v>1993</v>
      </c>
      <c r="P146" s="4" t="s">
        <v>1335</v>
      </c>
      <c r="Q146" s="4"/>
      <c r="R146" s="4"/>
      <c r="S146" s="4"/>
      <c r="T146" s="4"/>
      <c r="U146" s="4">
        <v>10</v>
      </c>
      <c r="V146" s="4">
        <v>10</v>
      </c>
      <c r="W146" s="4"/>
      <c r="X146" s="4"/>
      <c r="Y146" s="4"/>
      <c r="Z146" s="4"/>
      <c r="AA146" s="4"/>
      <c r="AB146" s="4"/>
      <c r="AC146" s="6">
        <v>795.22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>
        <v>15904.400000000001</v>
      </c>
      <c r="AP146" s="6"/>
      <c r="AQ146" s="6"/>
      <c r="AR146" s="6"/>
      <c r="AS146" s="6">
        <v>7952.2000000000007</v>
      </c>
      <c r="AT146" s="6">
        <v>7952.2000000000007</v>
      </c>
      <c r="AU146" s="6"/>
      <c r="AV146" s="6"/>
      <c r="AW146" s="6"/>
      <c r="AX146" s="6"/>
      <c r="AY146" s="6"/>
      <c r="AZ146" s="6"/>
      <c r="BA146" s="6">
        <v>17812.928000000004</v>
      </c>
      <c r="BB146" s="4" t="s">
        <v>1696</v>
      </c>
      <c r="BC146" s="3">
        <v>2015</v>
      </c>
      <c r="BD146" s="3" t="s">
        <v>2016</v>
      </c>
      <c r="BE146" s="4" t="s">
        <v>2036</v>
      </c>
      <c r="BF146" s="4" t="s">
        <v>2460</v>
      </c>
      <c r="BG146" s="4" t="s">
        <v>2037</v>
      </c>
      <c r="BH146" s="6">
        <v>890.65</v>
      </c>
      <c r="BI146" s="6"/>
      <c r="BJ146" s="6"/>
      <c r="BK146" s="4" t="s">
        <v>1758</v>
      </c>
      <c r="BL146" s="3"/>
      <c r="BM146" s="4" t="s">
        <v>2467</v>
      </c>
      <c r="BN146" s="3" t="s">
        <v>2468</v>
      </c>
      <c r="BO146" s="4" t="s">
        <v>2038</v>
      </c>
      <c r="BP146" s="4" t="s">
        <v>2469</v>
      </c>
      <c r="BQ146" s="3">
        <v>9140000104</v>
      </c>
      <c r="BR146" s="4" t="s">
        <v>2039</v>
      </c>
      <c r="BS146" s="7">
        <v>200</v>
      </c>
      <c r="BT146" s="3">
        <v>5626000018</v>
      </c>
      <c r="BU146" s="8" t="s">
        <v>2471</v>
      </c>
      <c r="BV146" s="3"/>
    </row>
    <row r="147" spans="1:74" x14ac:dyDescent="0.25">
      <c r="A147" s="3" t="s">
        <v>2705</v>
      </c>
      <c r="B147" s="3"/>
      <c r="C147" s="3" t="s">
        <v>2459</v>
      </c>
      <c r="D147" s="4" t="s">
        <v>2460</v>
      </c>
      <c r="E147" s="3" t="s">
        <v>2461</v>
      </c>
      <c r="F147" s="5" t="s">
        <v>2462</v>
      </c>
      <c r="G147" s="5" t="s">
        <v>2463</v>
      </c>
      <c r="H147" s="4" t="s">
        <v>2514</v>
      </c>
      <c r="I147" s="4" t="s">
        <v>2704</v>
      </c>
      <c r="J147" s="4" t="s">
        <v>1327</v>
      </c>
      <c r="K147" s="4">
        <v>100</v>
      </c>
      <c r="L147" s="4" t="s">
        <v>1569</v>
      </c>
      <c r="M147" s="4" t="s">
        <v>1992</v>
      </c>
      <c r="N147" s="4"/>
      <c r="O147" s="4" t="s">
        <v>1993</v>
      </c>
      <c r="P147" s="4" t="s">
        <v>1335</v>
      </c>
      <c r="Q147" s="4"/>
      <c r="R147" s="4"/>
      <c r="S147" s="4"/>
      <c r="T147" s="4"/>
      <c r="U147" s="4">
        <v>5</v>
      </c>
      <c r="V147" s="4">
        <v>5</v>
      </c>
      <c r="W147" s="4"/>
      <c r="X147" s="4"/>
      <c r="Y147" s="4"/>
      <c r="Z147" s="4"/>
      <c r="AA147" s="4"/>
      <c r="AB147" s="4"/>
      <c r="AC147" s="6">
        <v>3343.75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>
        <v>33437.5</v>
      </c>
      <c r="AP147" s="6"/>
      <c r="AQ147" s="6"/>
      <c r="AR147" s="6"/>
      <c r="AS147" s="6">
        <v>16718.75</v>
      </c>
      <c r="AT147" s="6">
        <v>16718.75</v>
      </c>
      <c r="AU147" s="6"/>
      <c r="AV147" s="6"/>
      <c r="AW147" s="6"/>
      <c r="AX147" s="6"/>
      <c r="AY147" s="6"/>
      <c r="AZ147" s="6"/>
      <c r="BA147" s="6">
        <v>37450</v>
      </c>
      <c r="BB147" s="4" t="s">
        <v>1696</v>
      </c>
      <c r="BC147" s="3">
        <v>2015</v>
      </c>
      <c r="BD147" s="3" t="s">
        <v>2016</v>
      </c>
      <c r="BE147" s="4" t="s">
        <v>2036</v>
      </c>
      <c r="BF147" s="4" t="s">
        <v>2460</v>
      </c>
      <c r="BG147" s="4" t="s">
        <v>2037</v>
      </c>
      <c r="BH147" s="6">
        <v>3745</v>
      </c>
      <c r="BI147" s="6"/>
      <c r="BJ147" s="6"/>
      <c r="BK147" s="4" t="s">
        <v>1758</v>
      </c>
      <c r="BL147" s="3"/>
      <c r="BM147" s="4" t="s">
        <v>2467</v>
      </c>
      <c r="BN147" s="3" t="s">
        <v>2468</v>
      </c>
      <c r="BO147" s="4" t="s">
        <v>2038</v>
      </c>
      <c r="BP147" s="4" t="s">
        <v>2469</v>
      </c>
      <c r="BQ147" s="3">
        <v>9140000106</v>
      </c>
      <c r="BR147" s="4" t="s">
        <v>2039</v>
      </c>
      <c r="BS147" s="7">
        <v>200</v>
      </c>
      <c r="BT147" s="3">
        <v>5626000018</v>
      </c>
      <c r="BU147" s="8" t="s">
        <v>2471</v>
      </c>
      <c r="BV147" s="3"/>
    </row>
    <row r="149" spans="1:74" x14ac:dyDescent="0.25">
      <c r="A149" t="s">
        <v>2458</v>
      </c>
      <c r="D149" t="s">
        <v>55</v>
      </c>
      <c r="E149" t="s">
        <v>2706</v>
      </c>
      <c r="F149" t="s">
        <v>2707</v>
      </c>
      <c r="G149" t="s">
        <v>2707</v>
      </c>
      <c r="H149" t="s">
        <v>2464</v>
      </c>
      <c r="I149" t="s">
        <v>2465</v>
      </c>
      <c r="J149" t="s">
        <v>1327</v>
      </c>
      <c r="K149">
        <v>100</v>
      </c>
      <c r="L149" t="s">
        <v>2709</v>
      </c>
      <c r="M149" t="s">
        <v>1992</v>
      </c>
      <c r="O149" t="s">
        <v>1993</v>
      </c>
      <c r="P149" t="s">
        <v>1335</v>
      </c>
      <c r="U149">
        <v>250</v>
      </c>
      <c r="V149">
        <v>120</v>
      </c>
      <c r="AC149">
        <v>128649.96</v>
      </c>
      <c r="AO149">
        <v>128649.96</v>
      </c>
      <c r="AS149">
        <v>32162490</v>
      </c>
      <c r="AT149">
        <v>15437995.200000001</v>
      </c>
      <c r="BA149">
        <v>53312543.42400001</v>
      </c>
      <c r="BB149" t="s">
        <v>1696</v>
      </c>
      <c r="BC149" t="s">
        <v>1736</v>
      </c>
      <c r="BE149" t="s">
        <v>2708</v>
      </c>
      <c r="BF149" t="s">
        <v>55</v>
      </c>
      <c r="BG149" t="s">
        <v>2037</v>
      </c>
      <c r="BH149">
        <v>144087.95520000003</v>
      </c>
      <c r="BK149" t="s">
        <v>2466</v>
      </c>
      <c r="BM149" t="s">
        <v>2467</v>
      </c>
      <c r="BN149" t="s">
        <v>2468</v>
      </c>
      <c r="BO149" t="s">
        <v>2038</v>
      </c>
      <c r="BP149" t="s">
        <v>2469</v>
      </c>
      <c r="BQ149" t="s">
        <v>2470</v>
      </c>
      <c r="BR149" t="s">
        <v>2039</v>
      </c>
      <c r="BS149" t="s">
        <v>1669</v>
      </c>
      <c r="BT149">
        <v>5626000018</v>
      </c>
      <c r="BU149" t="s">
        <v>2471</v>
      </c>
      <c r="BV149" t="s">
        <v>2040</v>
      </c>
    </row>
    <row r="150" spans="1:74" x14ac:dyDescent="0.25">
      <c r="A150" t="s">
        <v>2472</v>
      </c>
      <c r="D150" t="s">
        <v>55</v>
      </c>
      <c r="E150" t="s">
        <v>2706</v>
      </c>
      <c r="F150" t="s">
        <v>2707</v>
      </c>
      <c r="G150" t="s">
        <v>2707</v>
      </c>
      <c r="H150" t="s">
        <v>2473</v>
      </c>
      <c r="I150" t="s">
        <v>2474</v>
      </c>
      <c r="J150" t="s">
        <v>1327</v>
      </c>
      <c r="K150">
        <v>100</v>
      </c>
      <c r="L150" t="s">
        <v>2710</v>
      </c>
      <c r="M150" t="s">
        <v>1992</v>
      </c>
      <c r="O150" t="s">
        <v>1993</v>
      </c>
      <c r="P150" t="s">
        <v>1335</v>
      </c>
      <c r="U150">
        <v>20</v>
      </c>
      <c r="V150">
        <v>20</v>
      </c>
      <c r="AC150">
        <v>3857.73</v>
      </c>
      <c r="AO150">
        <v>3857.73</v>
      </c>
      <c r="AS150">
        <v>77154.600000000006</v>
      </c>
      <c r="AT150">
        <v>77154.600000000006</v>
      </c>
      <c r="BA150">
        <v>172826.30400000003</v>
      </c>
      <c r="BB150" t="s">
        <v>1696</v>
      </c>
      <c r="BC150" t="s">
        <v>1736</v>
      </c>
      <c r="BE150" t="s">
        <v>2708</v>
      </c>
      <c r="BF150" t="s">
        <v>55</v>
      </c>
      <c r="BG150" t="s">
        <v>2037</v>
      </c>
      <c r="BH150">
        <v>4320.6576000000005</v>
      </c>
      <c r="BK150" t="s">
        <v>1758</v>
      </c>
      <c r="BM150" t="s">
        <v>2467</v>
      </c>
      <c r="BN150" t="s">
        <v>2468</v>
      </c>
      <c r="BO150" t="s">
        <v>2038</v>
      </c>
      <c r="BP150" t="s">
        <v>2469</v>
      </c>
      <c r="BQ150">
        <v>9140000121</v>
      </c>
      <c r="BR150" t="s">
        <v>2039</v>
      </c>
      <c r="BT150">
        <v>5604000005</v>
      </c>
      <c r="BU150" t="s">
        <v>2475</v>
      </c>
      <c r="BV150" t="s">
        <v>2040</v>
      </c>
    </row>
    <row r="151" spans="1:74" x14ac:dyDescent="0.25">
      <c r="A151" t="s">
        <v>2476</v>
      </c>
      <c r="D151" t="s">
        <v>55</v>
      </c>
      <c r="E151" t="s">
        <v>2706</v>
      </c>
      <c r="F151" t="s">
        <v>2707</v>
      </c>
      <c r="G151" t="s">
        <v>2707</v>
      </c>
      <c r="H151" t="s">
        <v>2477</v>
      </c>
      <c r="I151" t="s">
        <v>2478</v>
      </c>
      <c r="J151" t="s">
        <v>1327</v>
      </c>
      <c r="K151">
        <v>100</v>
      </c>
      <c r="L151" t="s">
        <v>2710</v>
      </c>
      <c r="M151" t="s">
        <v>1992</v>
      </c>
      <c r="O151" t="s">
        <v>1993</v>
      </c>
      <c r="P151" t="s">
        <v>1335</v>
      </c>
      <c r="U151">
        <v>10</v>
      </c>
      <c r="V151">
        <v>10</v>
      </c>
      <c r="AC151">
        <v>1051.8599999999999</v>
      </c>
      <c r="AO151">
        <v>1051.8599999999999</v>
      </c>
      <c r="AS151">
        <v>10518.599999999999</v>
      </c>
      <c r="AT151">
        <v>10518.599999999999</v>
      </c>
      <c r="BA151">
        <v>23561.664000000001</v>
      </c>
      <c r="BB151" t="s">
        <v>1696</v>
      </c>
      <c r="BC151" t="s">
        <v>1736</v>
      </c>
      <c r="BE151" t="s">
        <v>2708</v>
      </c>
      <c r="BF151" t="s">
        <v>55</v>
      </c>
      <c r="BG151" t="s">
        <v>2037</v>
      </c>
      <c r="BH151">
        <v>1178.0832</v>
      </c>
      <c r="BK151" t="s">
        <v>1758</v>
      </c>
      <c r="BM151" t="s">
        <v>2467</v>
      </c>
      <c r="BN151" t="s">
        <v>2468</v>
      </c>
      <c r="BO151" t="s">
        <v>2038</v>
      </c>
      <c r="BP151" t="s">
        <v>2469</v>
      </c>
      <c r="BQ151">
        <v>9140000085</v>
      </c>
      <c r="BR151" t="s">
        <v>2039</v>
      </c>
      <c r="BT151">
        <v>5604000005</v>
      </c>
      <c r="BU151" t="s">
        <v>2475</v>
      </c>
      <c r="BV151" t="s">
        <v>2040</v>
      </c>
    </row>
    <row r="152" spans="1:74" x14ac:dyDescent="0.25">
      <c r="A152" t="s">
        <v>2479</v>
      </c>
      <c r="D152" t="s">
        <v>55</v>
      </c>
      <c r="E152" t="s">
        <v>2706</v>
      </c>
      <c r="F152" t="s">
        <v>2707</v>
      </c>
      <c r="G152" t="s">
        <v>2707</v>
      </c>
      <c r="H152" t="s">
        <v>2480</v>
      </c>
      <c r="I152" t="s">
        <v>2478</v>
      </c>
      <c r="J152" t="s">
        <v>1327</v>
      </c>
      <c r="K152">
        <v>100</v>
      </c>
      <c r="L152" t="s">
        <v>2710</v>
      </c>
      <c r="M152" t="s">
        <v>1992</v>
      </c>
      <c r="O152" t="s">
        <v>1993</v>
      </c>
      <c r="P152" t="s">
        <v>1335</v>
      </c>
      <c r="U152">
        <v>4</v>
      </c>
      <c r="V152">
        <v>4</v>
      </c>
      <c r="AC152">
        <v>1954.67</v>
      </c>
      <c r="AO152">
        <v>1954.67</v>
      </c>
      <c r="AS152">
        <v>7818.68</v>
      </c>
      <c r="AT152">
        <v>7818.68</v>
      </c>
      <c r="BA152">
        <v>17513.843200000003</v>
      </c>
      <c r="BB152" t="s">
        <v>1696</v>
      </c>
      <c r="BC152" t="s">
        <v>1736</v>
      </c>
      <c r="BE152" t="s">
        <v>2708</v>
      </c>
      <c r="BF152" t="s">
        <v>55</v>
      </c>
      <c r="BG152" t="s">
        <v>2037</v>
      </c>
      <c r="BH152">
        <v>2189.2304000000004</v>
      </c>
      <c r="BK152" t="s">
        <v>1758</v>
      </c>
      <c r="BM152" t="s">
        <v>2467</v>
      </c>
      <c r="BN152" t="s">
        <v>2468</v>
      </c>
      <c r="BO152" t="s">
        <v>2038</v>
      </c>
      <c r="BP152" t="s">
        <v>2469</v>
      </c>
      <c r="BQ152">
        <v>9140000089</v>
      </c>
      <c r="BR152" t="s">
        <v>2039</v>
      </c>
      <c r="BT152">
        <v>5604000005</v>
      </c>
      <c r="BU152" t="s">
        <v>2475</v>
      </c>
      <c r="BV152" t="s">
        <v>2040</v>
      </c>
    </row>
    <row r="153" spans="1:74" x14ac:dyDescent="0.25">
      <c r="A153" t="s">
        <v>2481</v>
      </c>
      <c r="D153" t="s">
        <v>55</v>
      </c>
      <c r="E153" t="s">
        <v>2706</v>
      </c>
      <c r="F153" t="s">
        <v>2707</v>
      </c>
      <c r="G153" t="s">
        <v>2707</v>
      </c>
      <c r="H153" t="s">
        <v>2482</v>
      </c>
      <c r="I153" t="s">
        <v>2478</v>
      </c>
      <c r="J153" t="s">
        <v>1327</v>
      </c>
      <c r="K153">
        <v>100</v>
      </c>
      <c r="L153" t="s">
        <v>2710</v>
      </c>
      <c r="M153" t="s">
        <v>1992</v>
      </c>
      <c r="O153" t="s">
        <v>1993</v>
      </c>
      <c r="P153" t="s">
        <v>1335</v>
      </c>
      <c r="U153">
        <v>4</v>
      </c>
      <c r="V153">
        <v>4</v>
      </c>
      <c r="AC153">
        <v>1986.19</v>
      </c>
      <c r="AO153">
        <v>1986.19</v>
      </c>
      <c r="AS153">
        <v>7944.76</v>
      </c>
      <c r="AT153">
        <v>7944.76</v>
      </c>
      <c r="BA153">
        <v>17796.262400000003</v>
      </c>
      <c r="BB153" t="s">
        <v>1696</v>
      </c>
      <c r="BC153" t="s">
        <v>1736</v>
      </c>
      <c r="BE153" t="s">
        <v>2708</v>
      </c>
      <c r="BF153" t="s">
        <v>55</v>
      </c>
      <c r="BG153" t="s">
        <v>2037</v>
      </c>
      <c r="BH153">
        <v>2224.5328000000004</v>
      </c>
      <c r="BK153" t="s">
        <v>1758</v>
      </c>
      <c r="BM153" t="s">
        <v>2467</v>
      </c>
      <c r="BN153" t="s">
        <v>2468</v>
      </c>
      <c r="BO153" t="s">
        <v>2038</v>
      </c>
      <c r="BP153" t="s">
        <v>2469</v>
      </c>
      <c r="BQ153">
        <v>9140000090</v>
      </c>
      <c r="BR153" t="s">
        <v>2039</v>
      </c>
      <c r="BT153">
        <v>5604000005</v>
      </c>
      <c r="BU153" t="s">
        <v>2475</v>
      </c>
      <c r="BV153" t="s">
        <v>2040</v>
      </c>
    </row>
    <row r="154" spans="1:74" x14ac:dyDescent="0.25">
      <c r="A154" t="s">
        <v>2483</v>
      </c>
      <c r="D154" t="s">
        <v>55</v>
      </c>
      <c r="E154" t="s">
        <v>2706</v>
      </c>
      <c r="F154" t="s">
        <v>2707</v>
      </c>
      <c r="G154" t="s">
        <v>2707</v>
      </c>
      <c r="H154" t="s">
        <v>2484</v>
      </c>
      <c r="I154" t="s">
        <v>2478</v>
      </c>
      <c r="J154" t="s">
        <v>1327</v>
      </c>
      <c r="K154">
        <v>100</v>
      </c>
      <c r="L154" t="s">
        <v>2710</v>
      </c>
      <c r="M154" t="s">
        <v>1992</v>
      </c>
      <c r="O154" t="s">
        <v>1993</v>
      </c>
      <c r="P154" t="s">
        <v>1335</v>
      </c>
      <c r="U154">
        <v>10</v>
      </c>
      <c r="V154">
        <v>10</v>
      </c>
      <c r="AC154">
        <v>338.2</v>
      </c>
      <c r="AO154">
        <v>338.2</v>
      </c>
      <c r="AS154">
        <v>3382</v>
      </c>
      <c r="AT154">
        <v>3382</v>
      </c>
      <c r="BA154">
        <v>7575.68</v>
      </c>
      <c r="BB154" t="s">
        <v>1696</v>
      </c>
      <c r="BC154" t="s">
        <v>1736</v>
      </c>
      <c r="BE154" t="s">
        <v>2708</v>
      </c>
      <c r="BF154" t="s">
        <v>55</v>
      </c>
      <c r="BG154" t="s">
        <v>2037</v>
      </c>
      <c r="BH154">
        <v>378.78400000000005</v>
      </c>
      <c r="BK154" t="s">
        <v>1758</v>
      </c>
      <c r="BM154" t="s">
        <v>2467</v>
      </c>
      <c r="BN154" t="s">
        <v>2468</v>
      </c>
      <c r="BO154" t="s">
        <v>2038</v>
      </c>
      <c r="BP154" t="s">
        <v>2469</v>
      </c>
      <c r="BQ154">
        <v>9140000091</v>
      </c>
      <c r="BR154" t="s">
        <v>2039</v>
      </c>
      <c r="BT154">
        <v>5604000005</v>
      </c>
      <c r="BU154" t="s">
        <v>2475</v>
      </c>
      <c r="BV154" t="s">
        <v>2040</v>
      </c>
    </row>
    <row r="155" spans="1:74" x14ac:dyDescent="0.25">
      <c r="A155" t="s">
        <v>2485</v>
      </c>
      <c r="D155" t="s">
        <v>55</v>
      </c>
      <c r="E155" t="s">
        <v>2706</v>
      </c>
      <c r="F155" t="s">
        <v>2707</v>
      </c>
      <c r="G155" t="s">
        <v>2707</v>
      </c>
      <c r="H155" t="s">
        <v>2486</v>
      </c>
      <c r="I155" t="s">
        <v>2478</v>
      </c>
      <c r="J155" t="s">
        <v>1327</v>
      </c>
      <c r="K155">
        <v>100</v>
      </c>
      <c r="L155" t="s">
        <v>2710</v>
      </c>
      <c r="M155" t="s">
        <v>1992</v>
      </c>
      <c r="O155" t="s">
        <v>1993</v>
      </c>
      <c r="P155" t="s">
        <v>1335</v>
      </c>
      <c r="U155">
        <v>1</v>
      </c>
      <c r="V155">
        <v>1</v>
      </c>
      <c r="AC155">
        <v>902.81999999999994</v>
      </c>
      <c r="AO155">
        <v>902.81999999999994</v>
      </c>
      <c r="AS155">
        <v>902.81999999999994</v>
      </c>
      <c r="AT155">
        <v>902.81999999999994</v>
      </c>
      <c r="BA155">
        <v>2022.3168000000001</v>
      </c>
      <c r="BB155" t="s">
        <v>1696</v>
      </c>
      <c r="BC155" t="s">
        <v>1736</v>
      </c>
      <c r="BE155" t="s">
        <v>2708</v>
      </c>
      <c r="BF155" t="s">
        <v>55</v>
      </c>
      <c r="BG155" t="s">
        <v>2037</v>
      </c>
      <c r="BH155">
        <v>1011.1584</v>
      </c>
      <c r="BK155" t="s">
        <v>1758</v>
      </c>
      <c r="BM155" t="s">
        <v>2467</v>
      </c>
      <c r="BN155" t="s">
        <v>2468</v>
      </c>
      <c r="BO155" t="s">
        <v>2038</v>
      </c>
      <c r="BP155" t="s">
        <v>2469</v>
      </c>
      <c r="BQ155">
        <v>9140000096</v>
      </c>
      <c r="BR155" t="s">
        <v>2039</v>
      </c>
      <c r="BT155">
        <v>5604000005</v>
      </c>
      <c r="BU155" t="s">
        <v>2475</v>
      </c>
      <c r="BV155" t="s">
        <v>2040</v>
      </c>
    </row>
    <row r="156" spans="1:74" x14ac:dyDescent="0.25">
      <c r="A156" t="s">
        <v>2487</v>
      </c>
      <c r="D156" t="s">
        <v>55</v>
      </c>
      <c r="E156" t="s">
        <v>2706</v>
      </c>
      <c r="F156" t="s">
        <v>2707</v>
      </c>
      <c r="G156" t="s">
        <v>2707</v>
      </c>
      <c r="H156" t="s">
        <v>2488</v>
      </c>
      <c r="I156" t="s">
        <v>2489</v>
      </c>
      <c r="J156" t="s">
        <v>1327</v>
      </c>
      <c r="K156">
        <v>100</v>
      </c>
      <c r="L156" t="s">
        <v>2710</v>
      </c>
      <c r="M156" t="s">
        <v>1992</v>
      </c>
      <c r="O156" t="s">
        <v>1993</v>
      </c>
      <c r="P156" t="s">
        <v>1335</v>
      </c>
      <c r="U156">
        <v>10</v>
      </c>
      <c r="V156">
        <v>10</v>
      </c>
      <c r="AC156">
        <v>486.28999999999996</v>
      </c>
      <c r="AO156">
        <v>486.28999999999996</v>
      </c>
      <c r="AS156">
        <v>4862.8999999999996</v>
      </c>
      <c r="AT156">
        <v>4862.8999999999996</v>
      </c>
      <c r="BA156">
        <v>10892.896000000001</v>
      </c>
      <c r="BB156" t="s">
        <v>1696</v>
      </c>
      <c r="BC156" t="s">
        <v>1736</v>
      </c>
      <c r="BE156" t="s">
        <v>2708</v>
      </c>
      <c r="BF156" t="s">
        <v>55</v>
      </c>
      <c r="BG156" t="s">
        <v>2037</v>
      </c>
      <c r="BH156">
        <v>544.64480000000003</v>
      </c>
      <c r="BK156" t="s">
        <v>1758</v>
      </c>
      <c r="BM156" t="s">
        <v>2467</v>
      </c>
      <c r="BN156" t="s">
        <v>2468</v>
      </c>
      <c r="BO156" t="s">
        <v>2038</v>
      </c>
      <c r="BP156" t="s">
        <v>2469</v>
      </c>
      <c r="BQ156">
        <v>9140000471</v>
      </c>
      <c r="BR156" t="s">
        <v>2039</v>
      </c>
      <c r="BT156">
        <v>5604000005</v>
      </c>
      <c r="BU156" t="s">
        <v>2475</v>
      </c>
      <c r="BV156" t="s">
        <v>2040</v>
      </c>
    </row>
    <row r="157" spans="1:74" x14ac:dyDescent="0.25">
      <c r="A157" t="s">
        <v>2490</v>
      </c>
      <c r="D157" t="s">
        <v>55</v>
      </c>
      <c r="E157" t="s">
        <v>2706</v>
      </c>
      <c r="F157" t="s">
        <v>2707</v>
      </c>
      <c r="G157" t="s">
        <v>2707</v>
      </c>
      <c r="H157" t="s">
        <v>2491</v>
      </c>
      <c r="I157" t="s">
        <v>2478</v>
      </c>
      <c r="J157" t="s">
        <v>1327</v>
      </c>
      <c r="K157">
        <v>100</v>
      </c>
      <c r="L157" t="s">
        <v>2710</v>
      </c>
      <c r="M157" t="s">
        <v>1992</v>
      </c>
      <c r="O157" t="s">
        <v>1993</v>
      </c>
      <c r="P157" t="s">
        <v>1335</v>
      </c>
      <c r="U157">
        <v>30</v>
      </c>
      <c r="V157">
        <v>30</v>
      </c>
      <c r="AC157">
        <v>970.65</v>
      </c>
      <c r="AO157">
        <v>970.65</v>
      </c>
      <c r="AS157">
        <v>29119.5</v>
      </c>
      <c r="AT157">
        <v>29119.5</v>
      </c>
      <c r="BA157">
        <v>65227.680000000008</v>
      </c>
      <c r="BB157" t="s">
        <v>1696</v>
      </c>
      <c r="BC157" t="s">
        <v>1736</v>
      </c>
      <c r="BE157" t="s">
        <v>2708</v>
      </c>
      <c r="BF157" t="s">
        <v>55</v>
      </c>
      <c r="BG157" t="s">
        <v>2037</v>
      </c>
      <c r="BH157">
        <v>1087.1280000000002</v>
      </c>
      <c r="BK157" t="s">
        <v>1758</v>
      </c>
      <c r="BM157" t="s">
        <v>2467</v>
      </c>
      <c r="BN157" t="s">
        <v>2468</v>
      </c>
      <c r="BO157" t="s">
        <v>2038</v>
      </c>
      <c r="BP157" t="s">
        <v>2469</v>
      </c>
      <c r="BQ157">
        <v>9140000093</v>
      </c>
      <c r="BR157" t="s">
        <v>2039</v>
      </c>
      <c r="BT157">
        <v>5604000005</v>
      </c>
      <c r="BU157" t="s">
        <v>2475</v>
      </c>
      <c r="BV157" t="s">
        <v>2040</v>
      </c>
    </row>
    <row r="158" spans="1:74" x14ac:dyDescent="0.25">
      <c r="A158" t="s">
        <v>2492</v>
      </c>
      <c r="D158" t="s">
        <v>55</v>
      </c>
      <c r="E158" t="s">
        <v>2706</v>
      </c>
      <c r="F158" t="s">
        <v>2707</v>
      </c>
      <c r="G158" t="s">
        <v>2707</v>
      </c>
      <c r="H158" t="s">
        <v>2493</v>
      </c>
      <c r="I158" t="s">
        <v>2494</v>
      </c>
      <c r="J158" t="s">
        <v>1327</v>
      </c>
      <c r="K158">
        <v>100</v>
      </c>
      <c r="L158" t="s">
        <v>2710</v>
      </c>
      <c r="M158" t="s">
        <v>1992</v>
      </c>
      <c r="O158" t="s">
        <v>1993</v>
      </c>
      <c r="P158" t="s">
        <v>1335</v>
      </c>
      <c r="U158">
        <v>15</v>
      </c>
      <c r="V158">
        <v>15</v>
      </c>
      <c r="AC158">
        <v>2832.6400000000003</v>
      </c>
      <c r="AO158">
        <v>2832.6400000000003</v>
      </c>
      <c r="AS158">
        <v>42489.600000000006</v>
      </c>
      <c r="AT158">
        <v>42489.600000000006</v>
      </c>
      <c r="BA158">
        <v>95176.704000000027</v>
      </c>
      <c r="BB158" t="s">
        <v>1696</v>
      </c>
      <c r="BC158" t="s">
        <v>1736</v>
      </c>
      <c r="BE158" t="s">
        <v>2708</v>
      </c>
      <c r="BF158" t="s">
        <v>55</v>
      </c>
      <c r="BG158" t="s">
        <v>2037</v>
      </c>
      <c r="BH158">
        <v>3172.5568000000007</v>
      </c>
      <c r="BK158" t="s">
        <v>1758</v>
      </c>
      <c r="BM158" t="s">
        <v>2467</v>
      </c>
      <c r="BN158" t="s">
        <v>2468</v>
      </c>
      <c r="BO158" t="s">
        <v>2038</v>
      </c>
      <c r="BP158" t="s">
        <v>2469</v>
      </c>
      <c r="BQ158">
        <v>9140000097</v>
      </c>
      <c r="BR158" t="s">
        <v>2039</v>
      </c>
      <c r="BT158">
        <v>5604000005</v>
      </c>
      <c r="BU158" t="s">
        <v>2475</v>
      </c>
      <c r="BV158" t="s">
        <v>2040</v>
      </c>
    </row>
    <row r="159" spans="1:74" x14ac:dyDescent="0.25">
      <c r="A159" t="s">
        <v>2495</v>
      </c>
      <c r="D159" t="s">
        <v>55</v>
      </c>
      <c r="E159" t="s">
        <v>2706</v>
      </c>
      <c r="F159" t="s">
        <v>2707</v>
      </c>
      <c r="G159" t="s">
        <v>2707</v>
      </c>
      <c r="H159" t="s">
        <v>2496</v>
      </c>
      <c r="I159" t="s">
        <v>2497</v>
      </c>
      <c r="J159" t="s">
        <v>1327</v>
      </c>
      <c r="K159">
        <v>100</v>
      </c>
      <c r="L159" t="s">
        <v>2710</v>
      </c>
      <c r="M159" t="s">
        <v>1992</v>
      </c>
      <c r="O159" t="s">
        <v>1993</v>
      </c>
      <c r="P159" t="s">
        <v>1335</v>
      </c>
      <c r="U159">
        <v>15</v>
      </c>
      <c r="V159">
        <v>15</v>
      </c>
      <c r="AC159">
        <v>549.33000000000004</v>
      </c>
      <c r="AO159">
        <v>549.33000000000004</v>
      </c>
      <c r="AS159">
        <v>8239.9500000000007</v>
      </c>
      <c r="AT159">
        <v>8239.9500000000007</v>
      </c>
      <c r="BA159">
        <v>18457.488000000005</v>
      </c>
      <c r="BB159" t="s">
        <v>1696</v>
      </c>
      <c r="BC159" t="s">
        <v>1736</v>
      </c>
      <c r="BE159" t="s">
        <v>2708</v>
      </c>
      <c r="BF159" t="s">
        <v>55</v>
      </c>
      <c r="BG159" t="s">
        <v>2037</v>
      </c>
      <c r="BH159">
        <v>615.2496000000001</v>
      </c>
      <c r="BK159" t="s">
        <v>1758</v>
      </c>
      <c r="BM159" t="s">
        <v>2467</v>
      </c>
      <c r="BN159" t="s">
        <v>2468</v>
      </c>
      <c r="BO159" t="s">
        <v>2038</v>
      </c>
      <c r="BP159" t="s">
        <v>2469</v>
      </c>
      <c r="BQ159">
        <v>9140000098</v>
      </c>
      <c r="BR159" t="s">
        <v>2039</v>
      </c>
      <c r="BT159">
        <v>5604000005</v>
      </c>
      <c r="BU159" t="s">
        <v>2475</v>
      </c>
      <c r="BV159" t="s">
        <v>2040</v>
      </c>
    </row>
    <row r="160" spans="1:74" x14ac:dyDescent="0.25">
      <c r="A160" t="s">
        <v>2498</v>
      </c>
      <c r="D160" t="s">
        <v>55</v>
      </c>
      <c r="E160" t="s">
        <v>2706</v>
      </c>
      <c r="F160" t="s">
        <v>2707</v>
      </c>
      <c r="G160" t="s">
        <v>2707</v>
      </c>
      <c r="H160" t="s">
        <v>2499</v>
      </c>
      <c r="I160" t="s">
        <v>2497</v>
      </c>
      <c r="J160" t="s">
        <v>1327</v>
      </c>
      <c r="K160">
        <v>100</v>
      </c>
      <c r="L160" t="s">
        <v>2710</v>
      </c>
      <c r="M160" t="s">
        <v>1992</v>
      </c>
      <c r="O160" t="s">
        <v>1993</v>
      </c>
      <c r="P160" t="s">
        <v>1335</v>
      </c>
      <c r="U160">
        <v>14</v>
      </c>
      <c r="V160">
        <v>14</v>
      </c>
      <c r="AC160">
        <v>262.71999999999997</v>
      </c>
      <c r="AO160">
        <v>262.71999999999997</v>
      </c>
      <c r="AS160">
        <v>3678.0799999999995</v>
      </c>
      <c r="AT160">
        <v>3678.0799999999995</v>
      </c>
      <c r="BA160">
        <v>8238.8991999999998</v>
      </c>
      <c r="BB160" t="s">
        <v>1696</v>
      </c>
      <c r="BC160" t="s">
        <v>1736</v>
      </c>
      <c r="BE160" t="s">
        <v>2708</v>
      </c>
      <c r="BF160" t="s">
        <v>55</v>
      </c>
      <c r="BG160" t="s">
        <v>2037</v>
      </c>
      <c r="BH160">
        <v>294.24639999999999</v>
      </c>
      <c r="BK160" t="s">
        <v>1758</v>
      </c>
      <c r="BM160" t="s">
        <v>2467</v>
      </c>
      <c r="BN160" t="s">
        <v>2468</v>
      </c>
      <c r="BO160" t="s">
        <v>2038</v>
      </c>
      <c r="BP160" t="s">
        <v>2469</v>
      </c>
      <c r="BQ160">
        <v>9140000099</v>
      </c>
      <c r="BR160" t="s">
        <v>2039</v>
      </c>
      <c r="BT160">
        <v>5604000005</v>
      </c>
      <c r="BU160" t="s">
        <v>2475</v>
      </c>
      <c r="BV160" t="s">
        <v>2040</v>
      </c>
    </row>
    <row r="161" spans="1:74" x14ac:dyDescent="0.25">
      <c r="A161" t="s">
        <v>2500</v>
      </c>
      <c r="D161" t="s">
        <v>55</v>
      </c>
      <c r="E161" t="s">
        <v>2706</v>
      </c>
      <c r="F161" t="s">
        <v>2707</v>
      </c>
      <c r="G161" t="s">
        <v>2707</v>
      </c>
      <c r="H161" t="s">
        <v>2501</v>
      </c>
      <c r="I161" t="s">
        <v>2497</v>
      </c>
      <c r="J161" t="s">
        <v>1327</v>
      </c>
      <c r="K161">
        <v>100</v>
      </c>
      <c r="L161" t="s">
        <v>2710</v>
      </c>
      <c r="M161" t="s">
        <v>1992</v>
      </c>
      <c r="O161" t="s">
        <v>1993</v>
      </c>
      <c r="P161" t="s">
        <v>1335</v>
      </c>
      <c r="U161">
        <v>10</v>
      </c>
      <c r="V161">
        <v>10</v>
      </c>
      <c r="AC161">
        <v>122.29</v>
      </c>
      <c r="AO161">
        <v>122.29</v>
      </c>
      <c r="AS161">
        <v>1222.9000000000001</v>
      </c>
      <c r="AT161">
        <v>1222.9000000000001</v>
      </c>
      <c r="BA161">
        <v>2739.2960000000003</v>
      </c>
      <c r="BB161" t="s">
        <v>1696</v>
      </c>
      <c r="BC161" t="s">
        <v>1736</v>
      </c>
      <c r="BE161" t="s">
        <v>2708</v>
      </c>
      <c r="BF161" t="s">
        <v>55</v>
      </c>
      <c r="BG161" t="s">
        <v>2037</v>
      </c>
      <c r="BH161">
        <v>136.96480000000003</v>
      </c>
      <c r="BK161" t="s">
        <v>1758</v>
      </c>
      <c r="BM161" t="s">
        <v>2467</v>
      </c>
      <c r="BN161" t="s">
        <v>2468</v>
      </c>
      <c r="BO161" t="s">
        <v>2038</v>
      </c>
      <c r="BP161" t="s">
        <v>2469</v>
      </c>
      <c r="BQ161" t="s">
        <v>2502</v>
      </c>
      <c r="BR161" t="s">
        <v>2039</v>
      </c>
      <c r="BT161">
        <v>5604000005</v>
      </c>
      <c r="BU161" t="s">
        <v>2475</v>
      </c>
      <c r="BV161" t="s">
        <v>2040</v>
      </c>
    </row>
    <row r="162" spans="1:74" x14ac:dyDescent="0.25">
      <c r="A162" t="s">
        <v>2503</v>
      </c>
      <c r="D162" t="s">
        <v>55</v>
      </c>
      <c r="E162" t="s">
        <v>2706</v>
      </c>
      <c r="F162" t="s">
        <v>2707</v>
      </c>
      <c r="G162" t="s">
        <v>2707</v>
      </c>
      <c r="H162" t="s">
        <v>2504</v>
      </c>
      <c r="I162" t="s">
        <v>2494</v>
      </c>
      <c r="J162" t="s">
        <v>1327</v>
      </c>
      <c r="K162">
        <v>100</v>
      </c>
      <c r="L162" t="s">
        <v>2710</v>
      </c>
      <c r="M162" t="s">
        <v>1992</v>
      </c>
      <c r="O162" t="s">
        <v>1993</v>
      </c>
      <c r="P162" t="s">
        <v>1335</v>
      </c>
      <c r="U162">
        <v>14</v>
      </c>
      <c r="V162">
        <v>14</v>
      </c>
      <c r="AC162">
        <v>354.44</v>
      </c>
      <c r="AO162">
        <v>354.44</v>
      </c>
      <c r="AS162">
        <v>4962.16</v>
      </c>
      <c r="AT162">
        <v>4962.16</v>
      </c>
      <c r="BA162">
        <v>11115.2384</v>
      </c>
      <c r="BB162" t="s">
        <v>1696</v>
      </c>
      <c r="BC162" t="s">
        <v>1736</v>
      </c>
      <c r="BE162" t="s">
        <v>2708</v>
      </c>
      <c r="BF162" t="s">
        <v>55</v>
      </c>
      <c r="BG162" t="s">
        <v>2037</v>
      </c>
      <c r="BH162">
        <v>396.97280000000006</v>
      </c>
      <c r="BK162" t="s">
        <v>1758</v>
      </c>
      <c r="BM162" t="s">
        <v>2467</v>
      </c>
      <c r="BN162" t="s">
        <v>2468</v>
      </c>
      <c r="BO162" t="s">
        <v>2038</v>
      </c>
      <c r="BP162" t="s">
        <v>2469</v>
      </c>
      <c r="BQ162">
        <v>9140000101</v>
      </c>
      <c r="BR162" t="s">
        <v>2039</v>
      </c>
      <c r="BT162">
        <v>5604000005</v>
      </c>
      <c r="BU162" t="s">
        <v>2475</v>
      </c>
      <c r="BV162" t="s">
        <v>2040</v>
      </c>
    </row>
    <row r="163" spans="1:74" x14ac:dyDescent="0.25">
      <c r="A163" t="s">
        <v>2505</v>
      </c>
      <c r="D163" t="s">
        <v>55</v>
      </c>
      <c r="E163" t="s">
        <v>2706</v>
      </c>
      <c r="F163" t="s">
        <v>2707</v>
      </c>
      <c r="G163" t="s">
        <v>2707</v>
      </c>
      <c r="H163" t="s">
        <v>2506</v>
      </c>
      <c r="I163" t="s">
        <v>2497</v>
      </c>
      <c r="J163" t="s">
        <v>1327</v>
      </c>
      <c r="K163">
        <v>100</v>
      </c>
      <c r="L163" t="s">
        <v>2710</v>
      </c>
      <c r="M163" t="s">
        <v>1992</v>
      </c>
      <c r="O163" t="s">
        <v>1993</v>
      </c>
      <c r="P163" t="s">
        <v>1335</v>
      </c>
      <c r="U163">
        <v>10</v>
      </c>
      <c r="V163">
        <v>10</v>
      </c>
      <c r="AC163">
        <v>151.89999999999998</v>
      </c>
      <c r="AO163">
        <v>151.89999999999998</v>
      </c>
      <c r="AS163">
        <v>1518.9999999999998</v>
      </c>
      <c r="AT163">
        <v>1518.9999999999998</v>
      </c>
      <c r="BA163">
        <v>3402.56</v>
      </c>
      <c r="BB163" t="s">
        <v>1696</v>
      </c>
      <c r="BC163" t="s">
        <v>1736</v>
      </c>
      <c r="BE163" t="s">
        <v>2708</v>
      </c>
      <c r="BF163" t="s">
        <v>55</v>
      </c>
      <c r="BG163" t="s">
        <v>2037</v>
      </c>
      <c r="BH163">
        <v>170.12799999999999</v>
      </c>
      <c r="BK163" t="s">
        <v>1758</v>
      </c>
      <c r="BM163" t="s">
        <v>2467</v>
      </c>
      <c r="BN163" t="s">
        <v>2468</v>
      </c>
      <c r="BO163" t="s">
        <v>2038</v>
      </c>
      <c r="BP163" t="s">
        <v>2469</v>
      </c>
      <c r="BQ163">
        <v>9140000102</v>
      </c>
      <c r="BR163" t="s">
        <v>2039</v>
      </c>
      <c r="BT163">
        <v>5604000005</v>
      </c>
      <c r="BU163" t="s">
        <v>2475</v>
      </c>
      <c r="BV163" t="s">
        <v>2040</v>
      </c>
    </row>
    <row r="164" spans="1:74" x14ac:dyDescent="0.25">
      <c r="A164" t="s">
        <v>2507</v>
      </c>
      <c r="D164" t="s">
        <v>55</v>
      </c>
      <c r="E164" t="s">
        <v>2706</v>
      </c>
      <c r="F164" t="s">
        <v>2707</v>
      </c>
      <c r="G164" t="s">
        <v>2707</v>
      </c>
      <c r="H164" t="s">
        <v>2508</v>
      </c>
      <c r="I164" t="s">
        <v>2497</v>
      </c>
      <c r="J164" t="s">
        <v>1327</v>
      </c>
      <c r="K164">
        <v>100</v>
      </c>
      <c r="L164" t="s">
        <v>2710</v>
      </c>
      <c r="M164" t="s">
        <v>1992</v>
      </c>
      <c r="O164" t="s">
        <v>1993</v>
      </c>
      <c r="P164" t="s">
        <v>1335</v>
      </c>
      <c r="U164">
        <v>14</v>
      </c>
      <c r="V164">
        <v>14</v>
      </c>
      <c r="AC164">
        <v>486.28999999999996</v>
      </c>
      <c r="AO164">
        <v>486.28999999999996</v>
      </c>
      <c r="AS164">
        <v>6808.0599999999995</v>
      </c>
      <c r="AT164">
        <v>6808.0599999999995</v>
      </c>
      <c r="BA164">
        <v>15250.054400000001</v>
      </c>
      <c r="BB164" t="s">
        <v>1696</v>
      </c>
      <c r="BC164" t="s">
        <v>1736</v>
      </c>
      <c r="BE164" t="s">
        <v>2708</v>
      </c>
      <c r="BF164" t="s">
        <v>55</v>
      </c>
      <c r="BG164" t="s">
        <v>2037</v>
      </c>
      <c r="BH164">
        <v>544.64480000000003</v>
      </c>
      <c r="BK164" t="s">
        <v>1758</v>
      </c>
      <c r="BM164" t="s">
        <v>2467</v>
      </c>
      <c r="BN164" t="s">
        <v>2468</v>
      </c>
      <c r="BO164" t="s">
        <v>2038</v>
      </c>
      <c r="BP164" t="s">
        <v>2469</v>
      </c>
      <c r="BQ164">
        <v>9140000103</v>
      </c>
      <c r="BR164" t="s">
        <v>2039</v>
      </c>
      <c r="BT164">
        <v>5604000005</v>
      </c>
      <c r="BU164" t="s">
        <v>2475</v>
      </c>
      <c r="BV164" t="s">
        <v>2040</v>
      </c>
    </row>
    <row r="165" spans="1:74" x14ac:dyDescent="0.25">
      <c r="A165" t="s">
        <v>2509</v>
      </c>
      <c r="D165" t="s">
        <v>55</v>
      </c>
      <c r="E165" t="s">
        <v>2706</v>
      </c>
      <c r="F165" t="s">
        <v>2707</v>
      </c>
      <c r="G165" t="s">
        <v>2707</v>
      </c>
      <c r="H165" t="s">
        <v>2510</v>
      </c>
      <c r="I165" t="s">
        <v>2497</v>
      </c>
      <c r="J165" t="s">
        <v>1327</v>
      </c>
      <c r="K165">
        <v>100</v>
      </c>
      <c r="L165" t="s">
        <v>2710</v>
      </c>
      <c r="M165" t="s">
        <v>1992</v>
      </c>
      <c r="O165" t="s">
        <v>1993</v>
      </c>
      <c r="P165" t="s">
        <v>1335</v>
      </c>
      <c r="U165">
        <v>15</v>
      </c>
      <c r="V165">
        <v>15</v>
      </c>
      <c r="AC165">
        <v>603.79</v>
      </c>
      <c r="AO165">
        <v>603.79</v>
      </c>
      <c r="AS165">
        <v>9056.8499999999985</v>
      </c>
      <c r="AT165">
        <v>9056.8499999999985</v>
      </c>
      <c r="BA165">
        <v>20287.343999999997</v>
      </c>
      <c r="BB165" t="s">
        <v>1696</v>
      </c>
      <c r="BC165" t="s">
        <v>1736</v>
      </c>
      <c r="BE165" t="s">
        <v>2708</v>
      </c>
      <c r="BF165" t="s">
        <v>55</v>
      </c>
      <c r="BG165" t="s">
        <v>2037</v>
      </c>
      <c r="BH165">
        <v>676.24480000000005</v>
      </c>
      <c r="BK165" t="s">
        <v>1758</v>
      </c>
      <c r="BM165" t="s">
        <v>2467</v>
      </c>
      <c r="BN165" t="s">
        <v>2468</v>
      </c>
      <c r="BO165" t="s">
        <v>2038</v>
      </c>
      <c r="BP165" t="s">
        <v>2469</v>
      </c>
      <c r="BQ165">
        <v>9140000104</v>
      </c>
      <c r="BR165" t="s">
        <v>2039</v>
      </c>
      <c r="BT165">
        <v>5604000005</v>
      </c>
      <c r="BU165" t="s">
        <v>2475</v>
      </c>
      <c r="BV165" t="s">
        <v>2040</v>
      </c>
    </row>
    <row r="166" spans="1:74" x14ac:dyDescent="0.25">
      <c r="A166" t="s">
        <v>2511</v>
      </c>
      <c r="D166" t="s">
        <v>55</v>
      </c>
      <c r="E166" t="s">
        <v>2706</v>
      </c>
      <c r="F166" t="s">
        <v>2707</v>
      </c>
      <c r="G166" t="s">
        <v>2707</v>
      </c>
      <c r="H166" t="s">
        <v>2512</v>
      </c>
      <c r="I166" t="s">
        <v>2497</v>
      </c>
      <c r="J166" t="s">
        <v>1327</v>
      </c>
      <c r="K166">
        <v>100</v>
      </c>
      <c r="L166" t="s">
        <v>2710</v>
      </c>
      <c r="M166" t="s">
        <v>1992</v>
      </c>
      <c r="O166" t="s">
        <v>1993</v>
      </c>
      <c r="P166" t="s">
        <v>1335</v>
      </c>
      <c r="U166">
        <v>7</v>
      </c>
      <c r="V166">
        <v>7</v>
      </c>
      <c r="AC166">
        <v>1265.8599999999999</v>
      </c>
      <c r="AO166">
        <v>1265.8599999999999</v>
      </c>
      <c r="AS166">
        <v>8861.0199999999986</v>
      </c>
      <c r="AT166">
        <v>8861.0199999999986</v>
      </c>
      <c r="BA166">
        <v>19848.684799999999</v>
      </c>
      <c r="BB166" t="s">
        <v>1696</v>
      </c>
      <c r="BC166" t="s">
        <v>1736</v>
      </c>
      <c r="BE166" t="s">
        <v>2708</v>
      </c>
      <c r="BF166" t="s">
        <v>55</v>
      </c>
      <c r="BG166" t="s">
        <v>2037</v>
      </c>
      <c r="BH166">
        <v>1417.7632000000001</v>
      </c>
      <c r="BK166" t="s">
        <v>1758</v>
      </c>
      <c r="BM166" t="s">
        <v>2467</v>
      </c>
      <c r="BN166" t="s">
        <v>2468</v>
      </c>
      <c r="BO166" t="s">
        <v>2038</v>
      </c>
      <c r="BP166" t="s">
        <v>2469</v>
      </c>
      <c r="BQ166">
        <v>9140000105</v>
      </c>
      <c r="BR166" t="s">
        <v>2039</v>
      </c>
      <c r="BT166">
        <v>5604000005</v>
      </c>
      <c r="BU166" t="s">
        <v>2475</v>
      </c>
      <c r="BV166" t="s">
        <v>2040</v>
      </c>
    </row>
    <row r="167" spans="1:74" x14ac:dyDescent="0.25">
      <c r="A167" t="s">
        <v>2513</v>
      </c>
      <c r="D167" t="s">
        <v>55</v>
      </c>
      <c r="E167" t="s">
        <v>2706</v>
      </c>
      <c r="F167" t="s">
        <v>2707</v>
      </c>
      <c r="G167" t="s">
        <v>2707</v>
      </c>
      <c r="H167" t="s">
        <v>2514</v>
      </c>
      <c r="I167" t="s">
        <v>2497</v>
      </c>
      <c r="J167" t="s">
        <v>1327</v>
      </c>
      <c r="K167">
        <v>100</v>
      </c>
      <c r="L167" t="s">
        <v>2710</v>
      </c>
      <c r="M167" t="s">
        <v>1992</v>
      </c>
      <c r="O167" t="s">
        <v>1993</v>
      </c>
      <c r="P167" t="s">
        <v>1335</v>
      </c>
      <c r="U167">
        <v>15</v>
      </c>
      <c r="V167">
        <v>15</v>
      </c>
      <c r="AC167">
        <v>1388.14</v>
      </c>
      <c r="AO167">
        <v>1388.14</v>
      </c>
      <c r="AS167">
        <v>20822.100000000002</v>
      </c>
      <c r="AT167">
        <v>20822.100000000002</v>
      </c>
      <c r="BA167">
        <v>46641.504000000008</v>
      </c>
      <c r="BB167" t="s">
        <v>1696</v>
      </c>
      <c r="BC167" t="s">
        <v>1736</v>
      </c>
      <c r="BE167" t="s">
        <v>2708</v>
      </c>
      <c r="BF167" t="s">
        <v>55</v>
      </c>
      <c r="BG167" t="s">
        <v>2037</v>
      </c>
      <c r="BH167">
        <v>1554.7168000000001</v>
      </c>
      <c r="BK167" t="s">
        <v>1758</v>
      </c>
      <c r="BM167" t="s">
        <v>2467</v>
      </c>
      <c r="BN167" t="s">
        <v>2468</v>
      </c>
      <c r="BO167" t="s">
        <v>2038</v>
      </c>
      <c r="BP167" t="s">
        <v>2469</v>
      </c>
      <c r="BQ167">
        <v>9140000106</v>
      </c>
      <c r="BR167" t="s">
        <v>2039</v>
      </c>
      <c r="BT167">
        <v>5604000005</v>
      </c>
      <c r="BU167" t="s">
        <v>2475</v>
      </c>
      <c r="BV167" t="s">
        <v>2040</v>
      </c>
    </row>
    <row r="168" spans="1:74" x14ac:dyDescent="0.25">
      <c r="A168" t="s">
        <v>2515</v>
      </c>
      <c r="D168" t="s">
        <v>55</v>
      </c>
      <c r="E168" t="s">
        <v>2706</v>
      </c>
      <c r="F168" t="s">
        <v>2707</v>
      </c>
      <c r="G168" t="s">
        <v>2707</v>
      </c>
      <c r="H168" t="s">
        <v>2516</v>
      </c>
      <c r="I168" t="s">
        <v>2494</v>
      </c>
      <c r="J168" t="s">
        <v>1327</v>
      </c>
      <c r="K168">
        <v>100</v>
      </c>
      <c r="L168" t="s">
        <v>2710</v>
      </c>
      <c r="M168" t="s">
        <v>1992</v>
      </c>
      <c r="O168" t="s">
        <v>1993</v>
      </c>
      <c r="P168" t="s">
        <v>1335</v>
      </c>
      <c r="U168">
        <v>15</v>
      </c>
      <c r="V168">
        <v>15</v>
      </c>
      <c r="AC168">
        <v>182.48</v>
      </c>
      <c r="AO168">
        <v>182.48</v>
      </c>
      <c r="AS168">
        <v>2737.2</v>
      </c>
      <c r="AT168">
        <v>2737.2</v>
      </c>
      <c r="BA168">
        <v>6131.3280000000004</v>
      </c>
      <c r="BB168" t="s">
        <v>1696</v>
      </c>
      <c r="BC168" t="s">
        <v>1736</v>
      </c>
      <c r="BE168" t="s">
        <v>2708</v>
      </c>
      <c r="BF168" t="s">
        <v>55</v>
      </c>
      <c r="BG168" t="s">
        <v>2037</v>
      </c>
      <c r="BH168">
        <v>204.3776</v>
      </c>
      <c r="BK168" t="s">
        <v>1758</v>
      </c>
      <c r="BM168" t="s">
        <v>2467</v>
      </c>
      <c r="BN168" t="s">
        <v>2468</v>
      </c>
      <c r="BO168" t="s">
        <v>2038</v>
      </c>
      <c r="BP168" t="s">
        <v>2469</v>
      </c>
      <c r="BQ168" t="s">
        <v>2517</v>
      </c>
      <c r="BR168" t="s">
        <v>2039</v>
      </c>
      <c r="BT168">
        <v>5604000005</v>
      </c>
      <c r="BU168" t="s">
        <v>2475</v>
      </c>
      <c r="BV168" t="s">
        <v>2040</v>
      </c>
    </row>
    <row r="169" spans="1:74" x14ac:dyDescent="0.25">
      <c r="A169" t="s">
        <v>2518</v>
      </c>
      <c r="D169" t="s">
        <v>55</v>
      </c>
      <c r="E169" t="s">
        <v>2706</v>
      </c>
      <c r="F169" t="s">
        <v>2707</v>
      </c>
      <c r="G169" t="s">
        <v>2707</v>
      </c>
      <c r="H169" t="s">
        <v>2519</v>
      </c>
      <c r="I169" t="s">
        <v>2474</v>
      </c>
      <c r="J169" t="s">
        <v>1327</v>
      </c>
      <c r="K169">
        <v>100</v>
      </c>
      <c r="L169" t="s">
        <v>2710</v>
      </c>
      <c r="M169" t="s">
        <v>1992</v>
      </c>
      <c r="O169" t="s">
        <v>1993</v>
      </c>
      <c r="P169" t="s">
        <v>1335</v>
      </c>
      <c r="U169">
        <v>2</v>
      </c>
      <c r="V169">
        <v>2</v>
      </c>
      <c r="AC169">
        <v>15844.6</v>
      </c>
      <c r="AO169">
        <v>15844.6</v>
      </c>
      <c r="AS169">
        <v>31689.200000000001</v>
      </c>
      <c r="AT169">
        <v>31689.200000000001</v>
      </c>
      <c r="BA169">
        <v>70983.808000000005</v>
      </c>
      <c r="BB169" t="s">
        <v>1696</v>
      </c>
      <c r="BC169" t="s">
        <v>1736</v>
      </c>
      <c r="BE169" t="s">
        <v>2708</v>
      </c>
      <c r="BF169" t="s">
        <v>55</v>
      </c>
      <c r="BG169" t="s">
        <v>2037</v>
      </c>
      <c r="BH169">
        <v>17745.952000000001</v>
      </c>
      <c r="BK169" t="s">
        <v>1758</v>
      </c>
      <c r="BM169" t="s">
        <v>2467</v>
      </c>
      <c r="BN169" t="s">
        <v>2468</v>
      </c>
      <c r="BO169" t="s">
        <v>2038</v>
      </c>
      <c r="BP169" t="s">
        <v>2469</v>
      </c>
      <c r="BQ169">
        <v>9140000087</v>
      </c>
      <c r="BR169" t="s">
        <v>2039</v>
      </c>
      <c r="BT169">
        <v>5604000005</v>
      </c>
      <c r="BU169" t="s">
        <v>2475</v>
      </c>
      <c r="BV169" t="s">
        <v>2040</v>
      </c>
    </row>
    <row r="170" spans="1:74" x14ac:dyDescent="0.25">
      <c r="A170" t="s">
        <v>2520</v>
      </c>
      <c r="D170" t="s">
        <v>55</v>
      </c>
      <c r="E170" t="s">
        <v>2706</v>
      </c>
      <c r="F170" t="s">
        <v>2707</v>
      </c>
      <c r="G170" t="s">
        <v>2707</v>
      </c>
      <c r="H170" t="s">
        <v>2521</v>
      </c>
      <c r="I170" t="s">
        <v>2522</v>
      </c>
      <c r="J170" t="s">
        <v>1327</v>
      </c>
      <c r="K170">
        <v>100</v>
      </c>
      <c r="L170" t="s">
        <v>2710</v>
      </c>
      <c r="M170" t="s">
        <v>1992</v>
      </c>
      <c r="O170" t="s">
        <v>1993</v>
      </c>
      <c r="P170" t="s">
        <v>1335</v>
      </c>
      <c r="U170">
        <v>4</v>
      </c>
      <c r="V170">
        <v>4</v>
      </c>
      <c r="AC170">
        <v>2644.4300000000003</v>
      </c>
      <c r="AO170">
        <v>2644.4300000000003</v>
      </c>
      <c r="AS170">
        <v>10577.720000000001</v>
      </c>
      <c r="AT170">
        <v>10577.720000000001</v>
      </c>
      <c r="BA170">
        <v>23694.092800000006</v>
      </c>
      <c r="BB170" t="s">
        <v>1696</v>
      </c>
      <c r="BC170" t="s">
        <v>1736</v>
      </c>
      <c r="BE170" t="s">
        <v>2708</v>
      </c>
      <c r="BF170" t="s">
        <v>55</v>
      </c>
      <c r="BG170" t="s">
        <v>2037</v>
      </c>
      <c r="BH170">
        <v>2961.7616000000007</v>
      </c>
      <c r="BK170" t="s">
        <v>1758</v>
      </c>
      <c r="BM170" t="s">
        <v>2467</v>
      </c>
      <c r="BN170" t="s">
        <v>2468</v>
      </c>
      <c r="BO170" t="s">
        <v>2038</v>
      </c>
      <c r="BP170" t="s">
        <v>2469</v>
      </c>
      <c r="BQ170">
        <v>9140000088</v>
      </c>
      <c r="BR170" t="s">
        <v>2039</v>
      </c>
      <c r="BT170">
        <v>5604000005</v>
      </c>
      <c r="BU170" t="s">
        <v>2475</v>
      </c>
      <c r="BV170" t="s">
        <v>2040</v>
      </c>
    </row>
    <row r="171" spans="1:74" x14ac:dyDescent="0.25">
      <c r="A171" t="s">
        <v>2523</v>
      </c>
      <c r="D171" t="s">
        <v>55</v>
      </c>
      <c r="E171" t="s">
        <v>2706</v>
      </c>
      <c r="F171" t="s">
        <v>2707</v>
      </c>
      <c r="G171" t="s">
        <v>2707</v>
      </c>
      <c r="H171" t="s">
        <v>2524</v>
      </c>
      <c r="I171" t="s">
        <v>2478</v>
      </c>
      <c r="J171" t="s">
        <v>1327</v>
      </c>
      <c r="K171">
        <v>100</v>
      </c>
      <c r="L171" t="s">
        <v>2710</v>
      </c>
      <c r="M171" t="s">
        <v>1992</v>
      </c>
      <c r="O171" t="s">
        <v>1993</v>
      </c>
      <c r="P171" t="s">
        <v>1335</v>
      </c>
      <c r="U171">
        <v>160</v>
      </c>
      <c r="V171">
        <v>160</v>
      </c>
      <c r="AC171">
        <v>2417.0600000000004</v>
      </c>
      <c r="AO171">
        <v>2417.0600000000004</v>
      </c>
      <c r="AS171">
        <v>386729.60000000009</v>
      </c>
      <c r="AT171">
        <v>386729.60000000009</v>
      </c>
      <c r="BA171">
        <v>866274.30400000024</v>
      </c>
      <c r="BB171" t="s">
        <v>1696</v>
      </c>
      <c r="BC171" t="s">
        <v>1736</v>
      </c>
      <c r="BE171" t="s">
        <v>2708</v>
      </c>
      <c r="BF171" t="s">
        <v>55</v>
      </c>
      <c r="BG171" t="s">
        <v>2037</v>
      </c>
      <c r="BH171">
        <v>2707.1072000000008</v>
      </c>
      <c r="BK171" t="s">
        <v>1758</v>
      </c>
      <c r="BM171" t="s">
        <v>2467</v>
      </c>
      <c r="BN171" t="s">
        <v>2468</v>
      </c>
      <c r="BO171" t="s">
        <v>2038</v>
      </c>
      <c r="BP171" t="s">
        <v>2469</v>
      </c>
      <c r="BQ171">
        <v>9140000094</v>
      </c>
      <c r="BR171" t="s">
        <v>2039</v>
      </c>
      <c r="BT171">
        <v>5604000005</v>
      </c>
      <c r="BU171" t="s">
        <v>2475</v>
      </c>
      <c r="BV171" t="s">
        <v>2040</v>
      </c>
    </row>
    <row r="172" spans="1:74" x14ac:dyDescent="0.25">
      <c r="A172" t="s">
        <v>2525</v>
      </c>
      <c r="D172" t="s">
        <v>55</v>
      </c>
      <c r="E172" t="s">
        <v>2706</v>
      </c>
      <c r="F172" t="s">
        <v>2707</v>
      </c>
      <c r="G172" t="s">
        <v>2707</v>
      </c>
      <c r="H172" t="s">
        <v>2526</v>
      </c>
      <c r="I172" t="s">
        <v>2527</v>
      </c>
      <c r="J172" t="s">
        <v>1327</v>
      </c>
      <c r="K172">
        <v>100</v>
      </c>
      <c r="L172" t="s">
        <v>2710</v>
      </c>
      <c r="M172" t="s">
        <v>1992</v>
      </c>
      <c r="O172" t="s">
        <v>1993</v>
      </c>
      <c r="P172" t="s">
        <v>1335</v>
      </c>
      <c r="U172">
        <v>160</v>
      </c>
      <c r="V172">
        <v>160</v>
      </c>
      <c r="AC172">
        <v>2655.9</v>
      </c>
      <c r="AO172">
        <v>2655.9</v>
      </c>
      <c r="AS172">
        <v>424944</v>
      </c>
      <c r="AT172">
        <v>424944</v>
      </c>
      <c r="BA172">
        <v>951874.56000000006</v>
      </c>
      <c r="BB172" t="s">
        <v>1696</v>
      </c>
      <c r="BC172" t="s">
        <v>1736</v>
      </c>
      <c r="BE172" t="s">
        <v>2708</v>
      </c>
      <c r="BF172" t="s">
        <v>55</v>
      </c>
      <c r="BG172" t="s">
        <v>2037</v>
      </c>
      <c r="BH172">
        <v>2974.6080000000002</v>
      </c>
      <c r="BK172" t="s">
        <v>1758</v>
      </c>
      <c r="BM172" t="s">
        <v>2467</v>
      </c>
      <c r="BN172" t="s">
        <v>2468</v>
      </c>
      <c r="BO172" t="s">
        <v>2038</v>
      </c>
      <c r="BP172" t="s">
        <v>2469</v>
      </c>
      <c r="BQ172">
        <v>9140000504</v>
      </c>
      <c r="BR172" t="s">
        <v>2039</v>
      </c>
      <c r="BT172">
        <v>5604000005</v>
      </c>
      <c r="BU172" t="s">
        <v>2475</v>
      </c>
      <c r="BV172" t="s">
        <v>2040</v>
      </c>
    </row>
    <row r="173" spans="1:74" x14ac:dyDescent="0.25">
      <c r="A173" t="s">
        <v>2528</v>
      </c>
      <c r="D173" t="s">
        <v>55</v>
      </c>
      <c r="E173" t="s">
        <v>2706</v>
      </c>
      <c r="F173" t="s">
        <v>2707</v>
      </c>
      <c r="G173" t="s">
        <v>2707</v>
      </c>
      <c r="H173" t="s">
        <v>2496</v>
      </c>
      <c r="I173" t="s">
        <v>2529</v>
      </c>
      <c r="J173" t="s">
        <v>1327</v>
      </c>
      <c r="K173">
        <v>100</v>
      </c>
      <c r="L173" t="s">
        <v>2710</v>
      </c>
      <c r="M173" t="s">
        <v>1992</v>
      </c>
      <c r="O173" t="s">
        <v>1993</v>
      </c>
      <c r="P173" t="s">
        <v>1335</v>
      </c>
      <c r="U173">
        <v>20</v>
      </c>
      <c r="V173">
        <v>20</v>
      </c>
      <c r="AC173">
        <v>1276.3599999999999</v>
      </c>
      <c r="AO173">
        <v>1276.3599999999999</v>
      </c>
      <c r="AS173">
        <v>25527.199999999997</v>
      </c>
      <c r="AT173">
        <v>25527.199999999997</v>
      </c>
      <c r="BA173">
        <v>57180.928</v>
      </c>
      <c r="BB173" t="s">
        <v>1696</v>
      </c>
      <c r="BC173" t="s">
        <v>1736</v>
      </c>
      <c r="BE173" t="s">
        <v>2708</v>
      </c>
      <c r="BF173" t="s">
        <v>55</v>
      </c>
      <c r="BG173" t="s">
        <v>2037</v>
      </c>
      <c r="BH173">
        <v>1429.5232000000001</v>
      </c>
      <c r="BK173" t="s">
        <v>1758</v>
      </c>
      <c r="BM173" t="s">
        <v>2467</v>
      </c>
      <c r="BN173" t="s">
        <v>2468</v>
      </c>
      <c r="BO173" t="s">
        <v>2038</v>
      </c>
      <c r="BP173" t="s">
        <v>2469</v>
      </c>
      <c r="BQ173">
        <v>9140000098</v>
      </c>
      <c r="BR173" t="s">
        <v>2039</v>
      </c>
      <c r="BT173">
        <v>5606000008</v>
      </c>
      <c r="BU173" t="s">
        <v>2530</v>
      </c>
      <c r="BV173" t="s">
        <v>2040</v>
      </c>
    </row>
    <row r="174" spans="1:74" x14ac:dyDescent="0.25">
      <c r="A174" t="s">
        <v>2531</v>
      </c>
      <c r="D174" t="s">
        <v>55</v>
      </c>
      <c r="E174" t="s">
        <v>2706</v>
      </c>
      <c r="F174" t="s">
        <v>2707</v>
      </c>
      <c r="G174" t="s">
        <v>2707</v>
      </c>
      <c r="H174" t="s">
        <v>2499</v>
      </c>
      <c r="I174" t="s">
        <v>2529</v>
      </c>
      <c r="J174" t="s">
        <v>1327</v>
      </c>
      <c r="K174">
        <v>100</v>
      </c>
      <c r="L174" t="s">
        <v>2710</v>
      </c>
      <c r="M174" t="s">
        <v>1992</v>
      </c>
      <c r="O174" t="s">
        <v>1993</v>
      </c>
      <c r="P174" t="s">
        <v>1335</v>
      </c>
      <c r="U174">
        <v>20</v>
      </c>
      <c r="V174">
        <v>20</v>
      </c>
      <c r="AC174">
        <v>456.67</v>
      </c>
      <c r="AO174">
        <v>456.67</v>
      </c>
      <c r="AS174">
        <v>9133.4</v>
      </c>
      <c r="AT174">
        <v>9133.4</v>
      </c>
      <c r="BA174">
        <v>20458.816000000003</v>
      </c>
      <c r="BB174" t="s">
        <v>1696</v>
      </c>
      <c r="BC174" t="s">
        <v>1736</v>
      </c>
      <c r="BE174" t="s">
        <v>2708</v>
      </c>
      <c r="BF174" t="s">
        <v>55</v>
      </c>
      <c r="BG174" t="s">
        <v>2037</v>
      </c>
      <c r="BH174">
        <v>511.47040000000004</v>
      </c>
      <c r="BK174" t="s">
        <v>1758</v>
      </c>
      <c r="BM174" t="s">
        <v>2467</v>
      </c>
      <c r="BN174" t="s">
        <v>2468</v>
      </c>
      <c r="BO174" t="s">
        <v>2038</v>
      </c>
      <c r="BP174" t="s">
        <v>2469</v>
      </c>
      <c r="BQ174">
        <v>9140000099</v>
      </c>
      <c r="BR174" t="s">
        <v>2039</v>
      </c>
      <c r="BT174">
        <v>5606000008</v>
      </c>
      <c r="BU174" t="s">
        <v>2530</v>
      </c>
      <c r="BV174" t="s">
        <v>2040</v>
      </c>
    </row>
    <row r="175" spans="1:74" x14ac:dyDescent="0.25">
      <c r="A175" t="s">
        <v>2532</v>
      </c>
      <c r="D175" t="s">
        <v>55</v>
      </c>
      <c r="E175" t="s">
        <v>2706</v>
      </c>
      <c r="F175" t="s">
        <v>2707</v>
      </c>
      <c r="G175" t="s">
        <v>2707</v>
      </c>
      <c r="H175" t="s">
        <v>2506</v>
      </c>
      <c r="I175" t="s">
        <v>2533</v>
      </c>
      <c r="J175" t="s">
        <v>1327</v>
      </c>
      <c r="K175">
        <v>100</v>
      </c>
      <c r="L175" t="s">
        <v>2710</v>
      </c>
      <c r="M175" t="s">
        <v>1992</v>
      </c>
      <c r="O175" t="s">
        <v>1993</v>
      </c>
      <c r="P175" t="s">
        <v>1335</v>
      </c>
      <c r="U175">
        <v>20</v>
      </c>
      <c r="V175">
        <v>20</v>
      </c>
      <c r="AC175">
        <v>133.75</v>
      </c>
      <c r="AO175">
        <v>133.75</v>
      </c>
      <c r="AS175">
        <v>2675</v>
      </c>
      <c r="AT175">
        <v>2675</v>
      </c>
      <c r="BA175">
        <v>5992.0000000000009</v>
      </c>
      <c r="BB175" t="s">
        <v>1696</v>
      </c>
      <c r="BC175" t="s">
        <v>1736</v>
      </c>
      <c r="BE175" t="s">
        <v>2708</v>
      </c>
      <c r="BF175" t="s">
        <v>55</v>
      </c>
      <c r="BG175" t="s">
        <v>2037</v>
      </c>
      <c r="BH175">
        <v>149.80000000000001</v>
      </c>
      <c r="BK175" t="s">
        <v>1758</v>
      </c>
      <c r="BM175" t="s">
        <v>2467</v>
      </c>
      <c r="BN175" t="s">
        <v>2468</v>
      </c>
      <c r="BO175" t="s">
        <v>2038</v>
      </c>
      <c r="BP175" t="s">
        <v>2469</v>
      </c>
      <c r="BQ175">
        <v>9140000102</v>
      </c>
      <c r="BR175" t="s">
        <v>2039</v>
      </c>
      <c r="BT175">
        <v>5606000008</v>
      </c>
      <c r="BU175" t="s">
        <v>2530</v>
      </c>
      <c r="BV175" t="s">
        <v>2040</v>
      </c>
    </row>
    <row r="176" spans="1:74" x14ac:dyDescent="0.25">
      <c r="A176" t="s">
        <v>2534</v>
      </c>
      <c r="D176" t="s">
        <v>55</v>
      </c>
      <c r="E176" t="s">
        <v>2706</v>
      </c>
      <c r="F176" t="s">
        <v>2707</v>
      </c>
      <c r="G176" t="s">
        <v>2707</v>
      </c>
      <c r="H176" t="s">
        <v>2501</v>
      </c>
      <c r="I176" t="s">
        <v>2529</v>
      </c>
      <c r="J176" t="s">
        <v>1327</v>
      </c>
      <c r="K176">
        <v>100</v>
      </c>
      <c r="L176" t="s">
        <v>2710</v>
      </c>
      <c r="M176" t="s">
        <v>1992</v>
      </c>
      <c r="O176" t="s">
        <v>1993</v>
      </c>
      <c r="P176" t="s">
        <v>1335</v>
      </c>
      <c r="U176">
        <v>20</v>
      </c>
      <c r="V176">
        <v>20</v>
      </c>
      <c r="AC176">
        <v>101.28</v>
      </c>
      <c r="AO176">
        <v>101.28</v>
      </c>
      <c r="AS176">
        <v>2025.6</v>
      </c>
      <c r="AT176">
        <v>2025.6</v>
      </c>
      <c r="BA176">
        <v>4537.3440000000001</v>
      </c>
      <c r="BB176" t="s">
        <v>1696</v>
      </c>
      <c r="BC176" t="s">
        <v>1736</v>
      </c>
      <c r="BE176" t="s">
        <v>2708</v>
      </c>
      <c r="BF176" t="s">
        <v>55</v>
      </c>
      <c r="BG176" t="s">
        <v>2037</v>
      </c>
      <c r="BH176">
        <v>113.43360000000001</v>
      </c>
      <c r="BK176" t="s">
        <v>1758</v>
      </c>
      <c r="BM176" t="s">
        <v>2467</v>
      </c>
      <c r="BN176" t="s">
        <v>2468</v>
      </c>
      <c r="BO176" t="s">
        <v>2038</v>
      </c>
      <c r="BP176" t="s">
        <v>2469</v>
      </c>
      <c r="BQ176" t="s">
        <v>2502</v>
      </c>
      <c r="BR176" t="s">
        <v>2039</v>
      </c>
      <c r="BT176">
        <v>5606000008</v>
      </c>
      <c r="BU176" t="s">
        <v>2530</v>
      </c>
      <c r="BV176" t="s">
        <v>2040</v>
      </c>
    </row>
    <row r="177" spans="1:74" x14ac:dyDescent="0.25">
      <c r="A177" t="s">
        <v>2535</v>
      </c>
      <c r="D177" t="s">
        <v>55</v>
      </c>
      <c r="E177" t="s">
        <v>2706</v>
      </c>
      <c r="F177" t="s">
        <v>2707</v>
      </c>
      <c r="G177" t="s">
        <v>2707</v>
      </c>
      <c r="H177" t="s">
        <v>2493</v>
      </c>
      <c r="I177" t="s">
        <v>2536</v>
      </c>
      <c r="J177" t="s">
        <v>1327</v>
      </c>
      <c r="K177">
        <v>100</v>
      </c>
      <c r="L177" t="s">
        <v>2710</v>
      </c>
      <c r="M177" t="s">
        <v>1992</v>
      </c>
      <c r="O177" t="s">
        <v>1993</v>
      </c>
      <c r="P177" t="s">
        <v>1335</v>
      </c>
      <c r="U177">
        <v>6</v>
      </c>
      <c r="V177">
        <v>6</v>
      </c>
      <c r="AC177">
        <v>5132.18</v>
      </c>
      <c r="AO177">
        <v>5132.18</v>
      </c>
      <c r="AS177">
        <v>30793.08</v>
      </c>
      <c r="AT177">
        <v>30793.08</v>
      </c>
      <c r="BA177">
        <v>68976.499200000006</v>
      </c>
      <c r="BB177" t="s">
        <v>1696</v>
      </c>
      <c r="BC177" t="s">
        <v>1736</v>
      </c>
      <c r="BE177" t="s">
        <v>2708</v>
      </c>
      <c r="BF177" t="s">
        <v>55</v>
      </c>
      <c r="BG177" t="s">
        <v>2037</v>
      </c>
      <c r="BH177">
        <v>5748.0416000000005</v>
      </c>
      <c r="BK177" t="s">
        <v>1758</v>
      </c>
      <c r="BM177" t="s">
        <v>2467</v>
      </c>
      <c r="BN177" t="s">
        <v>2468</v>
      </c>
      <c r="BO177" t="s">
        <v>2038</v>
      </c>
      <c r="BP177" t="s">
        <v>2469</v>
      </c>
      <c r="BQ177">
        <v>9140000097</v>
      </c>
      <c r="BR177" t="s">
        <v>2039</v>
      </c>
      <c r="BT177">
        <v>5606000008</v>
      </c>
      <c r="BU177" t="s">
        <v>2530</v>
      </c>
      <c r="BV177" t="s">
        <v>2040</v>
      </c>
    </row>
    <row r="178" spans="1:74" x14ac:dyDescent="0.25">
      <c r="A178" t="s">
        <v>2537</v>
      </c>
      <c r="D178" t="s">
        <v>55</v>
      </c>
      <c r="E178" t="s">
        <v>2706</v>
      </c>
      <c r="F178" t="s">
        <v>2707</v>
      </c>
      <c r="G178" t="s">
        <v>2707</v>
      </c>
      <c r="H178" t="s">
        <v>2514</v>
      </c>
      <c r="I178" t="s">
        <v>2529</v>
      </c>
      <c r="J178" t="s">
        <v>1327</v>
      </c>
      <c r="K178">
        <v>100</v>
      </c>
      <c r="L178" t="s">
        <v>2710</v>
      </c>
      <c r="M178" t="s">
        <v>1992</v>
      </c>
      <c r="O178" t="s">
        <v>1993</v>
      </c>
      <c r="P178" t="s">
        <v>1335</v>
      </c>
      <c r="U178">
        <v>10</v>
      </c>
      <c r="V178">
        <v>10</v>
      </c>
      <c r="AC178">
        <v>1318.4</v>
      </c>
      <c r="AO178">
        <v>1318.4</v>
      </c>
      <c r="AS178">
        <v>13184</v>
      </c>
      <c r="AT178">
        <v>13184</v>
      </c>
      <c r="BA178">
        <v>29532.160000000003</v>
      </c>
      <c r="BB178" t="s">
        <v>1696</v>
      </c>
      <c r="BC178" t="s">
        <v>1736</v>
      </c>
      <c r="BE178" t="s">
        <v>2708</v>
      </c>
      <c r="BF178" t="s">
        <v>55</v>
      </c>
      <c r="BG178" t="s">
        <v>2037</v>
      </c>
      <c r="BH178">
        <v>1476.6080000000002</v>
      </c>
      <c r="BK178" t="s">
        <v>1758</v>
      </c>
      <c r="BM178" t="s">
        <v>2467</v>
      </c>
      <c r="BN178" t="s">
        <v>2468</v>
      </c>
      <c r="BO178" t="s">
        <v>2038</v>
      </c>
      <c r="BP178" t="s">
        <v>2469</v>
      </c>
      <c r="BQ178">
        <v>9140000106</v>
      </c>
      <c r="BR178" t="s">
        <v>2039</v>
      </c>
      <c r="BT178">
        <v>5606000008</v>
      </c>
      <c r="BU178" t="s">
        <v>2530</v>
      </c>
      <c r="BV178" t="s">
        <v>2040</v>
      </c>
    </row>
    <row r="179" spans="1:74" x14ac:dyDescent="0.25">
      <c r="A179" t="s">
        <v>2538</v>
      </c>
      <c r="D179" t="s">
        <v>55</v>
      </c>
      <c r="E179" t="s">
        <v>2706</v>
      </c>
      <c r="F179" t="s">
        <v>2707</v>
      </c>
      <c r="G179" t="s">
        <v>2707</v>
      </c>
      <c r="H179" t="s">
        <v>2512</v>
      </c>
      <c r="I179" t="s">
        <v>2529</v>
      </c>
      <c r="J179" t="s">
        <v>1327</v>
      </c>
      <c r="K179">
        <v>100</v>
      </c>
      <c r="L179" t="s">
        <v>2710</v>
      </c>
      <c r="M179" t="s">
        <v>1992</v>
      </c>
      <c r="O179" t="s">
        <v>1993</v>
      </c>
      <c r="P179" t="s">
        <v>1335</v>
      </c>
      <c r="U179">
        <v>6</v>
      </c>
      <c r="V179">
        <v>6</v>
      </c>
      <c r="AC179">
        <v>1029.8799999999999</v>
      </c>
      <c r="AO179">
        <v>1029.8799999999999</v>
      </c>
      <c r="AS179">
        <v>6179.2799999999988</v>
      </c>
      <c r="AT179">
        <v>6179.2799999999988</v>
      </c>
      <c r="BA179">
        <v>13841.587199999998</v>
      </c>
      <c r="BB179" t="s">
        <v>1696</v>
      </c>
      <c r="BC179" t="s">
        <v>1736</v>
      </c>
      <c r="BE179" t="s">
        <v>2708</v>
      </c>
      <c r="BF179" t="s">
        <v>55</v>
      </c>
      <c r="BG179" t="s">
        <v>2037</v>
      </c>
      <c r="BH179">
        <v>1153.4656</v>
      </c>
      <c r="BK179" t="s">
        <v>1758</v>
      </c>
      <c r="BM179" t="s">
        <v>2467</v>
      </c>
      <c r="BN179" t="s">
        <v>2468</v>
      </c>
      <c r="BO179" t="s">
        <v>2038</v>
      </c>
      <c r="BP179" t="s">
        <v>2469</v>
      </c>
      <c r="BQ179">
        <v>9140000105</v>
      </c>
      <c r="BR179" t="s">
        <v>2039</v>
      </c>
      <c r="BT179">
        <v>5606000008</v>
      </c>
      <c r="BU179" t="s">
        <v>2530</v>
      </c>
      <c r="BV179" t="s">
        <v>2040</v>
      </c>
    </row>
    <row r="180" spans="1:74" x14ac:dyDescent="0.25">
      <c r="A180" t="s">
        <v>2539</v>
      </c>
      <c r="D180" t="s">
        <v>55</v>
      </c>
      <c r="E180" t="s">
        <v>2706</v>
      </c>
      <c r="F180" t="s">
        <v>2707</v>
      </c>
      <c r="G180" t="s">
        <v>2707</v>
      </c>
      <c r="H180" t="s">
        <v>2540</v>
      </c>
      <c r="I180" t="s">
        <v>2541</v>
      </c>
      <c r="J180" t="s">
        <v>1327</v>
      </c>
      <c r="K180">
        <v>100</v>
      </c>
      <c r="L180" t="s">
        <v>2710</v>
      </c>
      <c r="M180" t="s">
        <v>1992</v>
      </c>
      <c r="O180" t="s">
        <v>1993</v>
      </c>
      <c r="P180" t="s">
        <v>1335</v>
      </c>
      <c r="U180">
        <v>6</v>
      </c>
      <c r="V180">
        <v>6</v>
      </c>
      <c r="AC180">
        <v>1947.02</v>
      </c>
      <c r="AO180">
        <v>1947.02</v>
      </c>
      <c r="AS180">
        <v>11682.119999999999</v>
      </c>
      <c r="AT180">
        <v>11682.119999999999</v>
      </c>
      <c r="BA180">
        <v>26167.948800000002</v>
      </c>
      <c r="BB180" t="s">
        <v>1696</v>
      </c>
      <c r="BC180" t="s">
        <v>1736</v>
      </c>
      <c r="BE180" t="s">
        <v>2708</v>
      </c>
      <c r="BF180" t="s">
        <v>55</v>
      </c>
      <c r="BG180" t="s">
        <v>2037</v>
      </c>
      <c r="BH180">
        <v>2180.6624000000002</v>
      </c>
      <c r="BK180" t="s">
        <v>1758</v>
      </c>
      <c r="BM180" t="s">
        <v>2467</v>
      </c>
      <c r="BN180" t="s">
        <v>2468</v>
      </c>
      <c r="BO180" t="s">
        <v>2038</v>
      </c>
      <c r="BP180" t="s">
        <v>2469</v>
      </c>
      <c r="BQ180">
        <v>9140000084</v>
      </c>
      <c r="BR180" t="s">
        <v>2039</v>
      </c>
      <c r="BT180">
        <v>5606000008</v>
      </c>
      <c r="BU180" t="s">
        <v>2530</v>
      </c>
      <c r="BV180" t="s">
        <v>2040</v>
      </c>
    </row>
    <row r="181" spans="1:74" x14ac:dyDescent="0.25">
      <c r="A181" t="s">
        <v>2542</v>
      </c>
      <c r="D181" t="s">
        <v>55</v>
      </c>
      <c r="E181" t="s">
        <v>2706</v>
      </c>
      <c r="F181" t="s">
        <v>2707</v>
      </c>
      <c r="G181" t="s">
        <v>2707</v>
      </c>
      <c r="H181" t="s">
        <v>2482</v>
      </c>
      <c r="I181" t="s">
        <v>2543</v>
      </c>
      <c r="J181" t="s">
        <v>1327</v>
      </c>
      <c r="K181">
        <v>100</v>
      </c>
      <c r="L181" t="s">
        <v>2710</v>
      </c>
      <c r="M181" t="s">
        <v>1992</v>
      </c>
      <c r="O181" t="s">
        <v>1993</v>
      </c>
      <c r="P181" t="s">
        <v>1335</v>
      </c>
      <c r="U181">
        <v>10</v>
      </c>
      <c r="V181">
        <v>10</v>
      </c>
      <c r="AC181">
        <v>3247.2700000000004</v>
      </c>
      <c r="AO181">
        <v>3247.2700000000004</v>
      </c>
      <c r="AS181">
        <v>32472.700000000004</v>
      </c>
      <c r="AT181">
        <v>32472.700000000004</v>
      </c>
      <c r="BA181">
        <v>72738.848000000013</v>
      </c>
      <c r="BB181" t="s">
        <v>1696</v>
      </c>
      <c r="BC181" t="s">
        <v>1736</v>
      </c>
      <c r="BE181" t="s">
        <v>2708</v>
      </c>
      <c r="BF181" t="s">
        <v>55</v>
      </c>
      <c r="BG181" t="s">
        <v>2037</v>
      </c>
      <c r="BH181">
        <v>3636.9424000000008</v>
      </c>
      <c r="BK181" t="s">
        <v>1758</v>
      </c>
      <c r="BM181" t="s">
        <v>2467</v>
      </c>
      <c r="BN181" t="s">
        <v>2468</v>
      </c>
      <c r="BO181" t="s">
        <v>2038</v>
      </c>
      <c r="BP181" t="s">
        <v>2469</v>
      </c>
      <c r="BQ181">
        <v>9140000090</v>
      </c>
      <c r="BR181" t="s">
        <v>2039</v>
      </c>
      <c r="BT181">
        <v>5606000008</v>
      </c>
      <c r="BU181" t="s">
        <v>2530</v>
      </c>
      <c r="BV181" t="s">
        <v>2040</v>
      </c>
    </row>
    <row r="182" spans="1:74" x14ac:dyDescent="0.25">
      <c r="A182" t="s">
        <v>2544</v>
      </c>
      <c r="D182" t="s">
        <v>55</v>
      </c>
      <c r="E182" t="s">
        <v>2706</v>
      </c>
      <c r="F182" t="s">
        <v>2707</v>
      </c>
      <c r="G182" t="s">
        <v>2707</v>
      </c>
      <c r="H182" t="s">
        <v>2526</v>
      </c>
      <c r="I182" t="s">
        <v>2545</v>
      </c>
      <c r="J182" t="s">
        <v>1327</v>
      </c>
      <c r="K182">
        <v>100</v>
      </c>
      <c r="L182" t="s">
        <v>2710</v>
      </c>
      <c r="M182" t="s">
        <v>1992</v>
      </c>
      <c r="O182" t="s">
        <v>1993</v>
      </c>
      <c r="P182" t="s">
        <v>1335</v>
      </c>
      <c r="U182">
        <v>350</v>
      </c>
      <c r="V182">
        <v>350</v>
      </c>
      <c r="AC182">
        <v>2513.5500000000002</v>
      </c>
      <c r="AO182">
        <v>2513.5500000000002</v>
      </c>
      <c r="AS182">
        <v>879742.50000000012</v>
      </c>
      <c r="AT182">
        <v>879742.50000000012</v>
      </c>
      <c r="BA182">
        <v>1970623.2000000004</v>
      </c>
      <c r="BB182" t="s">
        <v>1696</v>
      </c>
      <c r="BC182" t="s">
        <v>1736</v>
      </c>
      <c r="BE182" t="s">
        <v>2708</v>
      </c>
      <c r="BF182" t="s">
        <v>55</v>
      </c>
      <c r="BG182" t="s">
        <v>2037</v>
      </c>
      <c r="BH182">
        <v>2815.1760000000004</v>
      </c>
      <c r="BK182" t="s">
        <v>1758</v>
      </c>
      <c r="BM182" t="s">
        <v>2467</v>
      </c>
      <c r="BN182" t="s">
        <v>2468</v>
      </c>
      <c r="BO182" t="s">
        <v>2038</v>
      </c>
      <c r="BP182" t="s">
        <v>2469</v>
      </c>
      <c r="BQ182">
        <v>9140000504</v>
      </c>
      <c r="BR182" t="s">
        <v>2039</v>
      </c>
      <c r="BT182">
        <v>5606000008</v>
      </c>
      <c r="BU182" t="s">
        <v>2530</v>
      </c>
      <c r="BV182" t="s">
        <v>2040</v>
      </c>
    </row>
    <row r="183" spans="1:74" x14ac:dyDescent="0.25">
      <c r="A183" t="s">
        <v>2546</v>
      </c>
      <c r="D183" t="s">
        <v>55</v>
      </c>
      <c r="E183" t="s">
        <v>2706</v>
      </c>
      <c r="F183" t="s">
        <v>2707</v>
      </c>
      <c r="G183" t="s">
        <v>2707</v>
      </c>
      <c r="H183" t="s">
        <v>2524</v>
      </c>
      <c r="I183" t="s">
        <v>2543</v>
      </c>
      <c r="J183" t="s">
        <v>1327</v>
      </c>
      <c r="K183">
        <v>100</v>
      </c>
      <c r="L183" t="s">
        <v>2710</v>
      </c>
      <c r="M183" t="s">
        <v>1992</v>
      </c>
      <c r="O183" t="s">
        <v>1993</v>
      </c>
      <c r="P183" t="s">
        <v>1335</v>
      </c>
      <c r="U183">
        <v>350</v>
      </c>
      <c r="V183">
        <v>350</v>
      </c>
      <c r="AC183">
        <v>2417.0600000000004</v>
      </c>
      <c r="AO183">
        <v>2417.0600000000004</v>
      </c>
      <c r="AS183">
        <v>845971.00000000012</v>
      </c>
      <c r="AT183">
        <v>845971.00000000012</v>
      </c>
      <c r="BA183">
        <v>1894975.0400000005</v>
      </c>
      <c r="BB183" t="s">
        <v>1696</v>
      </c>
      <c r="BC183" t="s">
        <v>1736</v>
      </c>
      <c r="BE183" t="s">
        <v>2708</v>
      </c>
      <c r="BF183" t="s">
        <v>55</v>
      </c>
      <c r="BG183" t="s">
        <v>2037</v>
      </c>
      <c r="BH183">
        <v>2707.1072000000008</v>
      </c>
      <c r="BK183" t="s">
        <v>1758</v>
      </c>
      <c r="BM183" t="s">
        <v>2467</v>
      </c>
      <c r="BN183" t="s">
        <v>2468</v>
      </c>
      <c r="BO183" t="s">
        <v>2038</v>
      </c>
      <c r="BP183" t="s">
        <v>2469</v>
      </c>
      <c r="BQ183">
        <v>9140000094</v>
      </c>
      <c r="BR183" t="s">
        <v>2039</v>
      </c>
      <c r="BT183">
        <v>5606000008</v>
      </c>
      <c r="BU183" t="s">
        <v>2530</v>
      </c>
      <c r="BV183" t="s">
        <v>2040</v>
      </c>
    </row>
    <row r="184" spans="1:74" x14ac:dyDescent="0.25">
      <c r="A184" t="s">
        <v>2547</v>
      </c>
      <c r="D184" t="s">
        <v>55</v>
      </c>
      <c r="E184" t="s">
        <v>2706</v>
      </c>
      <c r="F184" t="s">
        <v>2707</v>
      </c>
      <c r="G184" t="s">
        <v>2707</v>
      </c>
      <c r="H184" t="s">
        <v>2491</v>
      </c>
      <c r="I184" t="s">
        <v>2543</v>
      </c>
      <c r="J184" t="s">
        <v>1327</v>
      </c>
      <c r="K184">
        <v>100</v>
      </c>
      <c r="L184" t="s">
        <v>2710</v>
      </c>
      <c r="M184" t="s">
        <v>1992</v>
      </c>
      <c r="O184" t="s">
        <v>1993</v>
      </c>
      <c r="P184" t="s">
        <v>1335</v>
      </c>
      <c r="U184">
        <v>200</v>
      </c>
      <c r="V184">
        <v>200</v>
      </c>
      <c r="AC184">
        <v>1035.6099999999999</v>
      </c>
      <c r="AO184">
        <v>1035.6099999999999</v>
      </c>
      <c r="AS184">
        <v>207121.99999999997</v>
      </c>
      <c r="AT184">
        <v>207121.99999999997</v>
      </c>
      <c r="BA184">
        <v>463953.27999999997</v>
      </c>
      <c r="BB184" t="s">
        <v>1696</v>
      </c>
      <c r="BC184" t="s">
        <v>1736</v>
      </c>
      <c r="BE184" t="s">
        <v>2708</v>
      </c>
      <c r="BF184" t="s">
        <v>55</v>
      </c>
      <c r="BG184" t="s">
        <v>2037</v>
      </c>
      <c r="BH184">
        <v>1159.8832</v>
      </c>
      <c r="BK184" t="s">
        <v>1758</v>
      </c>
      <c r="BM184" t="s">
        <v>2467</v>
      </c>
      <c r="BN184" t="s">
        <v>2468</v>
      </c>
      <c r="BO184" t="s">
        <v>2038</v>
      </c>
      <c r="BP184" t="s">
        <v>2469</v>
      </c>
      <c r="BQ184">
        <v>9140000093</v>
      </c>
      <c r="BR184" t="s">
        <v>2039</v>
      </c>
      <c r="BT184">
        <v>5606000008</v>
      </c>
      <c r="BU184" t="s">
        <v>2530</v>
      </c>
      <c r="BV184" t="s">
        <v>2040</v>
      </c>
    </row>
    <row r="185" spans="1:74" x14ac:dyDescent="0.25">
      <c r="A185" t="s">
        <v>2548</v>
      </c>
      <c r="D185" t="s">
        <v>55</v>
      </c>
      <c r="E185" t="s">
        <v>2706</v>
      </c>
      <c r="F185" t="s">
        <v>2707</v>
      </c>
      <c r="G185" t="s">
        <v>2707</v>
      </c>
      <c r="H185" t="s">
        <v>2549</v>
      </c>
      <c r="I185" t="s">
        <v>2543</v>
      </c>
      <c r="J185" t="s">
        <v>1327</v>
      </c>
      <c r="K185">
        <v>100</v>
      </c>
      <c r="L185" t="s">
        <v>2710</v>
      </c>
      <c r="M185" t="s">
        <v>1992</v>
      </c>
      <c r="O185" t="s">
        <v>1993</v>
      </c>
      <c r="P185" t="s">
        <v>1335</v>
      </c>
      <c r="U185">
        <v>12</v>
      </c>
      <c r="V185">
        <v>12</v>
      </c>
      <c r="AC185">
        <v>624.80999999999995</v>
      </c>
      <c r="AO185">
        <v>624.80999999999995</v>
      </c>
      <c r="AS185">
        <v>7497.7199999999993</v>
      </c>
      <c r="AT185">
        <v>7497.7199999999993</v>
      </c>
      <c r="BA185">
        <v>16794.892800000001</v>
      </c>
      <c r="BB185" t="s">
        <v>1696</v>
      </c>
      <c r="BC185" t="s">
        <v>1736</v>
      </c>
      <c r="BE185" t="s">
        <v>2708</v>
      </c>
      <c r="BF185" t="s">
        <v>55</v>
      </c>
      <c r="BG185" t="s">
        <v>2037</v>
      </c>
      <c r="BH185">
        <v>699.78719999999998</v>
      </c>
      <c r="BK185" t="s">
        <v>1758</v>
      </c>
      <c r="BM185" t="s">
        <v>2467</v>
      </c>
      <c r="BN185" t="s">
        <v>2468</v>
      </c>
      <c r="BO185" t="s">
        <v>2038</v>
      </c>
      <c r="BP185" t="s">
        <v>2469</v>
      </c>
      <c r="BQ185">
        <v>9140000086</v>
      </c>
      <c r="BR185" t="s">
        <v>2039</v>
      </c>
      <c r="BT185">
        <v>5606000008</v>
      </c>
      <c r="BU185" t="s">
        <v>2530</v>
      </c>
      <c r="BV185" t="s">
        <v>2040</v>
      </c>
    </row>
    <row r="186" spans="1:74" x14ac:dyDescent="0.25">
      <c r="A186" t="s">
        <v>2550</v>
      </c>
      <c r="D186" t="s">
        <v>55</v>
      </c>
      <c r="E186" t="s">
        <v>2706</v>
      </c>
      <c r="F186" t="s">
        <v>2707</v>
      </c>
      <c r="G186" t="s">
        <v>2707</v>
      </c>
      <c r="H186" t="s">
        <v>2521</v>
      </c>
      <c r="I186" t="s">
        <v>2551</v>
      </c>
      <c r="J186" t="s">
        <v>1327</v>
      </c>
      <c r="K186">
        <v>100</v>
      </c>
      <c r="L186" t="s">
        <v>2710</v>
      </c>
      <c r="M186" t="s">
        <v>1992</v>
      </c>
      <c r="O186" t="s">
        <v>1993</v>
      </c>
      <c r="P186" t="s">
        <v>1335</v>
      </c>
      <c r="U186">
        <v>8</v>
      </c>
      <c r="V186">
        <v>8</v>
      </c>
      <c r="AC186">
        <v>3885.44</v>
      </c>
      <c r="AO186">
        <v>3885.44</v>
      </c>
      <c r="AS186">
        <v>31083.52</v>
      </c>
      <c r="AT186">
        <v>31083.52</v>
      </c>
      <c r="BA186">
        <v>69627.084800000011</v>
      </c>
      <c r="BB186" t="s">
        <v>1696</v>
      </c>
      <c r="BC186" t="s">
        <v>1736</v>
      </c>
      <c r="BE186" t="s">
        <v>2708</v>
      </c>
      <c r="BF186" t="s">
        <v>55</v>
      </c>
      <c r="BG186" t="s">
        <v>2037</v>
      </c>
      <c r="BH186">
        <v>4351.6928000000007</v>
      </c>
      <c r="BK186" t="s">
        <v>1758</v>
      </c>
      <c r="BM186" t="s">
        <v>2467</v>
      </c>
      <c r="BN186" t="s">
        <v>2468</v>
      </c>
      <c r="BO186" t="s">
        <v>2038</v>
      </c>
      <c r="BP186" t="s">
        <v>2469</v>
      </c>
      <c r="BQ186">
        <v>9140000088</v>
      </c>
      <c r="BR186" t="s">
        <v>2039</v>
      </c>
      <c r="BT186">
        <v>5606000008</v>
      </c>
      <c r="BU186" t="s">
        <v>2530</v>
      </c>
      <c r="BV186" t="s">
        <v>2040</v>
      </c>
    </row>
    <row r="187" spans="1:74" x14ac:dyDescent="0.25">
      <c r="A187" t="s">
        <v>2552</v>
      </c>
      <c r="D187" t="s">
        <v>55</v>
      </c>
      <c r="E187" t="s">
        <v>2706</v>
      </c>
      <c r="F187" t="s">
        <v>2707</v>
      </c>
      <c r="G187" t="s">
        <v>2707</v>
      </c>
      <c r="H187" t="s">
        <v>2480</v>
      </c>
      <c r="I187" t="s">
        <v>2543</v>
      </c>
      <c r="J187" t="s">
        <v>1327</v>
      </c>
      <c r="K187">
        <v>100</v>
      </c>
      <c r="L187" t="s">
        <v>2710</v>
      </c>
      <c r="M187" t="s">
        <v>1992</v>
      </c>
      <c r="O187" t="s">
        <v>1993</v>
      </c>
      <c r="P187" t="s">
        <v>1335</v>
      </c>
      <c r="U187">
        <v>6</v>
      </c>
      <c r="V187">
        <v>6</v>
      </c>
      <c r="AC187">
        <v>1833.33</v>
      </c>
      <c r="AO187">
        <v>1833.33</v>
      </c>
      <c r="AS187">
        <v>10999.98</v>
      </c>
      <c r="AT187">
        <v>10999.98</v>
      </c>
      <c r="BA187">
        <v>24639.9552</v>
      </c>
      <c r="BB187" t="s">
        <v>1696</v>
      </c>
      <c r="BC187" t="s">
        <v>1736</v>
      </c>
      <c r="BE187" t="s">
        <v>2708</v>
      </c>
      <c r="BF187" t="s">
        <v>55</v>
      </c>
      <c r="BG187" t="s">
        <v>2037</v>
      </c>
      <c r="BH187">
        <v>2053.3296</v>
      </c>
      <c r="BK187" t="s">
        <v>1758</v>
      </c>
      <c r="BM187" t="s">
        <v>2467</v>
      </c>
      <c r="BN187" t="s">
        <v>2468</v>
      </c>
      <c r="BO187" t="s">
        <v>2038</v>
      </c>
      <c r="BP187" t="s">
        <v>2469</v>
      </c>
      <c r="BQ187">
        <v>9140000089</v>
      </c>
      <c r="BR187" t="s">
        <v>2039</v>
      </c>
      <c r="BT187">
        <v>5606000008</v>
      </c>
      <c r="BU187" t="s">
        <v>2530</v>
      </c>
      <c r="BV187" t="s">
        <v>2040</v>
      </c>
    </row>
    <row r="188" spans="1:74" x14ac:dyDescent="0.25">
      <c r="A188" t="s">
        <v>2553</v>
      </c>
      <c r="D188" t="s">
        <v>55</v>
      </c>
      <c r="E188" t="s">
        <v>2706</v>
      </c>
      <c r="F188" t="s">
        <v>2707</v>
      </c>
      <c r="G188" t="s">
        <v>2707</v>
      </c>
      <c r="H188" t="s">
        <v>2519</v>
      </c>
      <c r="I188" t="s">
        <v>2541</v>
      </c>
      <c r="J188" t="s">
        <v>1327</v>
      </c>
      <c r="K188">
        <v>100</v>
      </c>
      <c r="L188" t="s">
        <v>2710</v>
      </c>
      <c r="M188" t="s">
        <v>1992</v>
      </c>
      <c r="O188" t="s">
        <v>1993</v>
      </c>
      <c r="P188" t="s">
        <v>1335</v>
      </c>
      <c r="U188">
        <v>4</v>
      </c>
      <c r="V188">
        <v>4</v>
      </c>
      <c r="AC188">
        <v>6695.1500000000005</v>
      </c>
      <c r="AO188">
        <v>6695.1500000000005</v>
      </c>
      <c r="AS188">
        <v>26780.600000000002</v>
      </c>
      <c r="AT188">
        <v>26780.600000000002</v>
      </c>
      <c r="BA188">
        <v>59988.544000000009</v>
      </c>
      <c r="BB188" t="s">
        <v>1696</v>
      </c>
      <c r="BC188" t="s">
        <v>1736</v>
      </c>
      <c r="BE188" t="s">
        <v>2708</v>
      </c>
      <c r="BF188" t="s">
        <v>55</v>
      </c>
      <c r="BG188" t="s">
        <v>2037</v>
      </c>
      <c r="BH188">
        <v>7498.5680000000011</v>
      </c>
      <c r="BK188" t="s">
        <v>1758</v>
      </c>
      <c r="BM188" t="s">
        <v>2467</v>
      </c>
      <c r="BN188" t="s">
        <v>2468</v>
      </c>
      <c r="BO188" t="s">
        <v>2038</v>
      </c>
      <c r="BP188" t="s">
        <v>2469</v>
      </c>
      <c r="BQ188">
        <v>9140000087</v>
      </c>
      <c r="BR188" t="s">
        <v>2039</v>
      </c>
      <c r="BT188">
        <v>5606000008</v>
      </c>
      <c r="BU188" t="s">
        <v>2530</v>
      </c>
      <c r="BV188" t="s">
        <v>2040</v>
      </c>
    </row>
    <row r="189" spans="1:74" x14ac:dyDescent="0.25">
      <c r="A189" t="s">
        <v>2554</v>
      </c>
      <c r="D189" t="s">
        <v>55</v>
      </c>
      <c r="E189" t="s">
        <v>2706</v>
      </c>
      <c r="F189" t="s">
        <v>2707</v>
      </c>
      <c r="G189" t="s">
        <v>2707</v>
      </c>
      <c r="H189" t="s">
        <v>2477</v>
      </c>
      <c r="I189" t="s">
        <v>2543</v>
      </c>
      <c r="J189" t="s">
        <v>1327</v>
      </c>
      <c r="K189">
        <v>100</v>
      </c>
      <c r="L189" t="s">
        <v>2710</v>
      </c>
      <c r="M189" t="s">
        <v>1992</v>
      </c>
      <c r="O189" t="s">
        <v>1993</v>
      </c>
      <c r="P189" t="s">
        <v>1335</v>
      </c>
      <c r="U189">
        <v>12</v>
      </c>
      <c r="V189">
        <v>12</v>
      </c>
      <c r="AC189">
        <v>624.80999999999995</v>
      </c>
      <c r="AO189">
        <v>624.80999999999995</v>
      </c>
      <c r="AS189">
        <v>7497.7199999999993</v>
      </c>
      <c r="AT189">
        <v>7497.7199999999993</v>
      </c>
      <c r="BA189">
        <v>16794.892800000001</v>
      </c>
      <c r="BB189" t="s">
        <v>1696</v>
      </c>
      <c r="BC189" t="s">
        <v>1736</v>
      </c>
      <c r="BE189" t="s">
        <v>2708</v>
      </c>
      <c r="BF189" t="s">
        <v>55</v>
      </c>
      <c r="BG189" t="s">
        <v>2037</v>
      </c>
      <c r="BH189">
        <v>699.78719999999998</v>
      </c>
      <c r="BK189" t="s">
        <v>1758</v>
      </c>
      <c r="BM189" t="s">
        <v>2467</v>
      </c>
      <c r="BN189" t="s">
        <v>2468</v>
      </c>
      <c r="BO189" t="s">
        <v>2038</v>
      </c>
      <c r="BP189" t="s">
        <v>2469</v>
      </c>
      <c r="BQ189">
        <v>9140000085</v>
      </c>
      <c r="BR189" t="s">
        <v>2039</v>
      </c>
      <c r="BT189">
        <v>5606000008</v>
      </c>
      <c r="BU189" t="s">
        <v>2530</v>
      </c>
      <c r="BV189" t="s">
        <v>2040</v>
      </c>
    </row>
    <row r="190" spans="1:74" x14ac:dyDescent="0.25">
      <c r="A190" t="s">
        <v>2555</v>
      </c>
      <c r="D190" t="s">
        <v>55</v>
      </c>
      <c r="E190" t="s">
        <v>2706</v>
      </c>
      <c r="F190" t="s">
        <v>2707</v>
      </c>
      <c r="G190" t="s">
        <v>2707</v>
      </c>
      <c r="H190" t="s">
        <v>2480</v>
      </c>
      <c r="I190" t="s">
        <v>2556</v>
      </c>
      <c r="J190" t="s">
        <v>1327</v>
      </c>
      <c r="K190">
        <v>100</v>
      </c>
      <c r="L190" t="s">
        <v>2710</v>
      </c>
      <c r="M190" t="s">
        <v>1992</v>
      </c>
      <c r="O190" t="s">
        <v>1993</v>
      </c>
      <c r="P190" t="s">
        <v>1335</v>
      </c>
      <c r="U190">
        <v>20</v>
      </c>
      <c r="V190">
        <v>20</v>
      </c>
      <c r="AC190">
        <v>3114.4700000000003</v>
      </c>
      <c r="AO190">
        <v>3114.4700000000003</v>
      </c>
      <c r="AS190">
        <v>62289.400000000009</v>
      </c>
      <c r="AT190">
        <v>62289.400000000009</v>
      </c>
      <c r="BA190">
        <v>139528.25600000002</v>
      </c>
      <c r="BB190" t="s">
        <v>1696</v>
      </c>
      <c r="BC190" t="s">
        <v>1736</v>
      </c>
      <c r="BE190" t="s">
        <v>2708</v>
      </c>
      <c r="BF190" t="s">
        <v>55</v>
      </c>
      <c r="BG190" t="s">
        <v>2037</v>
      </c>
      <c r="BH190">
        <v>3488.2064000000005</v>
      </c>
      <c r="BK190" t="s">
        <v>1758</v>
      </c>
      <c r="BM190" t="s">
        <v>2467</v>
      </c>
      <c r="BN190" t="s">
        <v>2468</v>
      </c>
      <c r="BO190" t="s">
        <v>2038</v>
      </c>
      <c r="BP190" t="s">
        <v>2469</v>
      </c>
      <c r="BQ190">
        <v>9140000089</v>
      </c>
      <c r="BR190" t="s">
        <v>2039</v>
      </c>
      <c r="BT190">
        <v>5613000001</v>
      </c>
      <c r="BU190" t="s">
        <v>2557</v>
      </c>
      <c r="BV190" t="s">
        <v>2040</v>
      </c>
    </row>
    <row r="191" spans="1:74" x14ac:dyDescent="0.25">
      <c r="A191" t="s">
        <v>2558</v>
      </c>
      <c r="D191" t="s">
        <v>55</v>
      </c>
      <c r="E191" t="s">
        <v>2706</v>
      </c>
      <c r="F191" t="s">
        <v>2707</v>
      </c>
      <c r="G191" t="s">
        <v>2707</v>
      </c>
      <c r="H191" t="s">
        <v>2482</v>
      </c>
      <c r="I191" t="s">
        <v>2556</v>
      </c>
      <c r="J191" t="s">
        <v>1327</v>
      </c>
      <c r="K191">
        <v>100</v>
      </c>
      <c r="L191" t="s">
        <v>2710</v>
      </c>
      <c r="M191" t="s">
        <v>1992</v>
      </c>
      <c r="O191" t="s">
        <v>1993</v>
      </c>
      <c r="P191" t="s">
        <v>1335</v>
      </c>
      <c r="U191">
        <v>15</v>
      </c>
      <c r="V191">
        <v>15</v>
      </c>
      <c r="AC191">
        <v>3247.2700000000004</v>
      </c>
      <c r="AO191">
        <v>3247.2700000000004</v>
      </c>
      <c r="AS191">
        <v>48709.05</v>
      </c>
      <c r="AT191">
        <v>48709.05</v>
      </c>
      <c r="BA191">
        <v>109108.27200000001</v>
      </c>
      <c r="BB191" t="s">
        <v>1696</v>
      </c>
      <c r="BC191" t="s">
        <v>1736</v>
      </c>
      <c r="BE191" t="s">
        <v>2708</v>
      </c>
      <c r="BF191" t="s">
        <v>55</v>
      </c>
      <c r="BG191" t="s">
        <v>2037</v>
      </c>
      <c r="BH191">
        <v>3636.9424000000008</v>
      </c>
      <c r="BK191" t="s">
        <v>1758</v>
      </c>
      <c r="BM191" t="s">
        <v>2467</v>
      </c>
      <c r="BN191" t="s">
        <v>2468</v>
      </c>
      <c r="BO191" t="s">
        <v>2038</v>
      </c>
      <c r="BP191" t="s">
        <v>2469</v>
      </c>
      <c r="BQ191">
        <v>9140000090</v>
      </c>
      <c r="BR191" t="s">
        <v>2039</v>
      </c>
      <c r="BT191">
        <v>5613000001</v>
      </c>
      <c r="BU191" t="s">
        <v>2557</v>
      </c>
      <c r="BV191" t="s">
        <v>2040</v>
      </c>
    </row>
    <row r="192" spans="1:74" x14ac:dyDescent="0.25">
      <c r="A192" t="s">
        <v>2559</v>
      </c>
      <c r="D192" t="s">
        <v>55</v>
      </c>
      <c r="E192" t="s">
        <v>2706</v>
      </c>
      <c r="F192" t="s">
        <v>2707</v>
      </c>
      <c r="G192" t="s">
        <v>2707</v>
      </c>
      <c r="H192" t="s">
        <v>2488</v>
      </c>
      <c r="I192" t="s">
        <v>2560</v>
      </c>
      <c r="J192" t="s">
        <v>1327</v>
      </c>
      <c r="K192">
        <v>100</v>
      </c>
      <c r="L192" t="s">
        <v>2710</v>
      </c>
      <c r="M192" t="s">
        <v>1992</v>
      </c>
      <c r="O192" t="s">
        <v>1993</v>
      </c>
      <c r="P192" t="s">
        <v>1335</v>
      </c>
      <c r="U192">
        <v>60</v>
      </c>
      <c r="V192">
        <v>60</v>
      </c>
      <c r="AC192">
        <v>1778.8799999999999</v>
      </c>
      <c r="AO192">
        <v>1778.8799999999999</v>
      </c>
      <c r="AS192">
        <v>106732.79999999999</v>
      </c>
      <c r="AT192">
        <v>106732.79999999999</v>
      </c>
      <c r="BA192">
        <v>239081.47200000001</v>
      </c>
      <c r="BB192" t="s">
        <v>1696</v>
      </c>
      <c r="BC192" t="s">
        <v>1736</v>
      </c>
      <c r="BE192" t="s">
        <v>2708</v>
      </c>
      <c r="BF192" t="s">
        <v>55</v>
      </c>
      <c r="BG192" t="s">
        <v>2037</v>
      </c>
      <c r="BH192">
        <v>1992.3456000000001</v>
      </c>
      <c r="BK192" t="s">
        <v>1758</v>
      </c>
      <c r="BM192" t="s">
        <v>2467</v>
      </c>
      <c r="BN192" t="s">
        <v>2468</v>
      </c>
      <c r="BO192" t="s">
        <v>2038</v>
      </c>
      <c r="BP192" t="s">
        <v>2469</v>
      </c>
      <c r="BQ192">
        <v>9140000471</v>
      </c>
      <c r="BR192" t="s">
        <v>2039</v>
      </c>
      <c r="BT192">
        <v>5613000001</v>
      </c>
      <c r="BU192" t="s">
        <v>2557</v>
      </c>
      <c r="BV192" t="s">
        <v>2040</v>
      </c>
    </row>
    <row r="193" spans="1:74" x14ac:dyDescent="0.25">
      <c r="A193" t="s">
        <v>2561</v>
      </c>
      <c r="D193" t="s">
        <v>55</v>
      </c>
      <c r="E193" t="s">
        <v>2706</v>
      </c>
      <c r="F193" t="s">
        <v>2707</v>
      </c>
      <c r="G193" t="s">
        <v>2707</v>
      </c>
      <c r="H193" t="s">
        <v>2524</v>
      </c>
      <c r="I193" t="s">
        <v>2556</v>
      </c>
      <c r="J193" t="s">
        <v>1327</v>
      </c>
      <c r="K193">
        <v>100</v>
      </c>
      <c r="L193" t="s">
        <v>2710</v>
      </c>
      <c r="M193" t="s">
        <v>1992</v>
      </c>
      <c r="O193" t="s">
        <v>1993</v>
      </c>
      <c r="P193" t="s">
        <v>1335</v>
      </c>
      <c r="U193">
        <v>600</v>
      </c>
      <c r="V193">
        <v>600</v>
      </c>
      <c r="AC193">
        <v>3118.2900000000004</v>
      </c>
      <c r="AO193">
        <v>3118.2900000000004</v>
      </c>
      <c r="AS193">
        <v>1870974.0000000002</v>
      </c>
      <c r="AT193">
        <v>1870974.0000000002</v>
      </c>
      <c r="BA193">
        <v>4190981.7600000007</v>
      </c>
      <c r="BB193" t="s">
        <v>1696</v>
      </c>
      <c r="BC193" t="s">
        <v>1736</v>
      </c>
      <c r="BE193" t="s">
        <v>2708</v>
      </c>
      <c r="BF193" t="s">
        <v>55</v>
      </c>
      <c r="BG193" t="s">
        <v>2037</v>
      </c>
      <c r="BH193">
        <v>3492.4848000000006</v>
      </c>
      <c r="BK193" t="s">
        <v>1758</v>
      </c>
      <c r="BM193" t="s">
        <v>2467</v>
      </c>
      <c r="BN193" t="s">
        <v>2468</v>
      </c>
      <c r="BO193" t="s">
        <v>2038</v>
      </c>
      <c r="BP193" t="s">
        <v>2469</v>
      </c>
      <c r="BQ193">
        <v>9140000094</v>
      </c>
      <c r="BR193" t="s">
        <v>2039</v>
      </c>
      <c r="BT193">
        <v>5613000001</v>
      </c>
      <c r="BU193" t="s">
        <v>2557</v>
      </c>
      <c r="BV193" t="s">
        <v>2040</v>
      </c>
    </row>
    <row r="194" spans="1:74" x14ac:dyDescent="0.25">
      <c r="A194" t="s">
        <v>2562</v>
      </c>
      <c r="D194" t="s">
        <v>55</v>
      </c>
      <c r="E194" t="s">
        <v>2706</v>
      </c>
      <c r="F194" t="s">
        <v>2707</v>
      </c>
      <c r="G194" t="s">
        <v>2707</v>
      </c>
      <c r="H194" t="s">
        <v>2526</v>
      </c>
      <c r="I194" t="s">
        <v>2563</v>
      </c>
      <c r="J194" t="s">
        <v>1327</v>
      </c>
      <c r="K194">
        <v>100</v>
      </c>
      <c r="L194" t="s">
        <v>2710</v>
      </c>
      <c r="M194" t="s">
        <v>1992</v>
      </c>
      <c r="O194" t="s">
        <v>1993</v>
      </c>
      <c r="P194" t="s">
        <v>1335</v>
      </c>
      <c r="U194">
        <v>600</v>
      </c>
      <c r="V194">
        <v>600</v>
      </c>
      <c r="AC194">
        <v>3311.28</v>
      </c>
      <c r="AO194">
        <v>3311.28</v>
      </c>
      <c r="AS194">
        <v>1986768.0000000002</v>
      </c>
      <c r="AT194">
        <v>1986768.0000000002</v>
      </c>
      <c r="BA194">
        <v>4450360.3200000012</v>
      </c>
      <c r="BB194" t="s">
        <v>1696</v>
      </c>
      <c r="BC194" t="s">
        <v>1736</v>
      </c>
      <c r="BE194" t="s">
        <v>2708</v>
      </c>
      <c r="BF194" t="s">
        <v>55</v>
      </c>
      <c r="BG194" t="s">
        <v>2037</v>
      </c>
      <c r="BH194">
        <v>3708.6336000000006</v>
      </c>
      <c r="BK194" t="s">
        <v>1758</v>
      </c>
      <c r="BM194" t="s">
        <v>2467</v>
      </c>
      <c r="BN194" t="s">
        <v>2468</v>
      </c>
      <c r="BO194" t="s">
        <v>2038</v>
      </c>
      <c r="BP194" t="s">
        <v>2469</v>
      </c>
      <c r="BQ194">
        <v>9140000504</v>
      </c>
      <c r="BR194" t="s">
        <v>2039</v>
      </c>
      <c r="BT194">
        <v>5613000001</v>
      </c>
      <c r="BU194" t="s">
        <v>2557</v>
      </c>
      <c r="BV194" t="s">
        <v>2040</v>
      </c>
    </row>
    <row r="195" spans="1:74" x14ac:dyDescent="0.25">
      <c r="A195" t="s">
        <v>2564</v>
      </c>
      <c r="D195" t="s">
        <v>55</v>
      </c>
      <c r="E195" t="s">
        <v>2706</v>
      </c>
      <c r="F195" t="s">
        <v>2707</v>
      </c>
      <c r="G195" t="s">
        <v>2707</v>
      </c>
      <c r="H195" t="s">
        <v>2484</v>
      </c>
      <c r="I195" t="s">
        <v>2556</v>
      </c>
      <c r="J195" t="s">
        <v>1327</v>
      </c>
      <c r="K195">
        <v>100</v>
      </c>
      <c r="L195" t="s">
        <v>2710</v>
      </c>
      <c r="M195" t="s">
        <v>1992</v>
      </c>
      <c r="O195" t="s">
        <v>1993</v>
      </c>
      <c r="P195" t="s">
        <v>1335</v>
      </c>
      <c r="U195">
        <v>40</v>
      </c>
      <c r="V195">
        <v>40</v>
      </c>
      <c r="AC195">
        <v>1027.01</v>
      </c>
      <c r="AO195">
        <v>1027.01</v>
      </c>
      <c r="AS195">
        <v>41080.400000000001</v>
      </c>
      <c r="AT195">
        <v>41080.400000000001</v>
      </c>
      <c r="BA195">
        <v>92020.096000000005</v>
      </c>
      <c r="BB195" t="s">
        <v>1696</v>
      </c>
      <c r="BC195" t="s">
        <v>1736</v>
      </c>
      <c r="BE195" t="s">
        <v>2708</v>
      </c>
      <c r="BF195" t="s">
        <v>55</v>
      </c>
      <c r="BG195" t="s">
        <v>2037</v>
      </c>
      <c r="BH195">
        <v>1150.2512000000002</v>
      </c>
      <c r="BK195" t="s">
        <v>1758</v>
      </c>
      <c r="BM195" t="s">
        <v>2467</v>
      </c>
      <c r="BN195" t="s">
        <v>2468</v>
      </c>
      <c r="BO195" t="s">
        <v>2038</v>
      </c>
      <c r="BP195" t="s">
        <v>2469</v>
      </c>
      <c r="BQ195">
        <v>9140000091</v>
      </c>
      <c r="BR195" t="s">
        <v>2039</v>
      </c>
      <c r="BT195">
        <v>5613000001</v>
      </c>
      <c r="BU195" t="s">
        <v>2557</v>
      </c>
      <c r="BV195" t="s">
        <v>2040</v>
      </c>
    </row>
    <row r="196" spans="1:74" x14ac:dyDescent="0.25">
      <c r="A196" t="s">
        <v>2565</v>
      </c>
      <c r="D196" t="s">
        <v>55</v>
      </c>
      <c r="E196" t="s">
        <v>2706</v>
      </c>
      <c r="F196" t="s">
        <v>2707</v>
      </c>
      <c r="G196" t="s">
        <v>2707</v>
      </c>
      <c r="H196" t="s">
        <v>2491</v>
      </c>
      <c r="I196" t="s">
        <v>2556</v>
      </c>
      <c r="J196" t="s">
        <v>1327</v>
      </c>
      <c r="K196">
        <v>100</v>
      </c>
      <c r="L196" t="s">
        <v>2710</v>
      </c>
      <c r="M196" t="s">
        <v>1992</v>
      </c>
      <c r="O196" t="s">
        <v>1993</v>
      </c>
      <c r="P196" t="s">
        <v>1335</v>
      </c>
      <c r="U196">
        <v>150</v>
      </c>
      <c r="V196">
        <v>150</v>
      </c>
      <c r="AC196">
        <v>1001.22</v>
      </c>
      <c r="AO196">
        <v>1001.22</v>
      </c>
      <c r="AS196">
        <v>150183</v>
      </c>
      <c r="AT196">
        <v>150183</v>
      </c>
      <c r="BA196">
        <v>336409.92000000004</v>
      </c>
      <c r="BB196" t="s">
        <v>1696</v>
      </c>
      <c r="BC196" t="s">
        <v>1736</v>
      </c>
      <c r="BE196" t="s">
        <v>2708</v>
      </c>
      <c r="BF196" t="s">
        <v>55</v>
      </c>
      <c r="BG196" t="s">
        <v>2037</v>
      </c>
      <c r="BH196">
        <v>1121.3664000000001</v>
      </c>
      <c r="BK196" t="s">
        <v>1758</v>
      </c>
      <c r="BM196" t="s">
        <v>2467</v>
      </c>
      <c r="BN196" t="s">
        <v>2468</v>
      </c>
      <c r="BO196" t="s">
        <v>2038</v>
      </c>
      <c r="BP196" t="s">
        <v>2469</v>
      </c>
      <c r="BQ196">
        <v>9140000093</v>
      </c>
      <c r="BR196" t="s">
        <v>2039</v>
      </c>
      <c r="BT196">
        <v>5613000001</v>
      </c>
      <c r="BU196" t="s">
        <v>2557</v>
      </c>
      <c r="BV196" t="s">
        <v>2040</v>
      </c>
    </row>
    <row r="197" spans="1:74" x14ac:dyDescent="0.25">
      <c r="A197" t="s">
        <v>2566</v>
      </c>
      <c r="D197" t="s">
        <v>55</v>
      </c>
      <c r="E197" t="s">
        <v>2706</v>
      </c>
      <c r="F197" t="s">
        <v>2707</v>
      </c>
      <c r="G197" t="s">
        <v>2707</v>
      </c>
      <c r="H197" t="s">
        <v>2493</v>
      </c>
      <c r="I197" t="s">
        <v>2567</v>
      </c>
      <c r="J197" t="s">
        <v>1327</v>
      </c>
      <c r="K197">
        <v>100</v>
      </c>
      <c r="L197" t="s">
        <v>2710</v>
      </c>
      <c r="M197" t="s">
        <v>1992</v>
      </c>
      <c r="O197" t="s">
        <v>1993</v>
      </c>
      <c r="P197" t="s">
        <v>1335</v>
      </c>
      <c r="U197">
        <v>20</v>
      </c>
      <c r="V197">
        <v>20</v>
      </c>
      <c r="AC197">
        <v>8674.65</v>
      </c>
      <c r="AO197">
        <v>8674.65</v>
      </c>
      <c r="AS197">
        <v>173493</v>
      </c>
      <c r="AT197">
        <v>173493</v>
      </c>
      <c r="BA197">
        <v>388624.32000000007</v>
      </c>
      <c r="BB197" t="s">
        <v>1696</v>
      </c>
      <c r="BC197" t="s">
        <v>1736</v>
      </c>
      <c r="BE197" t="s">
        <v>2708</v>
      </c>
      <c r="BF197" t="s">
        <v>55</v>
      </c>
      <c r="BG197" t="s">
        <v>2037</v>
      </c>
      <c r="BH197">
        <v>9715.6080000000002</v>
      </c>
      <c r="BK197" t="s">
        <v>1758</v>
      </c>
      <c r="BM197" t="s">
        <v>2467</v>
      </c>
      <c r="BN197" t="s">
        <v>2468</v>
      </c>
      <c r="BO197" t="s">
        <v>2038</v>
      </c>
      <c r="BP197" t="s">
        <v>2469</v>
      </c>
      <c r="BQ197">
        <v>9140000097</v>
      </c>
      <c r="BR197" t="s">
        <v>2039</v>
      </c>
      <c r="BT197">
        <v>5613000001</v>
      </c>
      <c r="BU197" t="s">
        <v>2557</v>
      </c>
      <c r="BV197" t="s">
        <v>2040</v>
      </c>
    </row>
    <row r="198" spans="1:74" x14ac:dyDescent="0.25">
      <c r="A198" t="s">
        <v>2568</v>
      </c>
      <c r="D198" t="s">
        <v>55</v>
      </c>
      <c r="E198" t="s">
        <v>2706</v>
      </c>
      <c r="F198" t="s">
        <v>2707</v>
      </c>
      <c r="G198" t="s">
        <v>2707</v>
      </c>
      <c r="H198" t="s">
        <v>2521</v>
      </c>
      <c r="I198" t="s">
        <v>2569</v>
      </c>
      <c r="J198" t="s">
        <v>1327</v>
      </c>
      <c r="K198">
        <v>100</v>
      </c>
      <c r="L198" t="s">
        <v>2710</v>
      </c>
      <c r="M198" t="s">
        <v>1992</v>
      </c>
      <c r="O198" t="s">
        <v>1993</v>
      </c>
      <c r="P198" t="s">
        <v>1335</v>
      </c>
      <c r="U198">
        <v>20</v>
      </c>
      <c r="V198">
        <v>20</v>
      </c>
      <c r="AC198">
        <v>6197.41</v>
      </c>
      <c r="AO198">
        <v>6197.41</v>
      </c>
      <c r="AS198">
        <v>123948.2</v>
      </c>
      <c r="AT198">
        <v>123948.2</v>
      </c>
      <c r="BA198">
        <v>277643.96799999999</v>
      </c>
      <c r="BB198" t="s">
        <v>1696</v>
      </c>
      <c r="BC198" t="s">
        <v>1736</v>
      </c>
      <c r="BE198" t="s">
        <v>2708</v>
      </c>
      <c r="BF198" t="s">
        <v>55</v>
      </c>
      <c r="BG198" t="s">
        <v>2037</v>
      </c>
      <c r="BH198">
        <v>6941.0992000000006</v>
      </c>
      <c r="BK198" t="s">
        <v>1758</v>
      </c>
      <c r="BM198" t="s">
        <v>2467</v>
      </c>
      <c r="BN198" t="s">
        <v>2468</v>
      </c>
      <c r="BO198" t="s">
        <v>2038</v>
      </c>
      <c r="BP198" t="s">
        <v>2469</v>
      </c>
      <c r="BQ198">
        <v>9140000088</v>
      </c>
      <c r="BR198" t="s">
        <v>2039</v>
      </c>
      <c r="BT198">
        <v>5613000001</v>
      </c>
      <c r="BU198" t="s">
        <v>2557</v>
      </c>
      <c r="BV198" t="s">
        <v>2040</v>
      </c>
    </row>
    <row r="199" spans="1:74" x14ac:dyDescent="0.25">
      <c r="A199" t="s">
        <v>2570</v>
      </c>
      <c r="D199" t="s">
        <v>55</v>
      </c>
      <c r="E199" t="s">
        <v>2706</v>
      </c>
      <c r="F199" t="s">
        <v>2707</v>
      </c>
      <c r="G199" t="s">
        <v>2707</v>
      </c>
      <c r="H199" t="s">
        <v>2496</v>
      </c>
      <c r="I199" t="s">
        <v>2571</v>
      </c>
      <c r="J199" t="s">
        <v>1327</v>
      </c>
      <c r="K199">
        <v>100</v>
      </c>
      <c r="L199" t="s">
        <v>2710</v>
      </c>
      <c r="M199" t="s">
        <v>1992</v>
      </c>
      <c r="O199" t="s">
        <v>1993</v>
      </c>
      <c r="P199" t="s">
        <v>1335</v>
      </c>
      <c r="U199">
        <v>20</v>
      </c>
      <c r="V199">
        <v>20</v>
      </c>
      <c r="AC199">
        <v>837.86</v>
      </c>
      <c r="AO199">
        <v>837.86</v>
      </c>
      <c r="AS199">
        <v>16757.2</v>
      </c>
      <c r="AT199">
        <v>16757.2</v>
      </c>
      <c r="BA199">
        <v>37536.128000000004</v>
      </c>
      <c r="BB199" t="s">
        <v>1696</v>
      </c>
      <c r="BC199" t="s">
        <v>1736</v>
      </c>
      <c r="BE199" t="s">
        <v>2708</v>
      </c>
      <c r="BF199" t="s">
        <v>55</v>
      </c>
      <c r="BG199" t="s">
        <v>2037</v>
      </c>
      <c r="BH199">
        <v>938.40320000000008</v>
      </c>
      <c r="BK199" t="s">
        <v>1758</v>
      </c>
      <c r="BM199" t="s">
        <v>2467</v>
      </c>
      <c r="BN199" t="s">
        <v>2468</v>
      </c>
      <c r="BO199" t="s">
        <v>2038</v>
      </c>
      <c r="BP199" t="s">
        <v>2469</v>
      </c>
      <c r="BQ199">
        <v>9140000098</v>
      </c>
      <c r="BR199" t="s">
        <v>2039</v>
      </c>
      <c r="BT199">
        <v>5613000001</v>
      </c>
      <c r="BU199" t="s">
        <v>2557</v>
      </c>
      <c r="BV199" t="s">
        <v>2040</v>
      </c>
    </row>
    <row r="200" spans="1:74" x14ac:dyDescent="0.25">
      <c r="A200" t="s">
        <v>2572</v>
      </c>
      <c r="D200" t="s">
        <v>55</v>
      </c>
      <c r="E200" t="s">
        <v>2706</v>
      </c>
      <c r="F200" t="s">
        <v>2707</v>
      </c>
      <c r="G200" t="s">
        <v>2707</v>
      </c>
      <c r="H200" t="s">
        <v>2499</v>
      </c>
      <c r="I200" t="s">
        <v>2571</v>
      </c>
      <c r="J200" t="s">
        <v>1327</v>
      </c>
      <c r="K200">
        <v>100</v>
      </c>
      <c r="L200" t="s">
        <v>2710</v>
      </c>
      <c r="M200" t="s">
        <v>1992</v>
      </c>
      <c r="O200" t="s">
        <v>1993</v>
      </c>
      <c r="P200" t="s">
        <v>1335</v>
      </c>
      <c r="U200">
        <v>20</v>
      </c>
      <c r="V200">
        <v>20</v>
      </c>
      <c r="AC200">
        <v>581.81999999999994</v>
      </c>
      <c r="AO200">
        <v>581.81999999999994</v>
      </c>
      <c r="AS200">
        <v>11636.399999999998</v>
      </c>
      <c r="AT200">
        <v>11636.399999999998</v>
      </c>
      <c r="BA200">
        <v>26065.535999999996</v>
      </c>
      <c r="BB200" t="s">
        <v>1696</v>
      </c>
      <c r="BC200" t="s">
        <v>1736</v>
      </c>
      <c r="BE200" t="s">
        <v>2708</v>
      </c>
      <c r="BF200" t="s">
        <v>55</v>
      </c>
      <c r="BG200" t="s">
        <v>2037</v>
      </c>
      <c r="BH200">
        <v>651.63840000000005</v>
      </c>
      <c r="BK200" t="s">
        <v>1758</v>
      </c>
      <c r="BM200" t="s">
        <v>2467</v>
      </c>
      <c r="BN200" t="s">
        <v>2468</v>
      </c>
      <c r="BO200" t="s">
        <v>2038</v>
      </c>
      <c r="BP200" t="s">
        <v>2469</v>
      </c>
      <c r="BQ200">
        <v>9140000099</v>
      </c>
      <c r="BR200" t="s">
        <v>2039</v>
      </c>
      <c r="BT200">
        <v>5613000001</v>
      </c>
      <c r="BU200" t="s">
        <v>2557</v>
      </c>
      <c r="BV200" t="s">
        <v>2040</v>
      </c>
    </row>
    <row r="201" spans="1:74" x14ac:dyDescent="0.25">
      <c r="A201" t="s">
        <v>2573</v>
      </c>
      <c r="D201" t="s">
        <v>55</v>
      </c>
      <c r="E201" t="s">
        <v>2706</v>
      </c>
      <c r="F201" t="s">
        <v>2707</v>
      </c>
      <c r="G201" t="s">
        <v>2707</v>
      </c>
      <c r="H201" t="s">
        <v>2519</v>
      </c>
      <c r="I201" t="s">
        <v>2574</v>
      </c>
      <c r="J201" t="s">
        <v>1327</v>
      </c>
      <c r="K201">
        <v>100</v>
      </c>
      <c r="L201" t="s">
        <v>2710</v>
      </c>
      <c r="M201" t="s">
        <v>1992</v>
      </c>
      <c r="O201" t="s">
        <v>1993</v>
      </c>
      <c r="P201" t="s">
        <v>1335</v>
      </c>
      <c r="U201">
        <v>10</v>
      </c>
      <c r="V201">
        <v>10</v>
      </c>
      <c r="AC201">
        <v>33656.29</v>
      </c>
      <c r="AO201">
        <v>33656.29</v>
      </c>
      <c r="AS201">
        <v>336562.9</v>
      </c>
      <c r="AT201">
        <v>336562.9</v>
      </c>
      <c r="BA201">
        <v>753900.89600000007</v>
      </c>
      <c r="BB201" t="s">
        <v>1696</v>
      </c>
      <c r="BC201" t="s">
        <v>1736</v>
      </c>
      <c r="BE201" t="s">
        <v>2708</v>
      </c>
      <c r="BF201" t="s">
        <v>55</v>
      </c>
      <c r="BG201" t="s">
        <v>2037</v>
      </c>
      <c r="BH201">
        <v>37695.044800000003</v>
      </c>
      <c r="BK201" t="s">
        <v>1758</v>
      </c>
      <c r="BM201" t="s">
        <v>2467</v>
      </c>
      <c r="BN201" t="s">
        <v>2468</v>
      </c>
      <c r="BO201" t="s">
        <v>2038</v>
      </c>
      <c r="BP201" t="s">
        <v>2469</v>
      </c>
      <c r="BQ201">
        <v>9140000087</v>
      </c>
      <c r="BR201" t="s">
        <v>2039</v>
      </c>
      <c r="BT201">
        <v>5613000001</v>
      </c>
      <c r="BU201" t="s">
        <v>2557</v>
      </c>
      <c r="BV201" t="s">
        <v>2040</v>
      </c>
    </row>
    <row r="202" spans="1:74" x14ac:dyDescent="0.25">
      <c r="A202" t="s">
        <v>2575</v>
      </c>
      <c r="D202" t="s">
        <v>55</v>
      </c>
      <c r="E202" t="s">
        <v>2706</v>
      </c>
      <c r="F202" t="s">
        <v>2707</v>
      </c>
      <c r="G202" t="s">
        <v>2707</v>
      </c>
      <c r="H202" t="s">
        <v>2514</v>
      </c>
      <c r="I202" t="s">
        <v>2571</v>
      </c>
      <c r="J202" t="s">
        <v>1327</v>
      </c>
      <c r="K202">
        <v>100</v>
      </c>
      <c r="L202" t="s">
        <v>2710</v>
      </c>
      <c r="M202" t="s">
        <v>1992</v>
      </c>
      <c r="O202" t="s">
        <v>1993</v>
      </c>
      <c r="P202" t="s">
        <v>1335</v>
      </c>
      <c r="U202">
        <v>10</v>
      </c>
      <c r="V202">
        <v>10</v>
      </c>
      <c r="AC202">
        <v>3353.3</v>
      </c>
      <c r="AO202">
        <v>3353.3</v>
      </c>
      <c r="AS202">
        <v>33533</v>
      </c>
      <c r="AT202">
        <v>33533</v>
      </c>
      <c r="BA202">
        <v>75113.920000000013</v>
      </c>
      <c r="BB202" t="s">
        <v>1696</v>
      </c>
      <c r="BC202" t="s">
        <v>1736</v>
      </c>
      <c r="BE202" t="s">
        <v>2708</v>
      </c>
      <c r="BF202" t="s">
        <v>55</v>
      </c>
      <c r="BG202" t="s">
        <v>2037</v>
      </c>
      <c r="BH202">
        <v>3755.6960000000004</v>
      </c>
      <c r="BK202" t="s">
        <v>1758</v>
      </c>
      <c r="BM202" t="s">
        <v>2467</v>
      </c>
      <c r="BN202" t="s">
        <v>2468</v>
      </c>
      <c r="BO202" t="s">
        <v>2038</v>
      </c>
      <c r="BP202" t="s">
        <v>2469</v>
      </c>
      <c r="BQ202">
        <v>9140000106</v>
      </c>
      <c r="BR202" t="s">
        <v>2039</v>
      </c>
      <c r="BT202">
        <v>5613000001</v>
      </c>
      <c r="BU202" t="s">
        <v>2557</v>
      </c>
      <c r="BV202" t="s">
        <v>2040</v>
      </c>
    </row>
    <row r="203" spans="1:74" x14ac:dyDescent="0.25">
      <c r="A203" t="s">
        <v>2576</v>
      </c>
      <c r="D203" t="s">
        <v>55</v>
      </c>
      <c r="E203" t="s">
        <v>2706</v>
      </c>
      <c r="F203" t="s">
        <v>2707</v>
      </c>
      <c r="G203" t="s">
        <v>2707</v>
      </c>
      <c r="H203" t="s">
        <v>2477</v>
      </c>
      <c r="I203" t="s">
        <v>2556</v>
      </c>
      <c r="J203" t="s">
        <v>1327</v>
      </c>
      <c r="K203">
        <v>100</v>
      </c>
      <c r="L203" t="s">
        <v>2710</v>
      </c>
      <c r="M203" t="s">
        <v>1992</v>
      </c>
      <c r="O203" t="s">
        <v>1993</v>
      </c>
      <c r="P203" t="s">
        <v>1335</v>
      </c>
      <c r="U203">
        <v>30</v>
      </c>
      <c r="V203">
        <v>30</v>
      </c>
      <c r="AC203">
        <v>453.8</v>
      </c>
      <c r="AO203">
        <v>453.8</v>
      </c>
      <c r="AS203">
        <v>13614</v>
      </c>
      <c r="AT203">
        <v>13614</v>
      </c>
      <c r="BA203">
        <v>30495.360000000004</v>
      </c>
      <c r="BB203" t="s">
        <v>1696</v>
      </c>
      <c r="BC203" t="s">
        <v>1736</v>
      </c>
      <c r="BE203" t="s">
        <v>2708</v>
      </c>
      <c r="BF203" t="s">
        <v>55</v>
      </c>
      <c r="BG203" t="s">
        <v>2037</v>
      </c>
      <c r="BH203">
        <v>508.25600000000009</v>
      </c>
      <c r="BK203" t="s">
        <v>1758</v>
      </c>
      <c r="BM203" t="s">
        <v>2467</v>
      </c>
      <c r="BN203" t="s">
        <v>2468</v>
      </c>
      <c r="BO203" t="s">
        <v>2038</v>
      </c>
      <c r="BP203" t="s">
        <v>2469</v>
      </c>
      <c r="BQ203">
        <v>9140000085</v>
      </c>
      <c r="BR203" t="s">
        <v>2039</v>
      </c>
      <c r="BT203">
        <v>5613000001</v>
      </c>
      <c r="BU203" t="s">
        <v>2557</v>
      </c>
      <c r="BV203" t="s">
        <v>2040</v>
      </c>
    </row>
    <row r="204" spans="1:74" x14ac:dyDescent="0.25">
      <c r="A204" t="s">
        <v>2577</v>
      </c>
      <c r="D204" t="s">
        <v>55</v>
      </c>
      <c r="E204" t="s">
        <v>2706</v>
      </c>
      <c r="F204" t="s">
        <v>2707</v>
      </c>
      <c r="G204" t="s">
        <v>2707</v>
      </c>
      <c r="H204" t="s">
        <v>2501</v>
      </c>
      <c r="I204" t="s">
        <v>2571</v>
      </c>
      <c r="J204" t="s">
        <v>1327</v>
      </c>
      <c r="K204">
        <v>100</v>
      </c>
      <c r="L204" t="s">
        <v>2710</v>
      </c>
      <c r="M204" t="s">
        <v>1992</v>
      </c>
      <c r="O204" t="s">
        <v>1993</v>
      </c>
      <c r="P204" t="s">
        <v>1335</v>
      </c>
      <c r="U204">
        <v>20</v>
      </c>
      <c r="V204">
        <v>20</v>
      </c>
      <c r="AC204">
        <v>482.46</v>
      </c>
      <c r="AO204">
        <v>482.46</v>
      </c>
      <c r="AS204">
        <v>9649.1999999999989</v>
      </c>
      <c r="AT204">
        <v>9649.1999999999989</v>
      </c>
      <c r="BA204">
        <v>21614.207999999999</v>
      </c>
      <c r="BB204" t="s">
        <v>1696</v>
      </c>
      <c r="BC204" t="s">
        <v>1736</v>
      </c>
      <c r="BE204" t="s">
        <v>2708</v>
      </c>
      <c r="BF204" t="s">
        <v>55</v>
      </c>
      <c r="BG204" t="s">
        <v>2037</v>
      </c>
      <c r="BH204">
        <v>540.35520000000008</v>
      </c>
      <c r="BK204" t="s">
        <v>1758</v>
      </c>
      <c r="BM204" t="s">
        <v>2467</v>
      </c>
      <c r="BN204" t="s">
        <v>2468</v>
      </c>
      <c r="BO204" t="s">
        <v>2038</v>
      </c>
      <c r="BP204" t="s">
        <v>2469</v>
      </c>
      <c r="BQ204" t="s">
        <v>2502</v>
      </c>
      <c r="BR204" t="s">
        <v>2039</v>
      </c>
      <c r="BT204">
        <v>5613000001</v>
      </c>
      <c r="BU204" t="s">
        <v>2557</v>
      </c>
      <c r="BV204" t="s">
        <v>2040</v>
      </c>
    </row>
    <row r="205" spans="1:74" x14ac:dyDescent="0.25">
      <c r="A205" t="s">
        <v>2578</v>
      </c>
      <c r="D205" t="s">
        <v>55</v>
      </c>
      <c r="E205" t="s">
        <v>2706</v>
      </c>
      <c r="F205" t="s">
        <v>2707</v>
      </c>
      <c r="G205" t="s">
        <v>2707</v>
      </c>
      <c r="H205" t="s">
        <v>2506</v>
      </c>
      <c r="I205" t="s">
        <v>2571</v>
      </c>
      <c r="J205" t="s">
        <v>1327</v>
      </c>
      <c r="K205">
        <v>100</v>
      </c>
      <c r="L205" t="s">
        <v>2710</v>
      </c>
      <c r="M205" t="s">
        <v>1992</v>
      </c>
      <c r="O205" t="s">
        <v>1993</v>
      </c>
      <c r="P205" t="s">
        <v>1335</v>
      </c>
      <c r="U205">
        <v>20</v>
      </c>
      <c r="V205">
        <v>20</v>
      </c>
      <c r="AC205">
        <v>501.57</v>
      </c>
      <c r="AO205">
        <v>501.57</v>
      </c>
      <c r="AS205">
        <v>10031.4</v>
      </c>
      <c r="AT205">
        <v>10031.4</v>
      </c>
      <c r="BA205">
        <v>22470.336000000003</v>
      </c>
      <c r="BB205" t="s">
        <v>1696</v>
      </c>
      <c r="BC205" t="s">
        <v>1736</v>
      </c>
      <c r="BE205" t="s">
        <v>2708</v>
      </c>
      <c r="BF205" t="s">
        <v>55</v>
      </c>
      <c r="BG205" t="s">
        <v>2037</v>
      </c>
      <c r="BH205">
        <v>561.75840000000005</v>
      </c>
      <c r="BK205" t="s">
        <v>1758</v>
      </c>
      <c r="BM205" t="s">
        <v>2467</v>
      </c>
      <c r="BN205" t="s">
        <v>2468</v>
      </c>
      <c r="BO205" t="s">
        <v>2038</v>
      </c>
      <c r="BP205" t="s">
        <v>2469</v>
      </c>
      <c r="BQ205">
        <v>9140000102</v>
      </c>
      <c r="BR205" t="s">
        <v>2039</v>
      </c>
      <c r="BT205">
        <v>5613000001</v>
      </c>
      <c r="BU205" t="s">
        <v>2557</v>
      </c>
      <c r="BV205" t="s">
        <v>2040</v>
      </c>
    </row>
    <row r="206" spans="1:74" x14ac:dyDescent="0.25">
      <c r="A206" t="s">
        <v>2579</v>
      </c>
      <c r="D206" t="s">
        <v>55</v>
      </c>
      <c r="E206" t="s">
        <v>2706</v>
      </c>
      <c r="F206" t="s">
        <v>2707</v>
      </c>
      <c r="G206" t="s">
        <v>2707</v>
      </c>
      <c r="H206" t="s">
        <v>2549</v>
      </c>
      <c r="I206" t="s">
        <v>2556</v>
      </c>
      <c r="J206" t="s">
        <v>1327</v>
      </c>
      <c r="K206">
        <v>100</v>
      </c>
      <c r="L206" t="s">
        <v>2710</v>
      </c>
      <c r="M206" t="s">
        <v>1992</v>
      </c>
      <c r="O206" t="s">
        <v>1993</v>
      </c>
      <c r="P206" t="s">
        <v>1335</v>
      </c>
      <c r="U206">
        <v>30</v>
      </c>
      <c r="V206">
        <v>30</v>
      </c>
      <c r="AC206">
        <v>453.8</v>
      </c>
      <c r="AO206">
        <v>453.8</v>
      </c>
      <c r="AS206">
        <v>13614</v>
      </c>
      <c r="AT206">
        <v>13614</v>
      </c>
      <c r="BA206">
        <v>30495.360000000004</v>
      </c>
      <c r="BB206" t="s">
        <v>1696</v>
      </c>
      <c r="BC206" t="s">
        <v>1736</v>
      </c>
      <c r="BE206" t="s">
        <v>2708</v>
      </c>
      <c r="BF206" t="s">
        <v>55</v>
      </c>
      <c r="BG206" t="s">
        <v>2037</v>
      </c>
      <c r="BH206">
        <v>508.25600000000009</v>
      </c>
      <c r="BK206" t="s">
        <v>1758</v>
      </c>
      <c r="BM206" t="s">
        <v>2467</v>
      </c>
      <c r="BN206" t="s">
        <v>2468</v>
      </c>
      <c r="BO206" t="s">
        <v>2038</v>
      </c>
      <c r="BP206" t="s">
        <v>2469</v>
      </c>
      <c r="BQ206">
        <v>9140000086</v>
      </c>
      <c r="BR206" t="s">
        <v>2039</v>
      </c>
      <c r="BT206">
        <v>5613000001</v>
      </c>
      <c r="BU206" t="s">
        <v>2557</v>
      </c>
      <c r="BV206" t="s">
        <v>2040</v>
      </c>
    </row>
    <row r="207" spans="1:74" x14ac:dyDescent="0.25">
      <c r="A207" t="s">
        <v>2580</v>
      </c>
      <c r="D207" t="s">
        <v>55</v>
      </c>
      <c r="E207" t="s">
        <v>2706</v>
      </c>
      <c r="F207" t="s">
        <v>2707</v>
      </c>
      <c r="G207" t="s">
        <v>2707</v>
      </c>
      <c r="H207" t="s">
        <v>2540</v>
      </c>
      <c r="I207" t="s">
        <v>2574</v>
      </c>
      <c r="J207" t="s">
        <v>1327</v>
      </c>
      <c r="K207">
        <v>100</v>
      </c>
      <c r="L207" t="s">
        <v>2710</v>
      </c>
      <c r="M207" t="s">
        <v>1992</v>
      </c>
      <c r="O207" t="s">
        <v>1993</v>
      </c>
      <c r="P207" t="s">
        <v>1335</v>
      </c>
      <c r="U207">
        <v>20</v>
      </c>
      <c r="V207">
        <v>20</v>
      </c>
      <c r="AC207">
        <v>3140.2700000000004</v>
      </c>
      <c r="AO207">
        <v>3140.2700000000004</v>
      </c>
      <c r="AS207">
        <v>62805.400000000009</v>
      </c>
      <c r="AT207">
        <v>62805.400000000009</v>
      </c>
      <c r="BA207">
        <v>140684.09600000002</v>
      </c>
      <c r="BB207" t="s">
        <v>1696</v>
      </c>
      <c r="BC207" t="s">
        <v>1736</v>
      </c>
      <c r="BE207" t="s">
        <v>2708</v>
      </c>
      <c r="BF207" t="s">
        <v>55</v>
      </c>
      <c r="BG207" t="s">
        <v>2037</v>
      </c>
      <c r="BH207">
        <v>3517.1024000000007</v>
      </c>
      <c r="BK207" t="s">
        <v>1758</v>
      </c>
      <c r="BM207" t="s">
        <v>2467</v>
      </c>
      <c r="BN207" t="s">
        <v>2468</v>
      </c>
      <c r="BO207" t="s">
        <v>2038</v>
      </c>
      <c r="BP207" t="s">
        <v>2469</v>
      </c>
      <c r="BQ207">
        <v>9140000084</v>
      </c>
      <c r="BR207" t="s">
        <v>2039</v>
      </c>
      <c r="BT207">
        <v>5613000001</v>
      </c>
      <c r="BU207" t="s">
        <v>2557</v>
      </c>
      <c r="BV207" t="s">
        <v>2040</v>
      </c>
    </row>
    <row r="208" spans="1:74" x14ac:dyDescent="0.25">
      <c r="A208" t="s">
        <v>2581</v>
      </c>
      <c r="D208" t="s">
        <v>55</v>
      </c>
      <c r="E208" t="s">
        <v>2706</v>
      </c>
      <c r="F208" t="s">
        <v>2707</v>
      </c>
      <c r="G208" t="s">
        <v>2707</v>
      </c>
      <c r="H208" t="s">
        <v>2512</v>
      </c>
      <c r="I208" t="s">
        <v>2571</v>
      </c>
      <c r="J208" t="s">
        <v>1327</v>
      </c>
      <c r="K208">
        <v>100</v>
      </c>
      <c r="L208" t="s">
        <v>2710</v>
      </c>
      <c r="M208" t="s">
        <v>1992</v>
      </c>
      <c r="O208" t="s">
        <v>1993</v>
      </c>
      <c r="P208" t="s">
        <v>1335</v>
      </c>
      <c r="U208">
        <v>5</v>
      </c>
      <c r="V208">
        <v>5</v>
      </c>
      <c r="AC208">
        <v>1739.71</v>
      </c>
      <c r="AO208">
        <v>1739.71</v>
      </c>
      <c r="AS208">
        <v>8698.5499999999993</v>
      </c>
      <c r="AT208">
        <v>8698.5499999999993</v>
      </c>
      <c r="BA208">
        <v>19484.752</v>
      </c>
      <c r="BB208" t="s">
        <v>1696</v>
      </c>
      <c r="BC208" t="s">
        <v>1736</v>
      </c>
      <c r="BE208" t="s">
        <v>2708</v>
      </c>
      <c r="BF208" t="s">
        <v>55</v>
      </c>
      <c r="BG208" t="s">
        <v>2037</v>
      </c>
      <c r="BH208">
        <v>1948.4752000000003</v>
      </c>
      <c r="BK208" t="s">
        <v>1758</v>
      </c>
      <c r="BM208" t="s">
        <v>2467</v>
      </c>
      <c r="BN208" t="s">
        <v>2468</v>
      </c>
      <c r="BO208" t="s">
        <v>2038</v>
      </c>
      <c r="BP208" t="s">
        <v>2469</v>
      </c>
      <c r="BQ208">
        <v>9140000105</v>
      </c>
      <c r="BR208" t="s">
        <v>2039</v>
      </c>
      <c r="BT208">
        <v>5613000001</v>
      </c>
      <c r="BU208" t="s">
        <v>2557</v>
      </c>
      <c r="BV208" t="s">
        <v>2040</v>
      </c>
    </row>
    <row r="209" spans="1:74" x14ac:dyDescent="0.25">
      <c r="A209" t="s">
        <v>2582</v>
      </c>
      <c r="D209" t="s">
        <v>55</v>
      </c>
      <c r="E209" t="s">
        <v>2706</v>
      </c>
      <c r="F209" t="s">
        <v>2707</v>
      </c>
      <c r="G209" t="s">
        <v>2707</v>
      </c>
      <c r="H209" t="s">
        <v>2510</v>
      </c>
      <c r="I209" t="s">
        <v>2571</v>
      </c>
      <c r="J209" t="s">
        <v>1327</v>
      </c>
      <c r="K209">
        <v>100</v>
      </c>
      <c r="L209" t="s">
        <v>2710</v>
      </c>
      <c r="M209" t="s">
        <v>1992</v>
      </c>
      <c r="O209" t="s">
        <v>1993</v>
      </c>
      <c r="P209" t="s">
        <v>1335</v>
      </c>
      <c r="U209">
        <v>20</v>
      </c>
      <c r="V209">
        <v>20</v>
      </c>
      <c r="AC209">
        <v>861.73</v>
      </c>
      <c r="AO209">
        <v>861.73</v>
      </c>
      <c r="AS209">
        <v>17234.599999999999</v>
      </c>
      <c r="AT209">
        <v>17234.599999999999</v>
      </c>
      <c r="BA209">
        <v>38605.504000000001</v>
      </c>
      <c r="BB209" t="s">
        <v>1696</v>
      </c>
      <c r="BC209" t="s">
        <v>1736</v>
      </c>
      <c r="BE209" t="s">
        <v>2708</v>
      </c>
      <c r="BF209" t="s">
        <v>55</v>
      </c>
      <c r="BG209" t="s">
        <v>2037</v>
      </c>
      <c r="BH209">
        <v>965.13760000000013</v>
      </c>
      <c r="BK209" t="s">
        <v>1758</v>
      </c>
      <c r="BM209" t="s">
        <v>2467</v>
      </c>
      <c r="BN209" t="s">
        <v>2468</v>
      </c>
      <c r="BO209" t="s">
        <v>2038</v>
      </c>
      <c r="BP209" t="s">
        <v>2469</v>
      </c>
      <c r="BQ209">
        <v>9140000104</v>
      </c>
      <c r="BR209" t="s">
        <v>2039</v>
      </c>
      <c r="BT209">
        <v>5613000001</v>
      </c>
      <c r="BU209" t="s">
        <v>2557</v>
      </c>
      <c r="BV209" t="s">
        <v>2040</v>
      </c>
    </row>
    <row r="210" spans="1:74" x14ac:dyDescent="0.25">
      <c r="A210" t="s">
        <v>2583</v>
      </c>
      <c r="D210" t="s">
        <v>55</v>
      </c>
      <c r="E210" t="s">
        <v>2706</v>
      </c>
      <c r="F210" t="s">
        <v>2707</v>
      </c>
      <c r="G210" t="s">
        <v>2707</v>
      </c>
      <c r="H210" t="s">
        <v>2484</v>
      </c>
      <c r="I210" t="s">
        <v>2584</v>
      </c>
      <c r="J210" t="s">
        <v>1327</v>
      </c>
      <c r="K210">
        <v>100</v>
      </c>
      <c r="L210" t="s">
        <v>2710</v>
      </c>
      <c r="M210" t="s">
        <v>1992</v>
      </c>
      <c r="O210" t="s">
        <v>1993</v>
      </c>
      <c r="P210" t="s">
        <v>1335</v>
      </c>
      <c r="U210">
        <v>5</v>
      </c>
      <c r="V210">
        <v>5</v>
      </c>
      <c r="AC210">
        <v>1257.5</v>
      </c>
      <c r="AO210">
        <v>1257.5</v>
      </c>
      <c r="AS210">
        <v>6287.5</v>
      </c>
      <c r="AT210">
        <v>6287.5</v>
      </c>
      <c r="BA210">
        <v>14084.000000000002</v>
      </c>
      <c r="BB210" t="s">
        <v>1696</v>
      </c>
      <c r="BC210" t="s">
        <v>1736</v>
      </c>
      <c r="BE210" t="s">
        <v>2708</v>
      </c>
      <c r="BF210" t="s">
        <v>55</v>
      </c>
      <c r="BG210" t="s">
        <v>2037</v>
      </c>
      <c r="BH210">
        <v>1408.4</v>
      </c>
      <c r="BK210" t="s">
        <v>1758</v>
      </c>
      <c r="BM210" t="s">
        <v>2467</v>
      </c>
      <c r="BN210" t="s">
        <v>2468</v>
      </c>
      <c r="BO210" t="s">
        <v>2038</v>
      </c>
      <c r="BP210" t="s">
        <v>2469</v>
      </c>
      <c r="BQ210">
        <v>9140000091</v>
      </c>
      <c r="BR210" t="s">
        <v>2039</v>
      </c>
      <c r="BT210">
        <v>5626000018</v>
      </c>
      <c r="BU210" t="s">
        <v>2471</v>
      </c>
      <c r="BV210" t="s">
        <v>2040</v>
      </c>
    </row>
    <row r="211" spans="1:74" x14ac:dyDescent="0.25">
      <c r="A211" t="s">
        <v>2585</v>
      </c>
      <c r="D211" t="s">
        <v>55</v>
      </c>
      <c r="E211" t="s">
        <v>2706</v>
      </c>
      <c r="F211" t="s">
        <v>2707</v>
      </c>
      <c r="G211" t="s">
        <v>2707</v>
      </c>
      <c r="H211" t="s">
        <v>2491</v>
      </c>
      <c r="I211" t="s">
        <v>2584</v>
      </c>
      <c r="J211" t="s">
        <v>1327</v>
      </c>
      <c r="K211">
        <v>100</v>
      </c>
      <c r="L211" t="s">
        <v>2710</v>
      </c>
      <c r="M211" t="s">
        <v>1992</v>
      </c>
      <c r="O211" t="s">
        <v>1993</v>
      </c>
      <c r="P211" t="s">
        <v>1335</v>
      </c>
      <c r="U211">
        <v>10</v>
      </c>
      <c r="V211">
        <v>10</v>
      </c>
      <c r="AC211">
        <v>1265.81</v>
      </c>
      <c r="AO211">
        <v>1265.81</v>
      </c>
      <c r="AS211">
        <v>12658.099999999999</v>
      </c>
      <c r="AT211">
        <v>12658.099999999999</v>
      </c>
      <c r="BA211">
        <v>28354.144</v>
      </c>
      <c r="BB211" t="s">
        <v>1696</v>
      </c>
      <c r="BC211" t="s">
        <v>1736</v>
      </c>
      <c r="BE211" t="s">
        <v>2708</v>
      </c>
      <c r="BF211" t="s">
        <v>55</v>
      </c>
      <c r="BG211" t="s">
        <v>2037</v>
      </c>
      <c r="BH211">
        <v>1417.7072000000001</v>
      </c>
      <c r="BK211" t="s">
        <v>1758</v>
      </c>
      <c r="BM211" t="s">
        <v>2467</v>
      </c>
      <c r="BN211" t="s">
        <v>2468</v>
      </c>
      <c r="BO211" t="s">
        <v>2038</v>
      </c>
      <c r="BP211" t="s">
        <v>2469</v>
      </c>
      <c r="BQ211">
        <v>9140000093</v>
      </c>
      <c r="BR211" t="s">
        <v>2039</v>
      </c>
      <c r="BT211">
        <v>5626000018</v>
      </c>
      <c r="BU211" t="s">
        <v>2471</v>
      </c>
      <c r="BV211" t="s">
        <v>2040</v>
      </c>
    </row>
    <row r="212" spans="1:74" x14ac:dyDescent="0.25">
      <c r="A212" t="s">
        <v>2586</v>
      </c>
      <c r="D212" t="s">
        <v>55</v>
      </c>
      <c r="E212" t="s">
        <v>2706</v>
      </c>
      <c r="F212" t="s">
        <v>2707</v>
      </c>
      <c r="G212" t="s">
        <v>2707</v>
      </c>
      <c r="H212" t="s">
        <v>2480</v>
      </c>
      <c r="I212" t="s">
        <v>2587</v>
      </c>
      <c r="J212" t="s">
        <v>1327</v>
      </c>
      <c r="K212">
        <v>100</v>
      </c>
      <c r="L212" t="s">
        <v>2710</v>
      </c>
      <c r="M212" t="s">
        <v>1992</v>
      </c>
      <c r="O212" t="s">
        <v>1993</v>
      </c>
      <c r="P212" t="s">
        <v>1335</v>
      </c>
      <c r="U212">
        <v>96</v>
      </c>
      <c r="V212">
        <v>96</v>
      </c>
      <c r="AC212">
        <v>1827.69</v>
      </c>
      <c r="AO212">
        <v>1827.69</v>
      </c>
      <c r="AS212">
        <v>175458.24</v>
      </c>
      <c r="AT212">
        <v>175458.24</v>
      </c>
      <c r="BA212">
        <v>393026.45760000002</v>
      </c>
      <c r="BB212" t="s">
        <v>1696</v>
      </c>
      <c r="BC212" t="s">
        <v>1736</v>
      </c>
      <c r="BE212" t="s">
        <v>2708</v>
      </c>
      <c r="BF212" t="s">
        <v>55</v>
      </c>
      <c r="BG212" t="s">
        <v>2037</v>
      </c>
      <c r="BH212">
        <v>2047.0128000000002</v>
      </c>
      <c r="BK212" t="s">
        <v>1758</v>
      </c>
      <c r="BM212" t="s">
        <v>2467</v>
      </c>
      <c r="BN212" t="s">
        <v>2468</v>
      </c>
      <c r="BO212" t="s">
        <v>2038</v>
      </c>
      <c r="BP212" t="s">
        <v>2469</v>
      </c>
      <c r="BQ212">
        <v>9140000089</v>
      </c>
      <c r="BR212" t="s">
        <v>2039</v>
      </c>
      <c r="BT212">
        <v>5616110135</v>
      </c>
      <c r="BU212" t="s">
        <v>2588</v>
      </c>
      <c r="BV212" t="s">
        <v>2040</v>
      </c>
    </row>
    <row r="213" spans="1:74" x14ac:dyDescent="0.25">
      <c r="A213" t="s">
        <v>2589</v>
      </c>
      <c r="D213" t="s">
        <v>55</v>
      </c>
      <c r="E213" t="s">
        <v>2706</v>
      </c>
      <c r="F213" t="s">
        <v>2707</v>
      </c>
      <c r="G213" t="s">
        <v>2707</v>
      </c>
      <c r="H213" t="s">
        <v>2482</v>
      </c>
      <c r="I213" t="s">
        <v>2587</v>
      </c>
      <c r="J213" t="s">
        <v>1327</v>
      </c>
      <c r="K213">
        <v>100</v>
      </c>
      <c r="L213" t="s">
        <v>2710</v>
      </c>
      <c r="M213" t="s">
        <v>1992</v>
      </c>
      <c r="O213" t="s">
        <v>1993</v>
      </c>
      <c r="P213" t="s">
        <v>1335</v>
      </c>
      <c r="U213">
        <v>220</v>
      </c>
      <c r="V213">
        <v>220</v>
      </c>
      <c r="AC213">
        <v>1671.8799999999999</v>
      </c>
      <c r="AO213">
        <v>1671.8799999999999</v>
      </c>
      <c r="AS213">
        <v>367813.6</v>
      </c>
      <c r="AT213">
        <v>367813.6</v>
      </c>
      <c r="BA213">
        <v>823902.46400000004</v>
      </c>
      <c r="BB213" t="s">
        <v>1696</v>
      </c>
      <c r="BC213" t="s">
        <v>1736</v>
      </c>
      <c r="BE213" t="s">
        <v>2708</v>
      </c>
      <c r="BF213" t="s">
        <v>55</v>
      </c>
      <c r="BG213" t="s">
        <v>2037</v>
      </c>
      <c r="BH213">
        <v>1872.5056</v>
      </c>
      <c r="BK213" t="s">
        <v>1758</v>
      </c>
      <c r="BM213" t="s">
        <v>2467</v>
      </c>
      <c r="BN213" t="s">
        <v>2468</v>
      </c>
      <c r="BO213" t="s">
        <v>2038</v>
      </c>
      <c r="BP213" t="s">
        <v>2469</v>
      </c>
      <c r="BQ213">
        <v>9140000090</v>
      </c>
      <c r="BR213" t="s">
        <v>2039</v>
      </c>
      <c r="BT213">
        <v>5616110135</v>
      </c>
      <c r="BU213" t="s">
        <v>2588</v>
      </c>
      <c r="BV213" t="s">
        <v>2040</v>
      </c>
    </row>
    <row r="214" spans="1:74" x14ac:dyDescent="0.25">
      <c r="A214" t="s">
        <v>2590</v>
      </c>
      <c r="D214" t="s">
        <v>55</v>
      </c>
      <c r="E214" t="s">
        <v>2706</v>
      </c>
      <c r="F214" t="s">
        <v>2707</v>
      </c>
      <c r="G214" t="s">
        <v>2707</v>
      </c>
      <c r="H214" t="s">
        <v>2526</v>
      </c>
      <c r="I214" t="s">
        <v>2591</v>
      </c>
      <c r="J214" t="s">
        <v>1327</v>
      </c>
      <c r="K214">
        <v>100</v>
      </c>
      <c r="L214" t="s">
        <v>2710</v>
      </c>
      <c r="M214" t="s">
        <v>1992</v>
      </c>
      <c r="O214" t="s">
        <v>1993</v>
      </c>
      <c r="P214" t="s">
        <v>1335</v>
      </c>
      <c r="U214">
        <v>1375</v>
      </c>
      <c r="V214">
        <v>1375</v>
      </c>
      <c r="AC214">
        <v>3088.6800000000003</v>
      </c>
      <c r="AO214">
        <v>3088.6800000000003</v>
      </c>
      <c r="AS214">
        <v>4246935</v>
      </c>
      <c r="AT214">
        <v>4246935</v>
      </c>
      <c r="BA214">
        <v>9513134.4000000004</v>
      </c>
      <c r="BB214" t="s">
        <v>1696</v>
      </c>
      <c r="BC214" t="s">
        <v>1736</v>
      </c>
      <c r="BE214" t="s">
        <v>2708</v>
      </c>
      <c r="BF214" t="s">
        <v>55</v>
      </c>
      <c r="BG214" t="s">
        <v>2037</v>
      </c>
      <c r="BH214">
        <v>3459.3216000000007</v>
      </c>
      <c r="BK214" t="s">
        <v>1758</v>
      </c>
      <c r="BM214" t="s">
        <v>2467</v>
      </c>
      <c r="BN214" t="s">
        <v>2468</v>
      </c>
      <c r="BO214" t="s">
        <v>2038</v>
      </c>
      <c r="BP214" t="s">
        <v>2469</v>
      </c>
      <c r="BQ214">
        <v>9140000504</v>
      </c>
      <c r="BR214" t="s">
        <v>2039</v>
      </c>
      <c r="BT214">
        <v>5616110135</v>
      </c>
      <c r="BU214" t="s">
        <v>2588</v>
      </c>
      <c r="BV214" t="s">
        <v>2040</v>
      </c>
    </row>
    <row r="215" spans="1:74" x14ac:dyDescent="0.25">
      <c r="A215" t="s">
        <v>2592</v>
      </c>
      <c r="D215" t="s">
        <v>55</v>
      </c>
      <c r="E215" t="s">
        <v>2706</v>
      </c>
      <c r="F215" t="s">
        <v>2707</v>
      </c>
      <c r="G215" t="s">
        <v>2707</v>
      </c>
      <c r="H215" t="s">
        <v>2488</v>
      </c>
      <c r="I215" t="s">
        <v>2593</v>
      </c>
      <c r="J215" t="s">
        <v>1327</v>
      </c>
      <c r="K215">
        <v>100</v>
      </c>
      <c r="L215" t="s">
        <v>2710</v>
      </c>
      <c r="M215" t="s">
        <v>1992</v>
      </c>
      <c r="O215" t="s">
        <v>1993</v>
      </c>
      <c r="P215" t="s">
        <v>1335</v>
      </c>
      <c r="U215">
        <v>322</v>
      </c>
      <c r="V215">
        <v>322</v>
      </c>
      <c r="AC215">
        <v>443.28999999999996</v>
      </c>
      <c r="AO215">
        <v>443.28999999999996</v>
      </c>
      <c r="AS215">
        <v>142739.37999999998</v>
      </c>
      <c r="AT215">
        <v>142739.37999999998</v>
      </c>
      <c r="BA215">
        <v>319736.21119999996</v>
      </c>
      <c r="BB215" t="s">
        <v>1696</v>
      </c>
      <c r="BC215" t="s">
        <v>1736</v>
      </c>
      <c r="BE215" t="s">
        <v>2708</v>
      </c>
      <c r="BF215" t="s">
        <v>55</v>
      </c>
      <c r="BG215" t="s">
        <v>2037</v>
      </c>
      <c r="BH215">
        <v>496.48480000000001</v>
      </c>
      <c r="BK215" t="s">
        <v>1758</v>
      </c>
      <c r="BM215" t="s">
        <v>2467</v>
      </c>
      <c r="BN215" t="s">
        <v>2468</v>
      </c>
      <c r="BO215" t="s">
        <v>2038</v>
      </c>
      <c r="BP215" t="s">
        <v>2469</v>
      </c>
      <c r="BQ215">
        <v>9140000471</v>
      </c>
      <c r="BR215" t="s">
        <v>2039</v>
      </c>
      <c r="BT215">
        <v>5616110135</v>
      </c>
      <c r="BU215" t="s">
        <v>2588</v>
      </c>
      <c r="BV215" t="s">
        <v>2040</v>
      </c>
    </row>
    <row r="216" spans="1:74" x14ac:dyDescent="0.25">
      <c r="A216" t="s">
        <v>2594</v>
      </c>
      <c r="D216" t="s">
        <v>55</v>
      </c>
      <c r="E216" t="s">
        <v>2706</v>
      </c>
      <c r="F216" t="s">
        <v>2707</v>
      </c>
      <c r="G216" t="s">
        <v>2707</v>
      </c>
      <c r="H216" t="s">
        <v>2524</v>
      </c>
      <c r="I216" t="s">
        <v>2587</v>
      </c>
      <c r="J216" t="s">
        <v>1327</v>
      </c>
      <c r="K216">
        <v>100</v>
      </c>
      <c r="L216" t="s">
        <v>2710</v>
      </c>
      <c r="M216" t="s">
        <v>1992</v>
      </c>
      <c r="O216" t="s">
        <v>1993</v>
      </c>
      <c r="P216" t="s">
        <v>1335</v>
      </c>
      <c r="U216">
        <v>1375</v>
      </c>
      <c r="V216">
        <v>1375</v>
      </c>
      <c r="AC216">
        <v>2815.44</v>
      </c>
      <c r="AO216">
        <v>2815.44</v>
      </c>
      <c r="AS216">
        <v>3871230</v>
      </c>
      <c r="AT216">
        <v>3871230</v>
      </c>
      <c r="BA216">
        <v>8671555.2000000011</v>
      </c>
      <c r="BB216" t="s">
        <v>1696</v>
      </c>
      <c r="BC216" t="s">
        <v>1736</v>
      </c>
      <c r="BE216" t="s">
        <v>2708</v>
      </c>
      <c r="BF216" t="s">
        <v>55</v>
      </c>
      <c r="BG216" t="s">
        <v>2037</v>
      </c>
      <c r="BH216">
        <v>3153.2928000000002</v>
      </c>
      <c r="BK216" t="s">
        <v>1758</v>
      </c>
      <c r="BM216" t="s">
        <v>2467</v>
      </c>
      <c r="BN216" t="s">
        <v>2468</v>
      </c>
      <c r="BO216" t="s">
        <v>2038</v>
      </c>
      <c r="BP216" t="s">
        <v>2469</v>
      </c>
      <c r="BQ216">
        <v>9140000094</v>
      </c>
      <c r="BR216" t="s">
        <v>2039</v>
      </c>
      <c r="BT216">
        <v>5616110135</v>
      </c>
      <c r="BU216" t="s">
        <v>2588</v>
      </c>
      <c r="BV216" t="s">
        <v>2040</v>
      </c>
    </row>
    <row r="217" spans="1:74" x14ac:dyDescent="0.25">
      <c r="A217" t="s">
        <v>2595</v>
      </c>
      <c r="D217" t="s">
        <v>55</v>
      </c>
      <c r="E217" t="s">
        <v>2706</v>
      </c>
      <c r="F217" t="s">
        <v>2707</v>
      </c>
      <c r="G217" t="s">
        <v>2707</v>
      </c>
      <c r="H217" t="s">
        <v>2484</v>
      </c>
      <c r="I217" t="s">
        <v>2587</v>
      </c>
      <c r="J217" t="s">
        <v>1327</v>
      </c>
      <c r="K217">
        <v>100</v>
      </c>
      <c r="L217" t="s">
        <v>2710</v>
      </c>
      <c r="M217" t="s">
        <v>1992</v>
      </c>
      <c r="O217" t="s">
        <v>1993</v>
      </c>
      <c r="P217" t="s">
        <v>1335</v>
      </c>
      <c r="U217">
        <v>300</v>
      </c>
      <c r="V217">
        <v>300</v>
      </c>
      <c r="AC217">
        <v>227.38</v>
      </c>
      <c r="AO217">
        <v>227.38</v>
      </c>
      <c r="AS217">
        <v>68214</v>
      </c>
      <c r="AT217">
        <v>68214</v>
      </c>
      <c r="BA217">
        <v>152799.36000000002</v>
      </c>
      <c r="BB217" t="s">
        <v>1696</v>
      </c>
      <c r="BC217" t="s">
        <v>1736</v>
      </c>
      <c r="BE217" t="s">
        <v>2708</v>
      </c>
      <c r="BF217" t="s">
        <v>55</v>
      </c>
      <c r="BG217" t="s">
        <v>2037</v>
      </c>
      <c r="BH217">
        <v>254.66560000000001</v>
      </c>
      <c r="BK217" t="s">
        <v>1758</v>
      </c>
      <c r="BM217" t="s">
        <v>2467</v>
      </c>
      <c r="BN217" t="s">
        <v>2468</v>
      </c>
      <c r="BO217" t="s">
        <v>2038</v>
      </c>
      <c r="BP217" t="s">
        <v>2469</v>
      </c>
      <c r="BQ217">
        <v>9140000091</v>
      </c>
      <c r="BR217" t="s">
        <v>2039</v>
      </c>
      <c r="BT217">
        <v>5616110135</v>
      </c>
      <c r="BU217" t="s">
        <v>2588</v>
      </c>
      <c r="BV217" t="s">
        <v>2040</v>
      </c>
    </row>
    <row r="218" spans="1:74" x14ac:dyDescent="0.25">
      <c r="A218" t="s">
        <v>2596</v>
      </c>
      <c r="D218" t="s">
        <v>55</v>
      </c>
      <c r="E218" t="s">
        <v>2706</v>
      </c>
      <c r="F218" t="s">
        <v>2707</v>
      </c>
      <c r="G218" t="s">
        <v>2707</v>
      </c>
      <c r="H218" t="s">
        <v>2491</v>
      </c>
      <c r="I218" t="s">
        <v>2587</v>
      </c>
      <c r="J218" t="s">
        <v>1327</v>
      </c>
      <c r="K218">
        <v>100</v>
      </c>
      <c r="L218" t="s">
        <v>2710</v>
      </c>
      <c r="M218" t="s">
        <v>1992</v>
      </c>
      <c r="O218" t="s">
        <v>1993</v>
      </c>
      <c r="P218" t="s">
        <v>1335</v>
      </c>
      <c r="U218">
        <v>538</v>
      </c>
      <c r="V218">
        <v>538</v>
      </c>
      <c r="AC218">
        <v>495.84</v>
      </c>
      <c r="AO218">
        <v>495.84</v>
      </c>
      <c r="AS218">
        <v>266761.92</v>
      </c>
      <c r="AT218">
        <v>266761.92</v>
      </c>
      <c r="BA218">
        <v>597546.70079999999</v>
      </c>
      <c r="BB218" t="s">
        <v>1696</v>
      </c>
      <c r="BC218" t="s">
        <v>1736</v>
      </c>
      <c r="BE218" t="s">
        <v>2708</v>
      </c>
      <c r="BF218" t="s">
        <v>55</v>
      </c>
      <c r="BG218" t="s">
        <v>2037</v>
      </c>
      <c r="BH218">
        <v>555.34080000000006</v>
      </c>
      <c r="BK218" t="s">
        <v>1758</v>
      </c>
      <c r="BM218" t="s">
        <v>2467</v>
      </c>
      <c r="BN218" t="s">
        <v>2468</v>
      </c>
      <c r="BO218" t="s">
        <v>2038</v>
      </c>
      <c r="BP218" t="s">
        <v>2469</v>
      </c>
      <c r="BQ218">
        <v>9140000093</v>
      </c>
      <c r="BR218" t="s">
        <v>2039</v>
      </c>
      <c r="BT218">
        <v>5616110135</v>
      </c>
      <c r="BU218" t="s">
        <v>2588</v>
      </c>
      <c r="BV218" t="s">
        <v>2040</v>
      </c>
    </row>
    <row r="219" spans="1:74" x14ac:dyDescent="0.25">
      <c r="A219" t="s">
        <v>2597</v>
      </c>
      <c r="D219" t="s">
        <v>55</v>
      </c>
      <c r="E219" t="s">
        <v>2706</v>
      </c>
      <c r="F219" t="s">
        <v>2707</v>
      </c>
      <c r="G219" t="s">
        <v>2707</v>
      </c>
      <c r="H219" t="s">
        <v>2598</v>
      </c>
      <c r="I219" t="s">
        <v>2599</v>
      </c>
      <c r="J219" t="s">
        <v>1327</v>
      </c>
      <c r="K219">
        <v>100</v>
      </c>
      <c r="L219" t="s">
        <v>2710</v>
      </c>
      <c r="M219" t="s">
        <v>1992</v>
      </c>
      <c r="O219" t="s">
        <v>1993</v>
      </c>
      <c r="P219" t="s">
        <v>1335</v>
      </c>
      <c r="U219">
        <v>3</v>
      </c>
      <c r="V219">
        <v>3</v>
      </c>
      <c r="AC219">
        <v>6259.51</v>
      </c>
      <c r="AO219">
        <v>6259.51</v>
      </c>
      <c r="AS219">
        <v>18778.53</v>
      </c>
      <c r="AT219">
        <v>18778.53</v>
      </c>
      <c r="BA219">
        <v>42063.907200000001</v>
      </c>
      <c r="BB219" t="s">
        <v>1696</v>
      </c>
      <c r="BC219" t="s">
        <v>1736</v>
      </c>
      <c r="BE219" t="s">
        <v>2708</v>
      </c>
      <c r="BF219" t="s">
        <v>55</v>
      </c>
      <c r="BG219" t="s">
        <v>2037</v>
      </c>
      <c r="BH219">
        <v>7010.6512000000012</v>
      </c>
      <c r="BK219" t="s">
        <v>1758</v>
      </c>
      <c r="BM219" t="s">
        <v>2467</v>
      </c>
      <c r="BN219" t="s">
        <v>2468</v>
      </c>
      <c r="BO219" t="s">
        <v>2038</v>
      </c>
      <c r="BP219" t="s">
        <v>2469</v>
      </c>
      <c r="BQ219">
        <v>9140000107</v>
      </c>
      <c r="BR219" t="s">
        <v>2039</v>
      </c>
      <c r="BT219">
        <v>5616110135</v>
      </c>
      <c r="BU219" t="s">
        <v>2588</v>
      </c>
      <c r="BV219" t="s">
        <v>2040</v>
      </c>
    </row>
    <row r="220" spans="1:74" x14ac:dyDescent="0.25">
      <c r="A220" t="s">
        <v>2600</v>
      </c>
      <c r="D220" t="s">
        <v>55</v>
      </c>
      <c r="E220" t="s">
        <v>2706</v>
      </c>
      <c r="F220" t="s">
        <v>2707</v>
      </c>
      <c r="G220" t="s">
        <v>2707</v>
      </c>
      <c r="H220" t="s">
        <v>2493</v>
      </c>
      <c r="I220" t="s">
        <v>2599</v>
      </c>
      <c r="J220" t="s">
        <v>1327</v>
      </c>
      <c r="K220">
        <v>100</v>
      </c>
      <c r="L220" t="s">
        <v>2710</v>
      </c>
      <c r="M220" t="s">
        <v>1992</v>
      </c>
      <c r="O220" t="s">
        <v>1993</v>
      </c>
      <c r="P220" t="s">
        <v>1335</v>
      </c>
      <c r="U220">
        <v>10</v>
      </c>
      <c r="V220">
        <v>10</v>
      </c>
      <c r="AC220">
        <v>6234.37</v>
      </c>
      <c r="AO220">
        <v>6234.37</v>
      </c>
      <c r="AS220">
        <v>62343.7</v>
      </c>
      <c r="AT220">
        <v>62343.7</v>
      </c>
      <c r="BA220">
        <v>139649.88800000001</v>
      </c>
      <c r="BB220" t="s">
        <v>1696</v>
      </c>
      <c r="BC220" t="s">
        <v>1736</v>
      </c>
      <c r="BE220" t="s">
        <v>2708</v>
      </c>
      <c r="BF220" t="s">
        <v>55</v>
      </c>
      <c r="BG220" t="s">
        <v>2037</v>
      </c>
      <c r="BH220">
        <v>6982.4944000000005</v>
      </c>
      <c r="BK220" t="s">
        <v>1758</v>
      </c>
      <c r="BM220" t="s">
        <v>2467</v>
      </c>
      <c r="BN220" t="s">
        <v>2468</v>
      </c>
      <c r="BO220" t="s">
        <v>2038</v>
      </c>
      <c r="BP220" t="s">
        <v>2469</v>
      </c>
      <c r="BQ220">
        <v>9140000097</v>
      </c>
      <c r="BR220" t="s">
        <v>2039</v>
      </c>
      <c r="BT220">
        <v>5616110135</v>
      </c>
      <c r="BU220" t="s">
        <v>2588</v>
      </c>
      <c r="BV220" t="s">
        <v>2040</v>
      </c>
    </row>
    <row r="221" spans="1:74" x14ac:dyDescent="0.25">
      <c r="A221" t="s">
        <v>2601</v>
      </c>
      <c r="D221" t="s">
        <v>55</v>
      </c>
      <c r="E221" t="s">
        <v>2706</v>
      </c>
      <c r="F221" t="s">
        <v>2707</v>
      </c>
      <c r="G221" t="s">
        <v>2707</v>
      </c>
      <c r="H221" t="s">
        <v>2521</v>
      </c>
      <c r="I221" t="s">
        <v>2602</v>
      </c>
      <c r="J221" t="s">
        <v>1327</v>
      </c>
      <c r="K221">
        <v>100</v>
      </c>
      <c r="L221" t="s">
        <v>2710</v>
      </c>
      <c r="M221" t="s">
        <v>1992</v>
      </c>
      <c r="O221" t="s">
        <v>1993</v>
      </c>
      <c r="P221" t="s">
        <v>1335</v>
      </c>
      <c r="U221">
        <v>12</v>
      </c>
      <c r="V221">
        <v>12</v>
      </c>
      <c r="AC221">
        <v>4299.1100000000006</v>
      </c>
      <c r="AO221">
        <v>4299.1100000000006</v>
      </c>
      <c r="AS221">
        <v>51589.320000000007</v>
      </c>
      <c r="AT221">
        <v>51589.320000000007</v>
      </c>
      <c r="BA221">
        <v>115560.07680000002</v>
      </c>
      <c r="BB221" t="s">
        <v>1696</v>
      </c>
      <c r="BC221" t="s">
        <v>1736</v>
      </c>
      <c r="BE221" t="s">
        <v>2708</v>
      </c>
      <c r="BF221" t="s">
        <v>55</v>
      </c>
      <c r="BG221" t="s">
        <v>2037</v>
      </c>
      <c r="BH221">
        <v>4815.003200000001</v>
      </c>
      <c r="BK221" t="s">
        <v>1758</v>
      </c>
      <c r="BM221" t="s">
        <v>2467</v>
      </c>
      <c r="BN221" t="s">
        <v>2468</v>
      </c>
      <c r="BO221" t="s">
        <v>2038</v>
      </c>
      <c r="BP221" t="s">
        <v>2469</v>
      </c>
      <c r="BQ221">
        <v>9140000088</v>
      </c>
      <c r="BR221" t="s">
        <v>2039</v>
      </c>
      <c r="BT221">
        <v>5616110135</v>
      </c>
      <c r="BU221" t="s">
        <v>2588</v>
      </c>
      <c r="BV221" t="s">
        <v>2040</v>
      </c>
    </row>
    <row r="222" spans="1:74" x14ac:dyDescent="0.25">
      <c r="A222" t="s">
        <v>2603</v>
      </c>
      <c r="D222" t="s">
        <v>55</v>
      </c>
      <c r="E222" t="s">
        <v>2706</v>
      </c>
      <c r="F222" t="s">
        <v>2707</v>
      </c>
      <c r="G222" t="s">
        <v>2707</v>
      </c>
      <c r="H222" t="s">
        <v>2519</v>
      </c>
      <c r="I222" t="s">
        <v>2604</v>
      </c>
      <c r="J222" t="s">
        <v>1327</v>
      </c>
      <c r="K222">
        <v>100</v>
      </c>
      <c r="L222" t="s">
        <v>2710</v>
      </c>
      <c r="M222" t="s">
        <v>1992</v>
      </c>
      <c r="O222" t="s">
        <v>1993</v>
      </c>
      <c r="P222" t="s">
        <v>1335</v>
      </c>
      <c r="U222">
        <v>18</v>
      </c>
      <c r="V222">
        <v>18</v>
      </c>
      <c r="AC222">
        <v>12220.93</v>
      </c>
      <c r="AO222">
        <v>12220.93</v>
      </c>
      <c r="AS222">
        <v>219976.74</v>
      </c>
      <c r="AT222">
        <v>219976.74</v>
      </c>
      <c r="BA222">
        <v>492747.89760000003</v>
      </c>
      <c r="BB222" t="s">
        <v>1696</v>
      </c>
      <c r="BC222" t="s">
        <v>1736</v>
      </c>
      <c r="BE222" t="s">
        <v>2708</v>
      </c>
      <c r="BF222" t="s">
        <v>55</v>
      </c>
      <c r="BG222" t="s">
        <v>2037</v>
      </c>
      <c r="BH222">
        <v>13687.441600000002</v>
      </c>
      <c r="BK222" t="s">
        <v>1758</v>
      </c>
      <c r="BM222" t="s">
        <v>2467</v>
      </c>
      <c r="BN222" t="s">
        <v>2468</v>
      </c>
      <c r="BO222" t="s">
        <v>2038</v>
      </c>
      <c r="BP222" t="s">
        <v>2469</v>
      </c>
      <c r="BQ222">
        <v>9140000087</v>
      </c>
      <c r="BR222" t="s">
        <v>2039</v>
      </c>
      <c r="BT222">
        <v>5616110135</v>
      </c>
      <c r="BU222" t="s">
        <v>2588</v>
      </c>
      <c r="BV222" t="s">
        <v>2040</v>
      </c>
    </row>
    <row r="223" spans="1:74" x14ac:dyDescent="0.25">
      <c r="A223" t="s">
        <v>2605</v>
      </c>
      <c r="D223" t="s">
        <v>55</v>
      </c>
      <c r="E223" t="s">
        <v>2706</v>
      </c>
      <c r="F223" t="s">
        <v>2707</v>
      </c>
      <c r="G223" t="s">
        <v>2707</v>
      </c>
      <c r="H223" t="s">
        <v>2606</v>
      </c>
      <c r="I223" t="s">
        <v>2607</v>
      </c>
      <c r="J223" t="s">
        <v>1327</v>
      </c>
      <c r="K223">
        <v>100</v>
      </c>
      <c r="L223" t="s">
        <v>2710</v>
      </c>
      <c r="M223" t="s">
        <v>1992</v>
      </c>
      <c r="O223" t="s">
        <v>1993</v>
      </c>
      <c r="P223" t="s">
        <v>1335</v>
      </c>
      <c r="U223">
        <v>4</v>
      </c>
      <c r="V223">
        <v>4</v>
      </c>
      <c r="AC223">
        <v>3343.75</v>
      </c>
      <c r="AO223">
        <v>3343.75</v>
      </c>
      <c r="AS223">
        <v>13375</v>
      </c>
      <c r="AT223">
        <v>13375</v>
      </c>
      <c r="BA223">
        <v>29960.000000000004</v>
      </c>
      <c r="BB223" t="s">
        <v>1696</v>
      </c>
      <c r="BC223" t="s">
        <v>1736</v>
      </c>
      <c r="BE223" t="s">
        <v>2708</v>
      </c>
      <c r="BF223" t="s">
        <v>55</v>
      </c>
      <c r="BG223" t="s">
        <v>2037</v>
      </c>
      <c r="BH223">
        <v>3745.0000000000005</v>
      </c>
      <c r="BK223" t="s">
        <v>1758</v>
      </c>
      <c r="BM223" t="s">
        <v>2467</v>
      </c>
      <c r="BN223" t="s">
        <v>2468</v>
      </c>
      <c r="BO223" t="s">
        <v>2038</v>
      </c>
      <c r="BP223" t="s">
        <v>2469</v>
      </c>
      <c r="BQ223">
        <v>9140000110</v>
      </c>
      <c r="BR223" t="s">
        <v>2039</v>
      </c>
      <c r="BT223">
        <v>5616110135</v>
      </c>
      <c r="BU223" t="s">
        <v>2588</v>
      </c>
      <c r="BV223" t="s">
        <v>2040</v>
      </c>
    </row>
    <row r="224" spans="1:74" x14ac:dyDescent="0.25">
      <c r="A224" t="s">
        <v>2608</v>
      </c>
      <c r="D224" t="s">
        <v>55</v>
      </c>
      <c r="E224" t="s">
        <v>2706</v>
      </c>
      <c r="F224" t="s">
        <v>2707</v>
      </c>
      <c r="G224" t="s">
        <v>2707</v>
      </c>
      <c r="H224" t="s">
        <v>2514</v>
      </c>
      <c r="I224" t="s">
        <v>2607</v>
      </c>
      <c r="J224" t="s">
        <v>1327</v>
      </c>
      <c r="K224">
        <v>100</v>
      </c>
      <c r="L224" t="s">
        <v>2710</v>
      </c>
      <c r="M224" t="s">
        <v>1992</v>
      </c>
      <c r="O224" t="s">
        <v>1993</v>
      </c>
      <c r="P224" t="s">
        <v>1335</v>
      </c>
      <c r="U224">
        <v>10</v>
      </c>
      <c r="V224">
        <v>10</v>
      </c>
      <c r="AC224">
        <v>2047.33</v>
      </c>
      <c r="AO224">
        <v>2047.33</v>
      </c>
      <c r="AS224">
        <v>20473.3</v>
      </c>
      <c r="AT224">
        <v>20473.3</v>
      </c>
      <c r="BA224">
        <v>45860.192000000003</v>
      </c>
      <c r="BB224" t="s">
        <v>1696</v>
      </c>
      <c r="BC224" t="s">
        <v>1736</v>
      </c>
      <c r="BE224" t="s">
        <v>2708</v>
      </c>
      <c r="BF224" t="s">
        <v>55</v>
      </c>
      <c r="BG224" t="s">
        <v>2037</v>
      </c>
      <c r="BH224">
        <v>2293.0096000000003</v>
      </c>
      <c r="BK224" t="s">
        <v>1758</v>
      </c>
      <c r="BM224" t="s">
        <v>2467</v>
      </c>
      <c r="BN224" t="s">
        <v>2468</v>
      </c>
      <c r="BO224" t="s">
        <v>2038</v>
      </c>
      <c r="BP224" t="s">
        <v>2469</v>
      </c>
      <c r="BQ224">
        <v>9140000106</v>
      </c>
      <c r="BR224" t="s">
        <v>2039</v>
      </c>
      <c r="BT224">
        <v>5616110135</v>
      </c>
      <c r="BU224" t="s">
        <v>2588</v>
      </c>
      <c r="BV224" t="s">
        <v>2040</v>
      </c>
    </row>
    <row r="225" spans="1:74" x14ac:dyDescent="0.25">
      <c r="A225" t="s">
        <v>2609</v>
      </c>
      <c r="D225" t="s">
        <v>55</v>
      </c>
      <c r="E225" t="s">
        <v>2706</v>
      </c>
      <c r="F225" t="s">
        <v>2707</v>
      </c>
      <c r="G225" t="s">
        <v>2707</v>
      </c>
      <c r="H225" t="s">
        <v>2493</v>
      </c>
      <c r="I225" t="s">
        <v>2610</v>
      </c>
      <c r="J225" t="s">
        <v>1327</v>
      </c>
      <c r="K225">
        <v>100</v>
      </c>
      <c r="L225" t="s">
        <v>2710</v>
      </c>
      <c r="M225" t="s">
        <v>1992</v>
      </c>
      <c r="O225" t="s">
        <v>1993</v>
      </c>
      <c r="P225" t="s">
        <v>1335</v>
      </c>
      <c r="U225">
        <v>77</v>
      </c>
      <c r="V225">
        <v>45</v>
      </c>
      <c r="AC225">
        <v>4832.2</v>
      </c>
      <c r="AO225">
        <v>4832.2</v>
      </c>
      <c r="AS225">
        <v>372079.39999999997</v>
      </c>
      <c r="AT225">
        <v>217449</v>
      </c>
      <c r="BA225">
        <v>660271.80799999996</v>
      </c>
      <c r="BB225" t="s">
        <v>1696</v>
      </c>
      <c r="BC225" t="s">
        <v>1736</v>
      </c>
      <c r="BE225" t="s">
        <v>2708</v>
      </c>
      <c r="BF225" t="s">
        <v>55</v>
      </c>
      <c r="BG225" t="s">
        <v>2037</v>
      </c>
      <c r="BH225">
        <v>5412.0640000000003</v>
      </c>
      <c r="BK225" t="s">
        <v>1758</v>
      </c>
      <c r="BM225" t="s">
        <v>2467</v>
      </c>
      <c r="BN225" t="s">
        <v>2468</v>
      </c>
      <c r="BO225" t="s">
        <v>2038</v>
      </c>
      <c r="BP225" t="s">
        <v>2469</v>
      </c>
      <c r="BQ225">
        <v>9140000097</v>
      </c>
      <c r="BR225" t="s">
        <v>2039</v>
      </c>
      <c r="BT225">
        <v>5623000002</v>
      </c>
      <c r="BU225" t="s">
        <v>2612</v>
      </c>
      <c r="BV225" t="s">
        <v>2040</v>
      </c>
    </row>
    <row r="226" spans="1:74" x14ac:dyDescent="0.25">
      <c r="A226" t="s">
        <v>2613</v>
      </c>
      <c r="D226" t="s">
        <v>55</v>
      </c>
      <c r="E226" t="s">
        <v>2706</v>
      </c>
      <c r="F226" t="s">
        <v>2707</v>
      </c>
      <c r="G226" t="s">
        <v>2707</v>
      </c>
      <c r="H226" t="s">
        <v>2521</v>
      </c>
      <c r="I226" t="s">
        <v>2614</v>
      </c>
      <c r="J226" t="s">
        <v>1327</v>
      </c>
      <c r="K226">
        <v>100</v>
      </c>
      <c r="L226" t="s">
        <v>2710</v>
      </c>
      <c r="M226" t="s">
        <v>1992</v>
      </c>
      <c r="O226" t="s">
        <v>1993</v>
      </c>
      <c r="P226" t="s">
        <v>1335</v>
      </c>
      <c r="U226">
        <v>3</v>
      </c>
      <c r="V226">
        <v>3</v>
      </c>
      <c r="AC226">
        <v>2106.5700000000002</v>
      </c>
      <c r="AO226">
        <v>2106.5700000000002</v>
      </c>
      <c r="AS226">
        <v>6319.7100000000009</v>
      </c>
      <c r="AT226">
        <v>6319.7100000000009</v>
      </c>
      <c r="BA226">
        <v>14156.150400000004</v>
      </c>
      <c r="BB226" t="s">
        <v>1696</v>
      </c>
      <c r="BC226" t="s">
        <v>1736</v>
      </c>
      <c r="BE226" t="s">
        <v>2708</v>
      </c>
      <c r="BF226" t="s">
        <v>55</v>
      </c>
      <c r="BG226" t="s">
        <v>2037</v>
      </c>
      <c r="BH226">
        <v>2359.3584000000005</v>
      </c>
      <c r="BK226" t="s">
        <v>1758</v>
      </c>
      <c r="BM226" t="s">
        <v>2467</v>
      </c>
      <c r="BN226" t="s">
        <v>2468</v>
      </c>
      <c r="BO226" t="s">
        <v>2038</v>
      </c>
      <c r="BP226" t="s">
        <v>2469</v>
      </c>
      <c r="BQ226">
        <v>9140000088</v>
      </c>
      <c r="BR226" t="s">
        <v>2039</v>
      </c>
      <c r="BT226">
        <v>5623000002</v>
      </c>
      <c r="BU226" t="s">
        <v>2612</v>
      </c>
      <c r="BV226" t="s">
        <v>2040</v>
      </c>
    </row>
    <row r="227" spans="1:74" x14ac:dyDescent="0.25">
      <c r="A227" t="s">
        <v>2615</v>
      </c>
      <c r="D227" t="s">
        <v>55</v>
      </c>
      <c r="E227" t="s">
        <v>2706</v>
      </c>
      <c r="F227" t="s">
        <v>2707</v>
      </c>
      <c r="G227" t="s">
        <v>2707</v>
      </c>
      <c r="H227" t="s">
        <v>2519</v>
      </c>
      <c r="I227" t="s">
        <v>2616</v>
      </c>
      <c r="J227" t="s">
        <v>1327</v>
      </c>
      <c r="K227">
        <v>100</v>
      </c>
      <c r="L227" t="s">
        <v>2710</v>
      </c>
      <c r="M227" t="s">
        <v>1992</v>
      </c>
      <c r="O227" t="s">
        <v>1993</v>
      </c>
      <c r="P227" t="s">
        <v>1335</v>
      </c>
      <c r="U227">
        <v>3</v>
      </c>
      <c r="V227">
        <v>3</v>
      </c>
      <c r="AC227">
        <v>12468.37</v>
      </c>
      <c r="AO227">
        <v>12468.37</v>
      </c>
      <c r="AS227">
        <v>37405.11</v>
      </c>
      <c r="AT227">
        <v>37405.11</v>
      </c>
      <c r="BA227">
        <v>83787.446400000015</v>
      </c>
      <c r="BB227" t="s">
        <v>1696</v>
      </c>
      <c r="BC227" t="s">
        <v>1736</v>
      </c>
      <c r="BE227" t="s">
        <v>2708</v>
      </c>
      <c r="BF227" t="s">
        <v>55</v>
      </c>
      <c r="BG227" t="s">
        <v>2037</v>
      </c>
      <c r="BH227">
        <v>13964.574400000001</v>
      </c>
      <c r="BK227" t="s">
        <v>1758</v>
      </c>
      <c r="BM227" t="s">
        <v>2467</v>
      </c>
      <c r="BN227" t="s">
        <v>2468</v>
      </c>
      <c r="BO227" t="s">
        <v>2038</v>
      </c>
      <c r="BP227" t="s">
        <v>2469</v>
      </c>
      <c r="BQ227">
        <v>9140000087</v>
      </c>
      <c r="BR227" t="s">
        <v>2039</v>
      </c>
      <c r="BT227">
        <v>5623000002</v>
      </c>
      <c r="BU227" t="s">
        <v>2612</v>
      </c>
      <c r="BV227" t="s">
        <v>2040</v>
      </c>
    </row>
    <row r="228" spans="1:74" x14ac:dyDescent="0.25">
      <c r="A228" t="s">
        <v>2617</v>
      </c>
      <c r="D228" t="s">
        <v>55</v>
      </c>
      <c r="E228" t="s">
        <v>2706</v>
      </c>
      <c r="F228" t="s">
        <v>2707</v>
      </c>
      <c r="G228" t="s">
        <v>2707</v>
      </c>
      <c r="H228" t="s">
        <v>2514</v>
      </c>
      <c r="I228" t="s">
        <v>2618</v>
      </c>
      <c r="J228" t="s">
        <v>1327</v>
      </c>
      <c r="K228">
        <v>100</v>
      </c>
      <c r="L228" t="s">
        <v>2710</v>
      </c>
      <c r="M228" t="s">
        <v>1992</v>
      </c>
      <c r="O228" t="s">
        <v>1993</v>
      </c>
      <c r="P228" t="s">
        <v>1335</v>
      </c>
      <c r="U228">
        <v>30</v>
      </c>
      <c r="V228">
        <v>15</v>
      </c>
      <c r="AC228">
        <v>1238.1500000000001</v>
      </c>
      <c r="AO228">
        <v>1238.1500000000001</v>
      </c>
      <c r="AS228">
        <v>37144.5</v>
      </c>
      <c r="AT228">
        <v>18572.25</v>
      </c>
      <c r="BA228">
        <v>62402.760000000009</v>
      </c>
      <c r="BB228" t="s">
        <v>1696</v>
      </c>
      <c r="BC228" t="s">
        <v>1736</v>
      </c>
      <c r="BE228" t="s">
        <v>2708</v>
      </c>
      <c r="BF228" t="s">
        <v>55</v>
      </c>
      <c r="BG228" t="s">
        <v>2037</v>
      </c>
      <c r="BH228">
        <v>1386.7280000000003</v>
      </c>
      <c r="BK228" t="s">
        <v>1758</v>
      </c>
      <c r="BM228" t="s">
        <v>2467</v>
      </c>
      <c r="BN228" t="s">
        <v>2468</v>
      </c>
      <c r="BO228" t="s">
        <v>2038</v>
      </c>
      <c r="BP228" t="s">
        <v>2469</v>
      </c>
      <c r="BQ228">
        <v>9140000106</v>
      </c>
      <c r="BR228" t="s">
        <v>2039</v>
      </c>
      <c r="BT228">
        <v>5623000002</v>
      </c>
      <c r="BU228" t="s">
        <v>2612</v>
      </c>
      <c r="BV228" t="s">
        <v>2040</v>
      </c>
    </row>
    <row r="229" spans="1:74" x14ac:dyDescent="0.25">
      <c r="A229" t="s">
        <v>2619</v>
      </c>
      <c r="D229" t="s">
        <v>55</v>
      </c>
      <c r="E229" t="s">
        <v>2706</v>
      </c>
      <c r="F229" t="s">
        <v>2707</v>
      </c>
      <c r="G229" t="s">
        <v>2707</v>
      </c>
      <c r="H229" t="s">
        <v>2540</v>
      </c>
      <c r="I229" t="s">
        <v>2616</v>
      </c>
      <c r="J229" t="s">
        <v>1327</v>
      </c>
      <c r="K229">
        <v>100</v>
      </c>
      <c r="L229" t="s">
        <v>2710</v>
      </c>
      <c r="M229" t="s">
        <v>1992</v>
      </c>
      <c r="O229" t="s">
        <v>1993</v>
      </c>
      <c r="P229" t="s">
        <v>1335</v>
      </c>
      <c r="U229">
        <v>30</v>
      </c>
      <c r="V229">
        <v>15</v>
      </c>
      <c r="AC229">
        <v>1863.9</v>
      </c>
      <c r="AO229">
        <v>1863.9</v>
      </c>
      <c r="AS229">
        <v>55917</v>
      </c>
      <c r="AT229">
        <v>27958.5</v>
      </c>
      <c r="BA229">
        <v>93940.560000000012</v>
      </c>
      <c r="BB229" t="s">
        <v>1696</v>
      </c>
      <c r="BC229" t="s">
        <v>1736</v>
      </c>
      <c r="BE229" t="s">
        <v>2708</v>
      </c>
      <c r="BF229" t="s">
        <v>55</v>
      </c>
      <c r="BG229" t="s">
        <v>2037</v>
      </c>
      <c r="BH229">
        <v>2087.5680000000002</v>
      </c>
      <c r="BK229" t="s">
        <v>1758</v>
      </c>
      <c r="BM229" t="s">
        <v>2467</v>
      </c>
      <c r="BN229" t="s">
        <v>2468</v>
      </c>
      <c r="BO229" t="s">
        <v>2038</v>
      </c>
      <c r="BP229" t="s">
        <v>2469</v>
      </c>
      <c r="BQ229">
        <v>9140000084</v>
      </c>
      <c r="BR229" t="s">
        <v>2039</v>
      </c>
      <c r="BT229">
        <v>5623000002</v>
      </c>
      <c r="BU229" t="s">
        <v>2612</v>
      </c>
      <c r="BV229" t="s">
        <v>2040</v>
      </c>
    </row>
    <row r="230" spans="1:74" x14ac:dyDescent="0.25">
      <c r="A230" t="s">
        <v>2620</v>
      </c>
      <c r="D230" t="s">
        <v>55</v>
      </c>
      <c r="E230" t="s">
        <v>2706</v>
      </c>
      <c r="F230" t="s">
        <v>2707</v>
      </c>
      <c r="G230" t="s">
        <v>2707</v>
      </c>
      <c r="H230" t="s">
        <v>2512</v>
      </c>
      <c r="I230" t="s">
        <v>2618</v>
      </c>
      <c r="J230" t="s">
        <v>1327</v>
      </c>
      <c r="K230">
        <v>100</v>
      </c>
      <c r="L230" t="s">
        <v>2710</v>
      </c>
      <c r="M230" t="s">
        <v>1992</v>
      </c>
      <c r="O230" t="s">
        <v>1993</v>
      </c>
      <c r="P230" t="s">
        <v>1335</v>
      </c>
      <c r="U230">
        <v>18</v>
      </c>
      <c r="V230">
        <v>9</v>
      </c>
      <c r="AC230">
        <v>1070.96</v>
      </c>
      <c r="AO230">
        <v>1070.96</v>
      </c>
      <c r="AS230">
        <v>19277.28</v>
      </c>
      <c r="AT230">
        <v>9638.64</v>
      </c>
      <c r="BA230">
        <v>32385.830400000003</v>
      </c>
      <c r="BB230" t="s">
        <v>1696</v>
      </c>
      <c r="BC230" t="s">
        <v>1736</v>
      </c>
      <c r="BE230" t="s">
        <v>2708</v>
      </c>
      <c r="BF230" t="s">
        <v>55</v>
      </c>
      <c r="BG230" t="s">
        <v>2037</v>
      </c>
      <c r="BH230">
        <v>1199.4752000000001</v>
      </c>
      <c r="BK230" t="s">
        <v>1758</v>
      </c>
      <c r="BM230" t="s">
        <v>2467</v>
      </c>
      <c r="BN230" t="s">
        <v>2468</v>
      </c>
      <c r="BO230" t="s">
        <v>2038</v>
      </c>
      <c r="BP230" t="s">
        <v>2469</v>
      </c>
      <c r="BQ230">
        <v>9140000105</v>
      </c>
      <c r="BR230" t="s">
        <v>2039</v>
      </c>
      <c r="BT230">
        <v>5623000002</v>
      </c>
      <c r="BU230" t="s">
        <v>2612</v>
      </c>
      <c r="BV230" t="s">
        <v>2040</v>
      </c>
    </row>
    <row r="231" spans="1:74" x14ac:dyDescent="0.25">
      <c r="A231" t="s">
        <v>2621</v>
      </c>
      <c r="D231" t="s">
        <v>55</v>
      </c>
      <c r="E231" t="s">
        <v>2706</v>
      </c>
      <c r="F231" t="s">
        <v>2707</v>
      </c>
      <c r="G231" t="s">
        <v>2707</v>
      </c>
      <c r="H231" t="s">
        <v>2473</v>
      </c>
      <c r="I231" t="s">
        <v>2616</v>
      </c>
      <c r="J231" t="s">
        <v>1327</v>
      </c>
      <c r="K231">
        <v>100</v>
      </c>
      <c r="L231" t="s">
        <v>2710</v>
      </c>
      <c r="M231" t="s">
        <v>1992</v>
      </c>
      <c r="O231" t="s">
        <v>1993</v>
      </c>
      <c r="P231" t="s">
        <v>1335</v>
      </c>
      <c r="U231">
        <v>36</v>
      </c>
      <c r="V231">
        <v>36</v>
      </c>
      <c r="AC231">
        <v>2430.4300000000003</v>
      </c>
      <c r="AO231">
        <v>2430.4300000000003</v>
      </c>
      <c r="AS231">
        <v>87495.48000000001</v>
      </c>
      <c r="AT231">
        <v>87495.48000000001</v>
      </c>
      <c r="BA231">
        <v>195989.87520000004</v>
      </c>
      <c r="BB231" t="s">
        <v>1696</v>
      </c>
      <c r="BC231" t="s">
        <v>1736</v>
      </c>
      <c r="BE231" t="s">
        <v>2708</v>
      </c>
      <c r="BF231" t="s">
        <v>55</v>
      </c>
      <c r="BG231" t="s">
        <v>2037</v>
      </c>
      <c r="BH231">
        <v>2722.0816000000004</v>
      </c>
      <c r="BK231" t="s">
        <v>1758</v>
      </c>
      <c r="BM231" t="s">
        <v>2467</v>
      </c>
      <c r="BN231" t="s">
        <v>2468</v>
      </c>
      <c r="BO231" t="s">
        <v>2038</v>
      </c>
      <c r="BP231" t="s">
        <v>2469</v>
      </c>
      <c r="BQ231">
        <v>9140000121</v>
      </c>
      <c r="BR231" t="s">
        <v>2039</v>
      </c>
      <c r="BT231">
        <v>5623000002</v>
      </c>
      <c r="BU231" t="s">
        <v>2612</v>
      </c>
      <c r="BV231" t="s">
        <v>2040</v>
      </c>
    </row>
    <row r="232" spans="1:74" x14ac:dyDescent="0.25">
      <c r="A232" t="s">
        <v>2622</v>
      </c>
      <c r="D232" t="s">
        <v>55</v>
      </c>
      <c r="E232" t="s">
        <v>2706</v>
      </c>
      <c r="F232" t="s">
        <v>2707</v>
      </c>
      <c r="G232" t="s">
        <v>2707</v>
      </c>
      <c r="H232" t="s">
        <v>2477</v>
      </c>
      <c r="I232" t="s">
        <v>2623</v>
      </c>
      <c r="J232" t="s">
        <v>1327</v>
      </c>
      <c r="K232">
        <v>100</v>
      </c>
      <c r="L232" t="s">
        <v>2710</v>
      </c>
      <c r="M232" t="s">
        <v>1992</v>
      </c>
      <c r="O232" t="s">
        <v>1993</v>
      </c>
      <c r="P232" t="s">
        <v>1335</v>
      </c>
      <c r="U232">
        <v>108</v>
      </c>
      <c r="V232">
        <v>54</v>
      </c>
      <c r="AC232">
        <v>1400.56</v>
      </c>
      <c r="AO232">
        <v>1400.56</v>
      </c>
      <c r="AS232">
        <v>151260.47999999998</v>
      </c>
      <c r="AT232">
        <v>75630.239999999991</v>
      </c>
      <c r="BA232">
        <v>254117.60639999999</v>
      </c>
      <c r="BB232" t="s">
        <v>1696</v>
      </c>
      <c r="BC232" t="s">
        <v>1736</v>
      </c>
      <c r="BE232" t="s">
        <v>2708</v>
      </c>
      <c r="BF232" t="s">
        <v>55</v>
      </c>
      <c r="BG232" t="s">
        <v>2037</v>
      </c>
      <c r="BH232">
        <v>1568.6272000000001</v>
      </c>
      <c r="BK232" t="s">
        <v>1758</v>
      </c>
      <c r="BM232" t="s">
        <v>2467</v>
      </c>
      <c r="BN232" t="s">
        <v>2468</v>
      </c>
      <c r="BO232" t="s">
        <v>2038</v>
      </c>
      <c r="BP232" t="s">
        <v>2469</v>
      </c>
      <c r="BQ232">
        <v>9140000085</v>
      </c>
      <c r="BR232" t="s">
        <v>2039</v>
      </c>
      <c r="BT232">
        <v>5623000002</v>
      </c>
      <c r="BU232" t="s">
        <v>2612</v>
      </c>
      <c r="BV232" t="s">
        <v>2040</v>
      </c>
    </row>
    <row r="233" spans="1:74" x14ac:dyDescent="0.25">
      <c r="A233" t="s">
        <v>2624</v>
      </c>
      <c r="D233" t="s">
        <v>55</v>
      </c>
      <c r="E233" t="s">
        <v>2706</v>
      </c>
      <c r="F233" t="s">
        <v>2707</v>
      </c>
      <c r="G233" t="s">
        <v>2707</v>
      </c>
      <c r="H233" t="s">
        <v>2549</v>
      </c>
      <c r="I233" t="s">
        <v>2623</v>
      </c>
      <c r="J233" t="s">
        <v>1327</v>
      </c>
      <c r="K233">
        <v>100</v>
      </c>
      <c r="L233" t="s">
        <v>2710</v>
      </c>
      <c r="M233" t="s">
        <v>1992</v>
      </c>
      <c r="O233" t="s">
        <v>1993</v>
      </c>
      <c r="P233" t="s">
        <v>1335</v>
      </c>
      <c r="U233">
        <v>108</v>
      </c>
      <c r="V233">
        <v>54</v>
      </c>
      <c r="AC233">
        <v>744.23</v>
      </c>
      <c r="AO233">
        <v>744.23</v>
      </c>
      <c r="AS233">
        <v>80376.84</v>
      </c>
      <c r="AT233">
        <v>40188.42</v>
      </c>
      <c r="BA233">
        <v>135033.0912</v>
      </c>
      <c r="BB233" t="s">
        <v>1696</v>
      </c>
      <c r="BC233" t="s">
        <v>1736</v>
      </c>
      <c r="BE233" t="s">
        <v>2708</v>
      </c>
      <c r="BF233" t="s">
        <v>55</v>
      </c>
      <c r="BG233" t="s">
        <v>2037</v>
      </c>
      <c r="BH233">
        <v>833.53760000000011</v>
      </c>
      <c r="BK233" t="s">
        <v>1758</v>
      </c>
      <c r="BM233" t="s">
        <v>2467</v>
      </c>
      <c r="BN233" t="s">
        <v>2468</v>
      </c>
      <c r="BO233" t="s">
        <v>2038</v>
      </c>
      <c r="BP233" t="s">
        <v>2469</v>
      </c>
      <c r="BQ233">
        <v>9140000086</v>
      </c>
      <c r="BR233" t="s">
        <v>2039</v>
      </c>
      <c r="BT233">
        <v>5623000002</v>
      </c>
      <c r="BU233" t="s">
        <v>2612</v>
      </c>
      <c r="BV233" t="s">
        <v>2040</v>
      </c>
    </row>
    <row r="234" spans="1:74" x14ac:dyDescent="0.25">
      <c r="A234" t="s">
        <v>2625</v>
      </c>
      <c r="D234" t="s">
        <v>55</v>
      </c>
      <c r="E234" t="s">
        <v>2706</v>
      </c>
      <c r="F234" t="s">
        <v>2707</v>
      </c>
      <c r="G234" t="s">
        <v>2707</v>
      </c>
      <c r="H234" t="s">
        <v>2480</v>
      </c>
      <c r="I234" t="s">
        <v>2623</v>
      </c>
      <c r="J234" t="s">
        <v>1327</v>
      </c>
      <c r="K234">
        <v>100</v>
      </c>
      <c r="L234" t="s">
        <v>2710</v>
      </c>
      <c r="M234" t="s">
        <v>1992</v>
      </c>
      <c r="O234" t="s">
        <v>1993</v>
      </c>
      <c r="P234" t="s">
        <v>1335</v>
      </c>
      <c r="U234">
        <v>60</v>
      </c>
      <c r="V234">
        <v>30</v>
      </c>
      <c r="AC234">
        <v>1916.45</v>
      </c>
      <c r="AO234">
        <v>1916.45</v>
      </c>
      <c r="AS234">
        <v>114987</v>
      </c>
      <c r="AT234">
        <v>57493.5</v>
      </c>
      <c r="BA234">
        <v>193178.16000000003</v>
      </c>
      <c r="BB234" t="s">
        <v>1696</v>
      </c>
      <c r="BC234" t="s">
        <v>1736</v>
      </c>
      <c r="BE234" t="s">
        <v>2708</v>
      </c>
      <c r="BF234" t="s">
        <v>55</v>
      </c>
      <c r="BG234" t="s">
        <v>2037</v>
      </c>
      <c r="BH234">
        <v>2146.4240000000004</v>
      </c>
      <c r="BK234" t="s">
        <v>1758</v>
      </c>
      <c r="BM234" t="s">
        <v>2467</v>
      </c>
      <c r="BN234" t="s">
        <v>2468</v>
      </c>
      <c r="BO234" t="s">
        <v>2038</v>
      </c>
      <c r="BP234" t="s">
        <v>2469</v>
      </c>
      <c r="BQ234">
        <v>9140000089</v>
      </c>
      <c r="BR234" t="s">
        <v>2039</v>
      </c>
      <c r="BT234">
        <v>5623000002</v>
      </c>
      <c r="BU234" t="s">
        <v>2612</v>
      </c>
      <c r="BV234" t="s">
        <v>2040</v>
      </c>
    </row>
    <row r="235" spans="1:74" x14ac:dyDescent="0.25">
      <c r="A235" t="s">
        <v>2626</v>
      </c>
      <c r="D235" t="s">
        <v>55</v>
      </c>
      <c r="E235" t="s">
        <v>2706</v>
      </c>
      <c r="F235" t="s">
        <v>2707</v>
      </c>
      <c r="G235" t="s">
        <v>2707</v>
      </c>
      <c r="H235" t="s">
        <v>2482</v>
      </c>
      <c r="I235" t="s">
        <v>2623</v>
      </c>
      <c r="J235" t="s">
        <v>1327</v>
      </c>
      <c r="K235">
        <v>100</v>
      </c>
      <c r="L235" t="s">
        <v>2710</v>
      </c>
      <c r="M235" t="s">
        <v>1992</v>
      </c>
      <c r="O235" t="s">
        <v>1993</v>
      </c>
      <c r="P235" t="s">
        <v>1335</v>
      </c>
      <c r="U235">
        <v>79</v>
      </c>
      <c r="V235">
        <v>42</v>
      </c>
      <c r="AC235">
        <v>2011.99</v>
      </c>
      <c r="AO235">
        <v>2011.99</v>
      </c>
      <c r="AS235">
        <v>158947.21</v>
      </c>
      <c r="AT235">
        <v>84503.58</v>
      </c>
      <c r="BA235">
        <v>272664.8848</v>
      </c>
      <c r="BB235" t="s">
        <v>1696</v>
      </c>
      <c r="BC235" t="s">
        <v>1736</v>
      </c>
      <c r="BE235" t="s">
        <v>2708</v>
      </c>
      <c r="BF235" t="s">
        <v>55</v>
      </c>
      <c r="BG235" t="s">
        <v>2037</v>
      </c>
      <c r="BH235">
        <v>2253.4288000000001</v>
      </c>
      <c r="BK235" t="s">
        <v>1758</v>
      </c>
      <c r="BM235" t="s">
        <v>2467</v>
      </c>
      <c r="BN235" t="s">
        <v>2468</v>
      </c>
      <c r="BO235" t="s">
        <v>2038</v>
      </c>
      <c r="BP235" t="s">
        <v>2469</v>
      </c>
      <c r="BQ235">
        <v>9140000090</v>
      </c>
      <c r="BR235" t="s">
        <v>2039</v>
      </c>
      <c r="BT235">
        <v>5623000002</v>
      </c>
      <c r="BU235" t="s">
        <v>2612</v>
      </c>
      <c r="BV235" t="s">
        <v>2040</v>
      </c>
    </row>
    <row r="236" spans="1:74" x14ac:dyDescent="0.25">
      <c r="A236" t="s">
        <v>2627</v>
      </c>
      <c r="D236" t="s">
        <v>55</v>
      </c>
      <c r="E236" t="s">
        <v>2706</v>
      </c>
      <c r="F236" t="s">
        <v>2707</v>
      </c>
      <c r="G236" t="s">
        <v>2707</v>
      </c>
      <c r="H236" t="s">
        <v>2484</v>
      </c>
      <c r="I236" t="s">
        <v>2623</v>
      </c>
      <c r="J236" t="s">
        <v>1327</v>
      </c>
      <c r="K236">
        <v>100</v>
      </c>
      <c r="L236" t="s">
        <v>2710</v>
      </c>
      <c r="M236" t="s">
        <v>1992</v>
      </c>
      <c r="O236" t="s">
        <v>1993</v>
      </c>
      <c r="P236" t="s">
        <v>1335</v>
      </c>
      <c r="U236">
        <v>127</v>
      </c>
      <c r="V236">
        <v>66</v>
      </c>
      <c r="AC236">
        <v>874.15</v>
      </c>
      <c r="AO236">
        <v>874.15</v>
      </c>
      <c r="AS236">
        <v>111017.05</v>
      </c>
      <c r="AT236">
        <v>57693.9</v>
      </c>
      <c r="BA236">
        <v>188956.26400000002</v>
      </c>
      <c r="BB236" t="s">
        <v>1696</v>
      </c>
      <c r="BC236" t="s">
        <v>1736</v>
      </c>
      <c r="BE236" t="s">
        <v>2708</v>
      </c>
      <c r="BF236" t="s">
        <v>55</v>
      </c>
      <c r="BG236" t="s">
        <v>2037</v>
      </c>
      <c r="BH236">
        <v>979.04800000000012</v>
      </c>
      <c r="BK236" t="s">
        <v>1758</v>
      </c>
      <c r="BM236" t="s">
        <v>2467</v>
      </c>
      <c r="BN236" t="s">
        <v>2468</v>
      </c>
      <c r="BO236" t="s">
        <v>2038</v>
      </c>
      <c r="BP236" t="s">
        <v>2469</v>
      </c>
      <c r="BQ236">
        <v>9140000091</v>
      </c>
      <c r="BR236" t="s">
        <v>2039</v>
      </c>
      <c r="BT236">
        <v>5623000002</v>
      </c>
      <c r="BU236" t="s">
        <v>2612</v>
      </c>
      <c r="BV236" t="s">
        <v>2040</v>
      </c>
    </row>
    <row r="237" spans="1:74" x14ac:dyDescent="0.25">
      <c r="A237" t="s">
        <v>2628</v>
      </c>
      <c r="D237" t="s">
        <v>55</v>
      </c>
      <c r="E237" t="s">
        <v>2706</v>
      </c>
      <c r="F237" t="s">
        <v>2707</v>
      </c>
      <c r="G237" t="s">
        <v>2707</v>
      </c>
      <c r="H237" t="s">
        <v>2488</v>
      </c>
      <c r="I237" t="s">
        <v>2629</v>
      </c>
      <c r="J237" t="s">
        <v>1327</v>
      </c>
      <c r="K237">
        <v>100</v>
      </c>
      <c r="L237" t="s">
        <v>2710</v>
      </c>
      <c r="M237" t="s">
        <v>1992</v>
      </c>
      <c r="O237" t="s">
        <v>1993</v>
      </c>
      <c r="P237" t="s">
        <v>1335</v>
      </c>
      <c r="U237">
        <v>191</v>
      </c>
      <c r="V237">
        <v>156</v>
      </c>
      <c r="AC237">
        <v>1036.57</v>
      </c>
      <c r="AO237">
        <v>1036.57</v>
      </c>
      <c r="AS237">
        <v>197984.87</v>
      </c>
      <c r="AT237">
        <v>161704.91999999998</v>
      </c>
      <c r="BA237">
        <v>402852.56479999999</v>
      </c>
      <c r="BB237" t="s">
        <v>1696</v>
      </c>
      <c r="BC237" t="s">
        <v>1736</v>
      </c>
      <c r="BE237" t="s">
        <v>2708</v>
      </c>
      <c r="BF237" t="s">
        <v>55</v>
      </c>
      <c r="BG237" t="s">
        <v>2037</v>
      </c>
      <c r="BH237">
        <v>1160.9584</v>
      </c>
      <c r="BK237" t="s">
        <v>1758</v>
      </c>
      <c r="BM237" t="s">
        <v>2467</v>
      </c>
      <c r="BN237" t="s">
        <v>2468</v>
      </c>
      <c r="BO237" t="s">
        <v>2038</v>
      </c>
      <c r="BP237" t="s">
        <v>2469</v>
      </c>
      <c r="BQ237">
        <v>9140000471</v>
      </c>
      <c r="BR237" t="s">
        <v>2039</v>
      </c>
      <c r="BT237">
        <v>5623000002</v>
      </c>
      <c r="BU237" t="s">
        <v>2612</v>
      </c>
      <c r="BV237" t="s">
        <v>2040</v>
      </c>
    </row>
    <row r="238" spans="1:74" x14ac:dyDescent="0.25">
      <c r="A238" t="s">
        <v>2630</v>
      </c>
      <c r="D238" t="s">
        <v>55</v>
      </c>
      <c r="E238" t="s">
        <v>2706</v>
      </c>
      <c r="F238" t="s">
        <v>2707</v>
      </c>
      <c r="G238" t="s">
        <v>2707</v>
      </c>
      <c r="H238" t="s">
        <v>2491</v>
      </c>
      <c r="I238" t="s">
        <v>2623</v>
      </c>
      <c r="J238" t="s">
        <v>1327</v>
      </c>
      <c r="K238">
        <v>100</v>
      </c>
      <c r="L238" t="s">
        <v>2710</v>
      </c>
      <c r="M238" t="s">
        <v>1992</v>
      </c>
      <c r="O238" t="s">
        <v>1993</v>
      </c>
      <c r="P238" t="s">
        <v>1335</v>
      </c>
      <c r="U238">
        <v>184</v>
      </c>
      <c r="V238">
        <v>96</v>
      </c>
      <c r="AC238">
        <v>1390.05</v>
      </c>
      <c r="AO238">
        <v>1390.05</v>
      </c>
      <c r="AS238">
        <v>255769.19999999998</v>
      </c>
      <c r="AT238">
        <v>133444.79999999999</v>
      </c>
      <c r="BA238">
        <v>435919.68000000005</v>
      </c>
      <c r="BB238" t="s">
        <v>1696</v>
      </c>
      <c r="BC238" t="s">
        <v>1736</v>
      </c>
      <c r="BE238" t="s">
        <v>2708</v>
      </c>
      <c r="BF238" t="s">
        <v>55</v>
      </c>
      <c r="BG238" t="s">
        <v>2037</v>
      </c>
      <c r="BH238">
        <v>1556.856</v>
      </c>
      <c r="BK238" t="s">
        <v>1758</v>
      </c>
      <c r="BM238" t="s">
        <v>2467</v>
      </c>
      <c r="BN238" t="s">
        <v>2468</v>
      </c>
      <c r="BO238" t="s">
        <v>2038</v>
      </c>
      <c r="BP238" t="s">
        <v>2469</v>
      </c>
      <c r="BQ238">
        <v>9140000093</v>
      </c>
      <c r="BR238" t="s">
        <v>2039</v>
      </c>
      <c r="BT238">
        <v>5623000002</v>
      </c>
      <c r="BU238" t="s">
        <v>2612</v>
      </c>
      <c r="BV238" t="s">
        <v>2040</v>
      </c>
    </row>
    <row r="239" spans="1:74" x14ac:dyDescent="0.25">
      <c r="A239" t="s">
        <v>2631</v>
      </c>
      <c r="D239" t="s">
        <v>55</v>
      </c>
      <c r="E239" t="s">
        <v>2706</v>
      </c>
      <c r="F239" t="s">
        <v>2707</v>
      </c>
      <c r="G239" t="s">
        <v>2707</v>
      </c>
      <c r="H239" t="s">
        <v>2524</v>
      </c>
      <c r="I239" t="s">
        <v>2623</v>
      </c>
      <c r="J239" t="s">
        <v>1327</v>
      </c>
      <c r="K239">
        <v>100</v>
      </c>
      <c r="L239" t="s">
        <v>2710</v>
      </c>
      <c r="M239" t="s">
        <v>1992</v>
      </c>
      <c r="O239" t="s">
        <v>1993</v>
      </c>
      <c r="P239" t="s">
        <v>1335</v>
      </c>
      <c r="U239">
        <v>255</v>
      </c>
      <c r="V239">
        <v>177</v>
      </c>
      <c r="AC239">
        <v>1709.14</v>
      </c>
      <c r="AO239">
        <v>1709.14</v>
      </c>
      <c r="AS239">
        <v>435830.7</v>
      </c>
      <c r="AT239">
        <v>302517.78000000003</v>
      </c>
      <c r="BA239">
        <v>826950.29760000005</v>
      </c>
      <c r="BB239" t="s">
        <v>1696</v>
      </c>
      <c r="BC239" t="s">
        <v>1736</v>
      </c>
      <c r="BE239" t="s">
        <v>2708</v>
      </c>
      <c r="BF239" t="s">
        <v>55</v>
      </c>
      <c r="BG239" t="s">
        <v>2037</v>
      </c>
      <c r="BH239">
        <v>1914.2368000000004</v>
      </c>
      <c r="BK239" t="s">
        <v>1758</v>
      </c>
      <c r="BM239" t="s">
        <v>2467</v>
      </c>
      <c r="BN239" t="s">
        <v>2468</v>
      </c>
      <c r="BO239" t="s">
        <v>2038</v>
      </c>
      <c r="BP239" t="s">
        <v>2469</v>
      </c>
      <c r="BQ239">
        <v>9140000094</v>
      </c>
      <c r="BR239" t="s">
        <v>2039</v>
      </c>
      <c r="BT239">
        <v>5623000002</v>
      </c>
      <c r="BU239" t="s">
        <v>2612</v>
      </c>
      <c r="BV239" t="s">
        <v>2040</v>
      </c>
    </row>
    <row r="240" spans="1:74" x14ac:dyDescent="0.25">
      <c r="A240" t="s">
        <v>2632</v>
      </c>
      <c r="D240" t="s">
        <v>55</v>
      </c>
      <c r="E240" t="s">
        <v>2706</v>
      </c>
      <c r="F240" t="s">
        <v>2707</v>
      </c>
      <c r="G240" t="s">
        <v>2707</v>
      </c>
      <c r="H240" t="s">
        <v>2526</v>
      </c>
      <c r="I240" t="s">
        <v>2633</v>
      </c>
      <c r="J240" t="s">
        <v>1327</v>
      </c>
      <c r="K240">
        <v>100</v>
      </c>
      <c r="L240" t="s">
        <v>2710</v>
      </c>
      <c r="M240" t="s">
        <v>1992</v>
      </c>
      <c r="O240" t="s">
        <v>1993</v>
      </c>
      <c r="P240" t="s">
        <v>1335</v>
      </c>
      <c r="U240">
        <v>281</v>
      </c>
      <c r="V240">
        <v>189</v>
      </c>
      <c r="AC240">
        <v>1558.19</v>
      </c>
      <c r="AO240">
        <v>1558.19</v>
      </c>
      <c r="AS240">
        <v>437851.39</v>
      </c>
      <c r="AT240">
        <v>294497.91000000003</v>
      </c>
      <c r="BA240">
        <v>820231.21600000013</v>
      </c>
      <c r="BB240" t="s">
        <v>1696</v>
      </c>
      <c r="BC240" t="s">
        <v>1736</v>
      </c>
      <c r="BE240" t="s">
        <v>2708</v>
      </c>
      <c r="BF240" t="s">
        <v>55</v>
      </c>
      <c r="BG240" t="s">
        <v>2037</v>
      </c>
      <c r="BH240">
        <v>1745.1728000000003</v>
      </c>
      <c r="BK240" t="s">
        <v>1758</v>
      </c>
      <c r="BM240" t="s">
        <v>2467</v>
      </c>
      <c r="BN240" t="s">
        <v>2468</v>
      </c>
      <c r="BO240" t="s">
        <v>2038</v>
      </c>
      <c r="BP240" t="s">
        <v>2469</v>
      </c>
      <c r="BQ240">
        <v>9140000504</v>
      </c>
      <c r="BR240" t="s">
        <v>2039</v>
      </c>
      <c r="BT240">
        <v>5623000002</v>
      </c>
      <c r="BU240" t="s">
        <v>2612</v>
      </c>
      <c r="BV240" t="s">
        <v>2040</v>
      </c>
    </row>
    <row r="241" spans="1:74" x14ac:dyDescent="0.25">
      <c r="A241" t="s">
        <v>2634</v>
      </c>
      <c r="D241" t="s">
        <v>55</v>
      </c>
      <c r="E241" t="s">
        <v>2706</v>
      </c>
      <c r="F241" t="s">
        <v>2707</v>
      </c>
      <c r="G241" t="s">
        <v>2707</v>
      </c>
      <c r="H241" t="s">
        <v>2496</v>
      </c>
      <c r="I241" t="s">
        <v>2618</v>
      </c>
      <c r="J241" t="s">
        <v>1327</v>
      </c>
      <c r="K241">
        <v>100</v>
      </c>
      <c r="L241" t="s">
        <v>2710</v>
      </c>
      <c r="M241" t="s">
        <v>1992</v>
      </c>
      <c r="O241" t="s">
        <v>1993</v>
      </c>
      <c r="P241" t="s">
        <v>1335</v>
      </c>
      <c r="U241">
        <v>96</v>
      </c>
      <c r="V241">
        <v>48</v>
      </c>
      <c r="AC241">
        <v>448.07</v>
      </c>
      <c r="AO241">
        <v>448.07</v>
      </c>
      <c r="AS241">
        <v>43014.720000000001</v>
      </c>
      <c r="AT241">
        <v>21507.360000000001</v>
      </c>
      <c r="BA241">
        <v>72264.729600000006</v>
      </c>
      <c r="BB241" t="s">
        <v>1696</v>
      </c>
      <c r="BC241" t="s">
        <v>1736</v>
      </c>
      <c r="BE241" t="s">
        <v>2708</v>
      </c>
      <c r="BF241" t="s">
        <v>55</v>
      </c>
      <c r="BG241" t="s">
        <v>2037</v>
      </c>
      <c r="BH241">
        <v>501.83840000000004</v>
      </c>
      <c r="BK241" t="s">
        <v>1758</v>
      </c>
      <c r="BM241" t="s">
        <v>2467</v>
      </c>
      <c r="BN241" t="s">
        <v>2468</v>
      </c>
      <c r="BO241" t="s">
        <v>2038</v>
      </c>
      <c r="BP241" t="s">
        <v>2469</v>
      </c>
      <c r="BQ241">
        <v>9140000098</v>
      </c>
      <c r="BR241" t="s">
        <v>2039</v>
      </c>
      <c r="BT241">
        <v>5623000002</v>
      </c>
      <c r="BU241" t="s">
        <v>2612</v>
      </c>
      <c r="BV241" t="s">
        <v>2040</v>
      </c>
    </row>
    <row r="242" spans="1:74" x14ac:dyDescent="0.25">
      <c r="A242" t="s">
        <v>2635</v>
      </c>
      <c r="D242" t="s">
        <v>55</v>
      </c>
      <c r="E242" t="s">
        <v>2706</v>
      </c>
      <c r="F242" t="s">
        <v>2707</v>
      </c>
      <c r="G242" t="s">
        <v>2707</v>
      </c>
      <c r="H242" t="s">
        <v>2499</v>
      </c>
      <c r="I242" t="s">
        <v>2618</v>
      </c>
      <c r="J242" t="s">
        <v>1327</v>
      </c>
      <c r="K242">
        <v>100</v>
      </c>
      <c r="L242" t="s">
        <v>2710</v>
      </c>
      <c r="M242" t="s">
        <v>1992</v>
      </c>
      <c r="O242" t="s">
        <v>1993</v>
      </c>
      <c r="P242" t="s">
        <v>1335</v>
      </c>
      <c r="U242">
        <v>108</v>
      </c>
      <c r="V242">
        <v>54</v>
      </c>
      <c r="AC242">
        <v>213.04999999999998</v>
      </c>
      <c r="AO242">
        <v>213.04999999999998</v>
      </c>
      <c r="AS242">
        <v>23009.399999999998</v>
      </c>
      <c r="AT242">
        <v>11504.699999999999</v>
      </c>
      <c r="BA242">
        <v>38655.792000000001</v>
      </c>
      <c r="BB242" t="s">
        <v>1696</v>
      </c>
      <c r="BC242" t="s">
        <v>1736</v>
      </c>
      <c r="BE242" t="s">
        <v>2708</v>
      </c>
      <c r="BF242" t="s">
        <v>55</v>
      </c>
      <c r="BG242" t="s">
        <v>2037</v>
      </c>
      <c r="BH242">
        <v>238.61600000000001</v>
      </c>
      <c r="BK242" t="s">
        <v>1758</v>
      </c>
      <c r="BM242" t="s">
        <v>2467</v>
      </c>
      <c r="BN242" t="s">
        <v>2468</v>
      </c>
      <c r="BO242" t="s">
        <v>2038</v>
      </c>
      <c r="BP242" t="s">
        <v>2469</v>
      </c>
      <c r="BQ242">
        <v>9140000099</v>
      </c>
      <c r="BR242" t="s">
        <v>2039</v>
      </c>
      <c r="BT242">
        <v>5623000002</v>
      </c>
      <c r="BU242" t="s">
        <v>2612</v>
      </c>
      <c r="BV242" t="s">
        <v>2040</v>
      </c>
    </row>
    <row r="243" spans="1:74" x14ac:dyDescent="0.25">
      <c r="A243" t="s">
        <v>2636</v>
      </c>
      <c r="D243" t="s">
        <v>55</v>
      </c>
      <c r="E243" t="s">
        <v>2706</v>
      </c>
      <c r="F243" t="s">
        <v>2707</v>
      </c>
      <c r="G243" t="s">
        <v>2707</v>
      </c>
      <c r="H243" t="s">
        <v>2501</v>
      </c>
      <c r="I243" t="s">
        <v>2618</v>
      </c>
      <c r="J243" t="s">
        <v>1327</v>
      </c>
      <c r="K243">
        <v>100</v>
      </c>
      <c r="L243" t="s">
        <v>2710</v>
      </c>
      <c r="M243" t="s">
        <v>1992</v>
      </c>
      <c r="O243" t="s">
        <v>1993</v>
      </c>
      <c r="P243" t="s">
        <v>1335</v>
      </c>
      <c r="U243">
        <v>108</v>
      </c>
      <c r="V243">
        <v>54</v>
      </c>
      <c r="AC243">
        <v>104.14</v>
      </c>
      <c r="AO243">
        <v>104.14</v>
      </c>
      <c r="AS243">
        <v>11247.12</v>
      </c>
      <c r="AT243">
        <v>5623.56</v>
      </c>
      <c r="BA243">
        <v>18895.161600000003</v>
      </c>
      <c r="BB243" t="s">
        <v>1696</v>
      </c>
      <c r="BC243" t="s">
        <v>1736</v>
      </c>
      <c r="BE243" t="s">
        <v>2708</v>
      </c>
      <c r="BF243" t="s">
        <v>55</v>
      </c>
      <c r="BG243" t="s">
        <v>2037</v>
      </c>
      <c r="BH243">
        <v>116.63680000000001</v>
      </c>
      <c r="BK243" t="s">
        <v>1758</v>
      </c>
      <c r="BM243" t="s">
        <v>2467</v>
      </c>
      <c r="BN243" t="s">
        <v>2468</v>
      </c>
      <c r="BO243" t="s">
        <v>2038</v>
      </c>
      <c r="BP243" t="s">
        <v>2469</v>
      </c>
      <c r="BQ243" t="s">
        <v>2502</v>
      </c>
      <c r="BR243" t="s">
        <v>2039</v>
      </c>
      <c r="BT243">
        <v>5623000002</v>
      </c>
      <c r="BU243" t="s">
        <v>2612</v>
      </c>
      <c r="BV243" t="s">
        <v>2040</v>
      </c>
    </row>
    <row r="244" spans="1:74" x14ac:dyDescent="0.25">
      <c r="A244" t="s">
        <v>2637</v>
      </c>
      <c r="D244" t="s">
        <v>55</v>
      </c>
      <c r="E244" t="s">
        <v>2706</v>
      </c>
      <c r="F244" t="s">
        <v>2707</v>
      </c>
      <c r="G244" t="s">
        <v>2707</v>
      </c>
      <c r="H244" t="s">
        <v>2504</v>
      </c>
      <c r="I244" t="s">
        <v>2610</v>
      </c>
      <c r="J244" t="s">
        <v>1327</v>
      </c>
      <c r="K244">
        <v>100</v>
      </c>
      <c r="L244" t="s">
        <v>2710</v>
      </c>
      <c r="M244" t="s">
        <v>1992</v>
      </c>
      <c r="O244" t="s">
        <v>1993</v>
      </c>
      <c r="P244" t="s">
        <v>1335</v>
      </c>
      <c r="U244">
        <v>69</v>
      </c>
      <c r="V244">
        <v>48</v>
      </c>
      <c r="AC244">
        <v>283.74</v>
      </c>
      <c r="AO244">
        <v>283.74</v>
      </c>
      <c r="AS244">
        <v>19578.060000000001</v>
      </c>
      <c r="AT244">
        <v>13619.52</v>
      </c>
      <c r="BA244">
        <v>37181.289600000004</v>
      </c>
      <c r="BB244" t="s">
        <v>1696</v>
      </c>
      <c r="BC244" t="s">
        <v>1736</v>
      </c>
      <c r="BE244" t="s">
        <v>2708</v>
      </c>
      <c r="BF244" t="s">
        <v>55</v>
      </c>
      <c r="BG244" t="s">
        <v>2037</v>
      </c>
      <c r="BH244">
        <v>317.78880000000004</v>
      </c>
      <c r="BK244" t="s">
        <v>1758</v>
      </c>
      <c r="BM244" t="s">
        <v>2467</v>
      </c>
      <c r="BN244" t="s">
        <v>2468</v>
      </c>
      <c r="BO244" t="s">
        <v>2038</v>
      </c>
      <c r="BP244" t="s">
        <v>2469</v>
      </c>
      <c r="BQ244">
        <v>9140000101</v>
      </c>
      <c r="BR244" t="s">
        <v>2039</v>
      </c>
      <c r="BT244">
        <v>5623000002</v>
      </c>
      <c r="BU244" t="s">
        <v>2612</v>
      </c>
      <c r="BV244" t="s">
        <v>2040</v>
      </c>
    </row>
    <row r="245" spans="1:74" x14ac:dyDescent="0.25">
      <c r="A245" t="s">
        <v>2638</v>
      </c>
      <c r="D245" t="s">
        <v>55</v>
      </c>
      <c r="E245" t="s">
        <v>2706</v>
      </c>
      <c r="F245" t="s">
        <v>2707</v>
      </c>
      <c r="G245" t="s">
        <v>2707</v>
      </c>
      <c r="H245" t="s">
        <v>2506</v>
      </c>
      <c r="I245" t="s">
        <v>2618</v>
      </c>
      <c r="J245" t="s">
        <v>1327</v>
      </c>
      <c r="K245">
        <v>100</v>
      </c>
      <c r="L245" t="s">
        <v>2710</v>
      </c>
      <c r="M245" t="s">
        <v>1992</v>
      </c>
      <c r="O245" t="s">
        <v>1993</v>
      </c>
      <c r="P245" t="s">
        <v>1335</v>
      </c>
      <c r="U245">
        <v>72</v>
      </c>
      <c r="V245">
        <v>36</v>
      </c>
      <c r="AC245">
        <v>135.66999999999999</v>
      </c>
      <c r="AO245">
        <v>135.66999999999999</v>
      </c>
      <c r="AS245">
        <v>9768.24</v>
      </c>
      <c r="AT245">
        <v>4884.12</v>
      </c>
      <c r="BA245">
        <v>16410.643200000002</v>
      </c>
      <c r="BB245" t="s">
        <v>1696</v>
      </c>
      <c r="BC245" t="s">
        <v>1736</v>
      </c>
      <c r="BE245" t="s">
        <v>2708</v>
      </c>
      <c r="BF245" t="s">
        <v>55</v>
      </c>
      <c r="BG245" t="s">
        <v>2037</v>
      </c>
      <c r="BH245">
        <v>151.9504</v>
      </c>
      <c r="BK245" t="s">
        <v>1758</v>
      </c>
      <c r="BM245" t="s">
        <v>2467</v>
      </c>
      <c r="BN245" t="s">
        <v>2468</v>
      </c>
      <c r="BO245" t="s">
        <v>2038</v>
      </c>
      <c r="BP245" t="s">
        <v>2469</v>
      </c>
      <c r="BQ245">
        <v>9140000102</v>
      </c>
      <c r="BR245" t="s">
        <v>2039</v>
      </c>
      <c r="BT245">
        <v>5623000002</v>
      </c>
      <c r="BU245" t="s">
        <v>2612</v>
      </c>
      <c r="BV245" t="s">
        <v>2040</v>
      </c>
    </row>
    <row r="246" spans="1:74" x14ac:dyDescent="0.25">
      <c r="A246" t="s">
        <v>2639</v>
      </c>
      <c r="D246" t="s">
        <v>55</v>
      </c>
      <c r="E246" t="s">
        <v>2706</v>
      </c>
      <c r="F246" t="s">
        <v>2707</v>
      </c>
      <c r="G246" t="s">
        <v>2707</v>
      </c>
      <c r="H246" t="s">
        <v>2508</v>
      </c>
      <c r="I246" t="s">
        <v>2618</v>
      </c>
      <c r="J246" t="s">
        <v>1327</v>
      </c>
      <c r="K246">
        <v>100</v>
      </c>
      <c r="L246" t="s">
        <v>2710</v>
      </c>
      <c r="M246" t="s">
        <v>1992</v>
      </c>
      <c r="O246" t="s">
        <v>1993</v>
      </c>
      <c r="P246" t="s">
        <v>1335</v>
      </c>
      <c r="U246">
        <v>296</v>
      </c>
      <c r="V246">
        <v>250</v>
      </c>
      <c r="AC246">
        <v>544.29</v>
      </c>
      <c r="AO246">
        <v>544.29</v>
      </c>
      <c r="AS246">
        <v>161109.84</v>
      </c>
      <c r="AT246">
        <v>136072.5</v>
      </c>
      <c r="BA246">
        <v>332844.22080000001</v>
      </c>
      <c r="BB246" t="s">
        <v>1696</v>
      </c>
      <c r="BC246" t="s">
        <v>1736</v>
      </c>
      <c r="BE246" t="s">
        <v>2708</v>
      </c>
      <c r="BF246" t="s">
        <v>55</v>
      </c>
      <c r="BG246" t="s">
        <v>2037</v>
      </c>
      <c r="BH246">
        <v>609.60480000000007</v>
      </c>
      <c r="BK246" t="s">
        <v>1758</v>
      </c>
      <c r="BM246" t="s">
        <v>2467</v>
      </c>
      <c r="BN246" t="s">
        <v>2468</v>
      </c>
      <c r="BO246" t="s">
        <v>2038</v>
      </c>
      <c r="BP246" t="s">
        <v>2469</v>
      </c>
      <c r="BQ246">
        <v>9140000103</v>
      </c>
      <c r="BR246" t="s">
        <v>2039</v>
      </c>
      <c r="BT246">
        <v>5623000002</v>
      </c>
      <c r="BU246" t="s">
        <v>2612</v>
      </c>
      <c r="BV246" t="s">
        <v>2040</v>
      </c>
    </row>
    <row r="247" spans="1:74" x14ac:dyDescent="0.25">
      <c r="A247" t="s">
        <v>2640</v>
      </c>
      <c r="D247" t="s">
        <v>55</v>
      </c>
      <c r="E247" t="s">
        <v>2706</v>
      </c>
      <c r="F247" t="s">
        <v>2707</v>
      </c>
      <c r="G247" t="s">
        <v>2707</v>
      </c>
      <c r="H247" t="s">
        <v>2510</v>
      </c>
      <c r="I247" t="s">
        <v>2618</v>
      </c>
      <c r="J247" t="s">
        <v>1327</v>
      </c>
      <c r="K247">
        <v>100</v>
      </c>
      <c r="L247" t="s">
        <v>2710</v>
      </c>
      <c r="M247" t="s">
        <v>1992</v>
      </c>
      <c r="O247" t="s">
        <v>1993</v>
      </c>
      <c r="P247" t="s">
        <v>1335</v>
      </c>
      <c r="U247">
        <v>80</v>
      </c>
      <c r="V247">
        <v>40</v>
      </c>
      <c r="AC247">
        <v>525.45000000000005</v>
      </c>
      <c r="AO247">
        <v>525.45000000000005</v>
      </c>
      <c r="AS247">
        <v>42036</v>
      </c>
      <c r="AT247">
        <v>21018</v>
      </c>
      <c r="BA247">
        <v>70620.48000000001</v>
      </c>
      <c r="BB247" t="s">
        <v>1696</v>
      </c>
      <c r="BC247" t="s">
        <v>1736</v>
      </c>
      <c r="BE247" t="s">
        <v>2708</v>
      </c>
      <c r="BF247" t="s">
        <v>55</v>
      </c>
      <c r="BG247" t="s">
        <v>2037</v>
      </c>
      <c r="BH247">
        <v>588.50400000000013</v>
      </c>
      <c r="BK247" t="s">
        <v>1758</v>
      </c>
      <c r="BM247" t="s">
        <v>2467</v>
      </c>
      <c r="BN247" t="s">
        <v>2468</v>
      </c>
      <c r="BO247" t="s">
        <v>2038</v>
      </c>
      <c r="BP247" t="s">
        <v>2469</v>
      </c>
      <c r="BQ247">
        <v>9140000104</v>
      </c>
      <c r="BR247" t="s">
        <v>2039</v>
      </c>
      <c r="BT247">
        <v>5623000002</v>
      </c>
      <c r="BU247" t="s">
        <v>2612</v>
      </c>
      <c r="BV247" t="s">
        <v>2040</v>
      </c>
    </row>
    <row r="248" spans="1:74" x14ac:dyDescent="0.25">
      <c r="A248" t="s">
        <v>2641</v>
      </c>
      <c r="D248" t="s">
        <v>55</v>
      </c>
      <c r="E248" t="s">
        <v>2706</v>
      </c>
      <c r="F248" t="s">
        <v>2707</v>
      </c>
      <c r="G248" t="s">
        <v>2707</v>
      </c>
      <c r="H248" t="s">
        <v>2642</v>
      </c>
      <c r="I248" t="s">
        <v>2616</v>
      </c>
      <c r="J248" t="s">
        <v>1327</v>
      </c>
      <c r="K248">
        <v>100</v>
      </c>
      <c r="L248" t="s">
        <v>2710</v>
      </c>
      <c r="M248" t="s">
        <v>1992</v>
      </c>
      <c r="O248" t="s">
        <v>1993</v>
      </c>
      <c r="P248" t="s">
        <v>1335</v>
      </c>
      <c r="U248">
        <v>12</v>
      </c>
      <c r="V248">
        <v>12</v>
      </c>
      <c r="AC248">
        <v>2820.63</v>
      </c>
      <c r="AO248">
        <v>2820.63</v>
      </c>
      <c r="AS248">
        <v>33847.56</v>
      </c>
      <c r="AT248">
        <v>33847.56</v>
      </c>
      <c r="BA248">
        <v>75818.534400000004</v>
      </c>
      <c r="BB248" t="s">
        <v>1696</v>
      </c>
      <c r="BC248" t="s">
        <v>1736</v>
      </c>
      <c r="BE248" t="s">
        <v>2708</v>
      </c>
      <c r="BF248" t="s">
        <v>55</v>
      </c>
      <c r="BG248" t="s">
        <v>2037</v>
      </c>
      <c r="BH248">
        <v>3159.1056000000003</v>
      </c>
      <c r="BK248" t="s">
        <v>1758</v>
      </c>
      <c r="BM248" t="s">
        <v>2467</v>
      </c>
      <c r="BN248" t="s">
        <v>2468</v>
      </c>
      <c r="BO248" t="s">
        <v>2038</v>
      </c>
      <c r="BP248" t="s">
        <v>2469</v>
      </c>
      <c r="BQ248">
        <v>9140000111</v>
      </c>
      <c r="BR248" t="s">
        <v>2039</v>
      </c>
      <c r="BT248">
        <v>5623000002</v>
      </c>
      <c r="BU248" t="s">
        <v>2612</v>
      </c>
      <c r="BV248" t="s">
        <v>2040</v>
      </c>
    </row>
    <row r="249" spans="1:74" x14ac:dyDescent="0.25">
      <c r="A249" t="s">
        <v>2643</v>
      </c>
      <c r="D249" t="s">
        <v>55</v>
      </c>
      <c r="E249" t="s">
        <v>2706</v>
      </c>
      <c r="F249" t="s">
        <v>2707</v>
      </c>
      <c r="G249" t="s">
        <v>2707</v>
      </c>
      <c r="H249" t="s">
        <v>2644</v>
      </c>
      <c r="I249" t="s">
        <v>2616</v>
      </c>
      <c r="J249" t="s">
        <v>1327</v>
      </c>
      <c r="K249">
        <v>100</v>
      </c>
      <c r="L249" t="s">
        <v>2710</v>
      </c>
      <c r="M249" t="s">
        <v>1992</v>
      </c>
      <c r="O249" t="s">
        <v>1993</v>
      </c>
      <c r="P249" t="s">
        <v>1335</v>
      </c>
      <c r="U249">
        <v>12</v>
      </c>
      <c r="V249">
        <v>12</v>
      </c>
      <c r="AC249">
        <v>4559.92</v>
      </c>
      <c r="AO249">
        <v>4559.92</v>
      </c>
      <c r="AS249">
        <v>54719.040000000001</v>
      </c>
      <c r="AT249">
        <v>54719.040000000001</v>
      </c>
      <c r="BA249">
        <v>122570.64960000002</v>
      </c>
      <c r="BB249" t="s">
        <v>1696</v>
      </c>
      <c r="BC249" t="s">
        <v>1736</v>
      </c>
      <c r="BE249" t="s">
        <v>2708</v>
      </c>
      <c r="BF249" t="s">
        <v>55</v>
      </c>
      <c r="BG249" t="s">
        <v>2037</v>
      </c>
      <c r="BH249">
        <v>5107.1104000000005</v>
      </c>
      <c r="BK249" t="s">
        <v>1758</v>
      </c>
      <c r="BM249" t="s">
        <v>2467</v>
      </c>
      <c r="BN249" t="s">
        <v>2468</v>
      </c>
      <c r="BO249" t="s">
        <v>2038</v>
      </c>
      <c r="BP249" t="s">
        <v>2469</v>
      </c>
      <c r="BQ249">
        <v>9140000115</v>
      </c>
      <c r="BR249" t="s">
        <v>2039</v>
      </c>
      <c r="BT249">
        <v>5623000002</v>
      </c>
      <c r="BU249" t="s">
        <v>2612</v>
      </c>
      <c r="BV249" t="s">
        <v>2040</v>
      </c>
    </row>
    <row r="250" spans="1:74" x14ac:dyDescent="0.25">
      <c r="A250" t="s">
        <v>2645</v>
      </c>
      <c r="D250" t="s">
        <v>55</v>
      </c>
      <c r="E250" t="s">
        <v>2706</v>
      </c>
      <c r="F250" t="s">
        <v>2707</v>
      </c>
      <c r="G250" t="s">
        <v>2707</v>
      </c>
      <c r="H250" t="s">
        <v>2646</v>
      </c>
      <c r="I250" t="s">
        <v>2618</v>
      </c>
      <c r="J250" t="s">
        <v>1327</v>
      </c>
      <c r="K250">
        <v>100</v>
      </c>
      <c r="L250" t="s">
        <v>2710</v>
      </c>
      <c r="M250" t="s">
        <v>1992</v>
      </c>
      <c r="O250" t="s">
        <v>1993</v>
      </c>
      <c r="P250" t="s">
        <v>1335</v>
      </c>
      <c r="U250">
        <v>5</v>
      </c>
      <c r="V250">
        <v>5</v>
      </c>
      <c r="AC250">
        <v>544.29</v>
      </c>
      <c r="AO250">
        <v>544.29</v>
      </c>
      <c r="AS250">
        <v>2721.45</v>
      </c>
      <c r="AT250">
        <v>2721.45</v>
      </c>
      <c r="BA250">
        <v>6096.0479999999998</v>
      </c>
      <c r="BB250" t="s">
        <v>1696</v>
      </c>
      <c r="BC250" t="s">
        <v>1736</v>
      </c>
      <c r="BE250" t="s">
        <v>2708</v>
      </c>
      <c r="BF250" t="s">
        <v>55</v>
      </c>
      <c r="BG250" t="s">
        <v>2037</v>
      </c>
      <c r="BH250">
        <v>609.60480000000007</v>
      </c>
      <c r="BK250" t="s">
        <v>1758</v>
      </c>
      <c r="BM250" t="s">
        <v>2467</v>
      </c>
      <c r="BN250" t="s">
        <v>2468</v>
      </c>
      <c r="BO250" t="s">
        <v>2038</v>
      </c>
      <c r="BP250" t="s">
        <v>2469</v>
      </c>
      <c r="BQ250">
        <v>9140000108</v>
      </c>
      <c r="BR250" t="s">
        <v>2039</v>
      </c>
      <c r="BT250">
        <v>5623000002</v>
      </c>
      <c r="BU250" t="s">
        <v>2612</v>
      </c>
      <c r="BV250" t="s">
        <v>2040</v>
      </c>
    </row>
    <row r="251" spans="1:74" x14ac:dyDescent="0.25">
      <c r="A251" t="s">
        <v>2647</v>
      </c>
      <c r="D251" t="s">
        <v>55</v>
      </c>
      <c r="E251" t="s">
        <v>2706</v>
      </c>
      <c r="F251" t="s">
        <v>2707</v>
      </c>
      <c r="G251" t="s">
        <v>2707</v>
      </c>
      <c r="H251" t="s">
        <v>2486</v>
      </c>
      <c r="I251" t="s">
        <v>2623</v>
      </c>
      <c r="J251" t="s">
        <v>1327</v>
      </c>
      <c r="K251">
        <v>100</v>
      </c>
      <c r="L251" t="s">
        <v>2710</v>
      </c>
      <c r="M251" t="s">
        <v>1992</v>
      </c>
      <c r="O251" t="s">
        <v>1993</v>
      </c>
      <c r="P251" t="s">
        <v>1335</v>
      </c>
      <c r="U251">
        <v>34</v>
      </c>
      <c r="V251">
        <v>18</v>
      </c>
      <c r="AC251">
        <v>1314.58</v>
      </c>
      <c r="AO251">
        <v>1314.58</v>
      </c>
      <c r="AS251">
        <v>44695.72</v>
      </c>
      <c r="AT251">
        <v>23662.44</v>
      </c>
      <c r="BA251">
        <v>76561.139200000005</v>
      </c>
      <c r="BB251" t="s">
        <v>1696</v>
      </c>
      <c r="BC251" t="s">
        <v>1736</v>
      </c>
      <c r="BE251" t="s">
        <v>2708</v>
      </c>
      <c r="BF251" t="s">
        <v>55</v>
      </c>
      <c r="BG251" t="s">
        <v>2037</v>
      </c>
      <c r="BH251">
        <v>1472.3296</v>
      </c>
      <c r="BK251" t="s">
        <v>1758</v>
      </c>
      <c r="BM251" t="s">
        <v>2467</v>
      </c>
      <c r="BN251" t="s">
        <v>2468</v>
      </c>
      <c r="BO251" t="s">
        <v>2038</v>
      </c>
      <c r="BP251" t="s">
        <v>2469</v>
      </c>
      <c r="BQ251">
        <v>9140000096</v>
      </c>
      <c r="BR251" t="s">
        <v>2039</v>
      </c>
      <c r="BT251">
        <v>5623000002</v>
      </c>
      <c r="BU251" t="s">
        <v>2612</v>
      </c>
      <c r="BV251" t="s">
        <v>2040</v>
      </c>
    </row>
    <row r="252" spans="1:74" x14ac:dyDescent="0.25">
      <c r="A252" t="s">
        <v>2648</v>
      </c>
      <c r="D252" t="s">
        <v>55</v>
      </c>
      <c r="E252" t="s">
        <v>2706</v>
      </c>
      <c r="F252" t="s">
        <v>2707</v>
      </c>
      <c r="G252" t="s">
        <v>2707</v>
      </c>
      <c r="H252" t="s">
        <v>2598</v>
      </c>
      <c r="I252" t="s">
        <v>2610</v>
      </c>
      <c r="J252" t="s">
        <v>1327</v>
      </c>
      <c r="K252">
        <v>100</v>
      </c>
      <c r="L252" t="s">
        <v>2710</v>
      </c>
      <c r="M252" t="s">
        <v>1992</v>
      </c>
      <c r="O252" t="s">
        <v>1993</v>
      </c>
      <c r="P252" t="s">
        <v>1335</v>
      </c>
      <c r="U252">
        <v>2</v>
      </c>
      <c r="V252">
        <v>2</v>
      </c>
      <c r="AC252">
        <v>8005.27</v>
      </c>
      <c r="AO252">
        <v>8005.27</v>
      </c>
      <c r="AS252">
        <v>16010.54</v>
      </c>
      <c r="AT252">
        <v>16010.54</v>
      </c>
      <c r="BA252">
        <v>35863.609600000003</v>
      </c>
      <c r="BB252" t="s">
        <v>1696</v>
      </c>
      <c r="BC252" t="s">
        <v>1736</v>
      </c>
      <c r="BE252" t="s">
        <v>2708</v>
      </c>
      <c r="BF252" t="s">
        <v>55</v>
      </c>
      <c r="BG252" t="s">
        <v>2037</v>
      </c>
      <c r="BH252">
        <v>8965.9024000000009</v>
      </c>
      <c r="BK252" t="s">
        <v>1758</v>
      </c>
      <c r="BM252" t="s">
        <v>2467</v>
      </c>
      <c r="BN252" t="s">
        <v>2468</v>
      </c>
      <c r="BO252" t="s">
        <v>2038</v>
      </c>
      <c r="BP252" t="s">
        <v>2469</v>
      </c>
      <c r="BQ252">
        <v>9140000107</v>
      </c>
      <c r="BR252" t="s">
        <v>2039</v>
      </c>
      <c r="BT252">
        <v>5623000002</v>
      </c>
      <c r="BU252" t="s">
        <v>2612</v>
      </c>
      <c r="BV252" t="s">
        <v>2040</v>
      </c>
    </row>
    <row r="253" spans="1:74" x14ac:dyDescent="0.25">
      <c r="A253" t="s">
        <v>2649</v>
      </c>
      <c r="D253" t="s">
        <v>55</v>
      </c>
      <c r="E253" t="s">
        <v>2706</v>
      </c>
      <c r="F253" t="s">
        <v>2707</v>
      </c>
      <c r="G253" t="s">
        <v>2707</v>
      </c>
      <c r="H253" t="s">
        <v>2650</v>
      </c>
      <c r="I253" t="s">
        <v>2618</v>
      </c>
      <c r="J253" t="s">
        <v>1327</v>
      </c>
      <c r="K253">
        <v>100</v>
      </c>
      <c r="L253" t="s">
        <v>2710</v>
      </c>
      <c r="M253" t="s">
        <v>1992</v>
      </c>
      <c r="O253" t="s">
        <v>1993</v>
      </c>
      <c r="P253" t="s">
        <v>1335</v>
      </c>
      <c r="U253">
        <v>1</v>
      </c>
      <c r="V253">
        <v>1</v>
      </c>
      <c r="AC253">
        <v>1462.51</v>
      </c>
      <c r="AO253">
        <v>1462.51</v>
      </c>
      <c r="AS253">
        <v>1462.51</v>
      </c>
      <c r="AT253">
        <v>1462.51</v>
      </c>
      <c r="BA253">
        <v>3276.0224000000003</v>
      </c>
      <c r="BB253" t="s">
        <v>1696</v>
      </c>
      <c r="BC253" t="s">
        <v>1736</v>
      </c>
      <c r="BE253" t="s">
        <v>2708</v>
      </c>
      <c r="BF253" t="s">
        <v>55</v>
      </c>
      <c r="BG253" t="s">
        <v>2037</v>
      </c>
      <c r="BH253">
        <v>1638.0112000000001</v>
      </c>
      <c r="BK253" t="s">
        <v>1758</v>
      </c>
      <c r="BM253" t="s">
        <v>2467</v>
      </c>
      <c r="BN253" t="s">
        <v>2468</v>
      </c>
      <c r="BO253" t="s">
        <v>2038</v>
      </c>
      <c r="BP253" t="s">
        <v>2469</v>
      </c>
      <c r="BQ253">
        <v>9140000109</v>
      </c>
      <c r="BR253" t="s">
        <v>2039</v>
      </c>
      <c r="BT253">
        <v>5623000002</v>
      </c>
      <c r="BU253" t="s">
        <v>2612</v>
      </c>
      <c r="BV253" t="s">
        <v>2040</v>
      </c>
    </row>
    <row r="254" spans="1:74" x14ac:dyDescent="0.25">
      <c r="A254" t="s">
        <v>2651</v>
      </c>
      <c r="D254" t="s">
        <v>55</v>
      </c>
      <c r="E254" t="s">
        <v>2706</v>
      </c>
      <c r="F254" t="s">
        <v>2707</v>
      </c>
      <c r="G254" t="s">
        <v>2707</v>
      </c>
      <c r="H254" t="s">
        <v>2606</v>
      </c>
      <c r="I254" t="s">
        <v>2618</v>
      </c>
      <c r="J254" t="s">
        <v>1327</v>
      </c>
      <c r="K254">
        <v>100</v>
      </c>
      <c r="L254" t="s">
        <v>2710</v>
      </c>
      <c r="M254" t="s">
        <v>1992</v>
      </c>
      <c r="O254" t="s">
        <v>1993</v>
      </c>
      <c r="P254" t="s">
        <v>1335</v>
      </c>
      <c r="U254">
        <v>2</v>
      </c>
      <c r="V254">
        <v>2</v>
      </c>
      <c r="AC254">
        <v>1691.76</v>
      </c>
      <c r="AO254">
        <v>1691.76</v>
      </c>
      <c r="AS254">
        <v>3383.52</v>
      </c>
      <c r="AT254">
        <v>3383.52</v>
      </c>
      <c r="BA254">
        <v>7579.0848000000005</v>
      </c>
      <c r="BB254" t="s">
        <v>1696</v>
      </c>
      <c r="BC254" t="s">
        <v>1736</v>
      </c>
      <c r="BE254" t="s">
        <v>2708</v>
      </c>
      <c r="BF254" t="s">
        <v>55</v>
      </c>
      <c r="BG254" t="s">
        <v>2037</v>
      </c>
      <c r="BH254">
        <v>1894.7712000000001</v>
      </c>
      <c r="BK254" t="s">
        <v>1758</v>
      </c>
      <c r="BM254" t="s">
        <v>2467</v>
      </c>
      <c r="BN254" t="s">
        <v>2468</v>
      </c>
      <c r="BO254" t="s">
        <v>2038</v>
      </c>
      <c r="BP254" t="s">
        <v>2469</v>
      </c>
      <c r="BQ254">
        <v>9140000110</v>
      </c>
      <c r="BR254" t="s">
        <v>2039</v>
      </c>
      <c r="BT254">
        <v>5623000002</v>
      </c>
      <c r="BU254" t="s">
        <v>2612</v>
      </c>
      <c r="BV254" t="s">
        <v>2040</v>
      </c>
    </row>
    <row r="255" spans="1:74" x14ac:dyDescent="0.25">
      <c r="A255" t="s">
        <v>2652</v>
      </c>
      <c r="D255" t="s">
        <v>55</v>
      </c>
      <c r="E255" t="s">
        <v>2706</v>
      </c>
      <c r="F255" t="s">
        <v>2707</v>
      </c>
      <c r="G255" t="s">
        <v>2707</v>
      </c>
      <c r="H255" t="s">
        <v>2653</v>
      </c>
      <c r="I255" t="s">
        <v>2616</v>
      </c>
      <c r="J255" t="s">
        <v>1327</v>
      </c>
      <c r="K255">
        <v>100</v>
      </c>
      <c r="L255" t="s">
        <v>2710</v>
      </c>
      <c r="M255" t="s">
        <v>1992</v>
      </c>
      <c r="O255" t="s">
        <v>1993</v>
      </c>
      <c r="P255" t="s">
        <v>1335</v>
      </c>
      <c r="U255">
        <v>12</v>
      </c>
      <c r="V255">
        <v>12</v>
      </c>
      <c r="AC255">
        <v>4559.92</v>
      </c>
      <c r="AO255">
        <v>4559.92</v>
      </c>
      <c r="AS255">
        <v>54719.040000000001</v>
      </c>
      <c r="AT255">
        <v>54719.040000000001</v>
      </c>
      <c r="BA255">
        <v>122570.64960000002</v>
      </c>
      <c r="BB255" t="s">
        <v>1696</v>
      </c>
      <c r="BC255" t="s">
        <v>1736</v>
      </c>
      <c r="BE255" t="s">
        <v>2708</v>
      </c>
      <c r="BF255" t="s">
        <v>55</v>
      </c>
      <c r="BG255" t="s">
        <v>2037</v>
      </c>
      <c r="BH255">
        <v>5107.1104000000005</v>
      </c>
      <c r="BK255" t="s">
        <v>1758</v>
      </c>
      <c r="BM255" t="s">
        <v>2467</v>
      </c>
      <c r="BN255" t="s">
        <v>2468</v>
      </c>
      <c r="BO255" t="s">
        <v>2038</v>
      </c>
      <c r="BP255" t="s">
        <v>2469</v>
      </c>
      <c r="BQ255">
        <v>9140000112</v>
      </c>
      <c r="BR255" t="s">
        <v>2039</v>
      </c>
      <c r="BT255">
        <v>5623000002</v>
      </c>
      <c r="BU255" t="s">
        <v>2612</v>
      </c>
      <c r="BV255" t="s">
        <v>2040</v>
      </c>
    </row>
    <row r="256" spans="1:74" x14ac:dyDescent="0.25">
      <c r="A256" t="s">
        <v>2654</v>
      </c>
      <c r="D256" t="s">
        <v>55</v>
      </c>
      <c r="E256" t="s">
        <v>2706</v>
      </c>
      <c r="F256" t="s">
        <v>2707</v>
      </c>
      <c r="G256" t="s">
        <v>2707</v>
      </c>
      <c r="H256" t="s">
        <v>2480</v>
      </c>
      <c r="I256" t="s">
        <v>2655</v>
      </c>
      <c r="J256" t="s">
        <v>1327</v>
      </c>
      <c r="K256">
        <v>100</v>
      </c>
      <c r="L256" t="s">
        <v>2710</v>
      </c>
      <c r="M256" t="s">
        <v>1992</v>
      </c>
      <c r="O256" t="s">
        <v>1993</v>
      </c>
      <c r="P256" t="s">
        <v>1335</v>
      </c>
      <c r="U256">
        <v>18</v>
      </c>
      <c r="V256">
        <v>15</v>
      </c>
      <c r="AC256">
        <v>1896.39</v>
      </c>
      <c r="AO256">
        <v>1896.39</v>
      </c>
      <c r="AS256">
        <v>34135.020000000004</v>
      </c>
      <c r="AT256">
        <v>28445.850000000002</v>
      </c>
      <c r="BA256">
        <v>70090.574400000012</v>
      </c>
      <c r="BB256" t="s">
        <v>1696</v>
      </c>
      <c r="BC256" t="s">
        <v>1736</v>
      </c>
      <c r="BE256" t="s">
        <v>2708</v>
      </c>
      <c r="BF256" t="s">
        <v>55</v>
      </c>
      <c r="BG256" t="s">
        <v>2037</v>
      </c>
      <c r="BH256">
        <v>2123.9568000000004</v>
      </c>
      <c r="BK256" t="s">
        <v>1758</v>
      </c>
      <c r="BM256" t="s">
        <v>2467</v>
      </c>
      <c r="BN256" t="s">
        <v>2468</v>
      </c>
      <c r="BO256" t="s">
        <v>2038</v>
      </c>
      <c r="BP256" t="s">
        <v>2469</v>
      </c>
      <c r="BQ256">
        <v>9140000089</v>
      </c>
      <c r="BR256" t="s">
        <v>2039</v>
      </c>
      <c r="BT256">
        <v>5643113764</v>
      </c>
      <c r="BU256" t="s">
        <v>2656</v>
      </c>
      <c r="BV256" t="s">
        <v>2040</v>
      </c>
    </row>
    <row r="257" spans="1:74" x14ac:dyDescent="0.25">
      <c r="A257" t="s">
        <v>2657</v>
      </c>
      <c r="D257" t="s">
        <v>55</v>
      </c>
      <c r="E257" t="s">
        <v>2706</v>
      </c>
      <c r="F257" t="s">
        <v>2707</v>
      </c>
      <c r="G257" t="s">
        <v>2707</v>
      </c>
      <c r="H257" t="s">
        <v>2482</v>
      </c>
      <c r="I257" t="s">
        <v>2655</v>
      </c>
      <c r="J257" t="s">
        <v>1327</v>
      </c>
      <c r="K257">
        <v>100</v>
      </c>
      <c r="L257" t="s">
        <v>2710</v>
      </c>
      <c r="M257" t="s">
        <v>1992</v>
      </c>
      <c r="O257" t="s">
        <v>1993</v>
      </c>
      <c r="P257" t="s">
        <v>1335</v>
      </c>
      <c r="U257">
        <v>25</v>
      </c>
      <c r="V257">
        <v>25</v>
      </c>
      <c r="AC257">
        <v>1783.66</v>
      </c>
      <c r="AO257">
        <v>1783.66</v>
      </c>
      <c r="AS257">
        <v>44591.5</v>
      </c>
      <c r="AT257">
        <v>44591.5</v>
      </c>
      <c r="BA257">
        <v>99884.96</v>
      </c>
      <c r="BB257" t="s">
        <v>1696</v>
      </c>
      <c r="BC257" t="s">
        <v>1736</v>
      </c>
      <c r="BE257" t="s">
        <v>2708</v>
      </c>
      <c r="BF257" t="s">
        <v>55</v>
      </c>
      <c r="BG257" t="s">
        <v>2037</v>
      </c>
      <c r="BH257">
        <v>1997.6992000000002</v>
      </c>
      <c r="BK257" t="s">
        <v>1758</v>
      </c>
      <c r="BM257" t="s">
        <v>2467</v>
      </c>
      <c r="BN257" t="s">
        <v>2468</v>
      </c>
      <c r="BO257" t="s">
        <v>2038</v>
      </c>
      <c r="BP257" t="s">
        <v>2469</v>
      </c>
      <c r="BQ257">
        <v>9140000090</v>
      </c>
      <c r="BR257" t="s">
        <v>2039</v>
      </c>
      <c r="BT257">
        <v>5643113764</v>
      </c>
      <c r="BU257" t="s">
        <v>2656</v>
      </c>
      <c r="BV257" t="s">
        <v>2040</v>
      </c>
    </row>
    <row r="258" spans="1:74" x14ac:dyDescent="0.25">
      <c r="A258" t="s">
        <v>2658</v>
      </c>
      <c r="D258" t="s">
        <v>55</v>
      </c>
      <c r="E258" t="s">
        <v>2706</v>
      </c>
      <c r="F258" t="s">
        <v>2707</v>
      </c>
      <c r="G258" t="s">
        <v>2707</v>
      </c>
      <c r="H258" t="s">
        <v>2526</v>
      </c>
      <c r="I258" t="s">
        <v>2659</v>
      </c>
      <c r="J258" t="s">
        <v>1327</v>
      </c>
      <c r="K258">
        <v>100</v>
      </c>
      <c r="L258" t="s">
        <v>2710</v>
      </c>
      <c r="M258" t="s">
        <v>1992</v>
      </c>
      <c r="O258" t="s">
        <v>1993</v>
      </c>
      <c r="P258" t="s">
        <v>1335</v>
      </c>
      <c r="U258">
        <v>120</v>
      </c>
      <c r="V258">
        <v>120</v>
      </c>
      <c r="AC258">
        <v>2214.5200000000004</v>
      </c>
      <c r="AO258">
        <v>2214.5200000000004</v>
      </c>
      <c r="AS258">
        <v>265742.40000000002</v>
      </c>
      <c r="AT258">
        <v>265742.40000000002</v>
      </c>
      <c r="BA258">
        <v>595262.97600000014</v>
      </c>
      <c r="BB258" t="s">
        <v>1696</v>
      </c>
      <c r="BC258" t="s">
        <v>1736</v>
      </c>
      <c r="BE258" t="s">
        <v>2708</v>
      </c>
      <c r="BF258" t="s">
        <v>55</v>
      </c>
      <c r="BG258" t="s">
        <v>2037</v>
      </c>
      <c r="BH258">
        <v>2480.2624000000005</v>
      </c>
      <c r="BK258" t="s">
        <v>1758</v>
      </c>
      <c r="BM258" t="s">
        <v>2467</v>
      </c>
      <c r="BN258" t="s">
        <v>2468</v>
      </c>
      <c r="BO258" t="s">
        <v>2038</v>
      </c>
      <c r="BP258" t="s">
        <v>2469</v>
      </c>
      <c r="BQ258">
        <v>9140000504</v>
      </c>
      <c r="BR258" t="s">
        <v>2039</v>
      </c>
      <c r="BT258">
        <v>5643113764</v>
      </c>
      <c r="BU258" t="s">
        <v>2656</v>
      </c>
      <c r="BV258" t="s">
        <v>2040</v>
      </c>
    </row>
    <row r="259" spans="1:74" x14ac:dyDescent="0.25">
      <c r="A259" t="s">
        <v>2660</v>
      </c>
      <c r="D259" t="s">
        <v>55</v>
      </c>
      <c r="E259" t="s">
        <v>2706</v>
      </c>
      <c r="F259" t="s">
        <v>2707</v>
      </c>
      <c r="G259" t="s">
        <v>2707</v>
      </c>
      <c r="H259" t="s">
        <v>2488</v>
      </c>
      <c r="I259" t="s">
        <v>2661</v>
      </c>
      <c r="J259" t="s">
        <v>1327</v>
      </c>
      <c r="K259">
        <v>100</v>
      </c>
      <c r="L259" t="s">
        <v>2710</v>
      </c>
      <c r="M259" t="s">
        <v>1992</v>
      </c>
      <c r="O259" t="s">
        <v>1993</v>
      </c>
      <c r="P259" t="s">
        <v>1335</v>
      </c>
      <c r="U259">
        <v>100</v>
      </c>
      <c r="V259">
        <v>100</v>
      </c>
      <c r="AC259">
        <v>2232.6800000000003</v>
      </c>
      <c r="AO259">
        <v>2232.6800000000003</v>
      </c>
      <c r="AS259">
        <v>223268.00000000003</v>
      </c>
      <c r="AT259">
        <v>223268.00000000003</v>
      </c>
      <c r="BA259">
        <v>500120.32000000012</v>
      </c>
      <c r="BB259" t="s">
        <v>1696</v>
      </c>
      <c r="BC259" t="s">
        <v>1736</v>
      </c>
      <c r="BE259" t="s">
        <v>2708</v>
      </c>
      <c r="BF259" t="s">
        <v>55</v>
      </c>
      <c r="BG259" t="s">
        <v>2037</v>
      </c>
      <c r="BH259">
        <v>2500.6016000000004</v>
      </c>
      <c r="BK259" t="s">
        <v>1758</v>
      </c>
      <c r="BM259" t="s">
        <v>2467</v>
      </c>
      <c r="BN259" t="s">
        <v>2468</v>
      </c>
      <c r="BO259" t="s">
        <v>2038</v>
      </c>
      <c r="BP259" t="s">
        <v>2469</v>
      </c>
      <c r="BQ259">
        <v>9140000471</v>
      </c>
      <c r="BR259" t="s">
        <v>2039</v>
      </c>
      <c r="BT259">
        <v>5643113764</v>
      </c>
      <c r="BU259" t="s">
        <v>2656</v>
      </c>
      <c r="BV259" t="s">
        <v>2040</v>
      </c>
    </row>
    <row r="260" spans="1:74" x14ac:dyDescent="0.25">
      <c r="A260" t="s">
        <v>2662</v>
      </c>
      <c r="D260" t="s">
        <v>55</v>
      </c>
      <c r="E260" t="s">
        <v>2706</v>
      </c>
      <c r="F260" t="s">
        <v>2707</v>
      </c>
      <c r="G260" t="s">
        <v>2707</v>
      </c>
      <c r="H260" t="s">
        <v>2524</v>
      </c>
      <c r="I260" t="s">
        <v>2655</v>
      </c>
      <c r="J260" t="s">
        <v>1327</v>
      </c>
      <c r="K260">
        <v>100</v>
      </c>
      <c r="L260" t="s">
        <v>2710</v>
      </c>
      <c r="M260" t="s">
        <v>1992</v>
      </c>
      <c r="O260" t="s">
        <v>1993</v>
      </c>
      <c r="P260" t="s">
        <v>1335</v>
      </c>
      <c r="U260">
        <v>120</v>
      </c>
      <c r="V260">
        <v>120</v>
      </c>
      <c r="AC260">
        <v>1945.11</v>
      </c>
      <c r="AO260">
        <v>1945.11</v>
      </c>
      <c r="AS260">
        <v>233413.19999999998</v>
      </c>
      <c r="AT260">
        <v>233413.19999999998</v>
      </c>
      <c r="BA260">
        <v>522845.56800000003</v>
      </c>
      <c r="BB260" t="s">
        <v>1696</v>
      </c>
      <c r="BC260" t="s">
        <v>1736</v>
      </c>
      <c r="BE260" t="s">
        <v>2708</v>
      </c>
      <c r="BF260" t="s">
        <v>55</v>
      </c>
      <c r="BG260" t="s">
        <v>2037</v>
      </c>
      <c r="BH260">
        <v>2178.5232000000001</v>
      </c>
      <c r="BK260" t="s">
        <v>1758</v>
      </c>
      <c r="BM260" t="s">
        <v>2467</v>
      </c>
      <c r="BN260" t="s">
        <v>2468</v>
      </c>
      <c r="BO260" t="s">
        <v>2038</v>
      </c>
      <c r="BP260" t="s">
        <v>2469</v>
      </c>
      <c r="BQ260">
        <v>9140000094</v>
      </c>
      <c r="BR260" t="s">
        <v>2039</v>
      </c>
      <c r="BT260">
        <v>5643113764</v>
      </c>
      <c r="BU260" t="s">
        <v>2656</v>
      </c>
      <c r="BV260" t="s">
        <v>2040</v>
      </c>
    </row>
    <row r="261" spans="1:74" x14ac:dyDescent="0.25">
      <c r="A261" t="s">
        <v>2663</v>
      </c>
      <c r="D261" t="s">
        <v>55</v>
      </c>
      <c r="E261" t="s">
        <v>2706</v>
      </c>
      <c r="F261" t="s">
        <v>2707</v>
      </c>
      <c r="G261" t="s">
        <v>2707</v>
      </c>
      <c r="H261" t="s">
        <v>2484</v>
      </c>
      <c r="I261" t="s">
        <v>2655</v>
      </c>
      <c r="J261" t="s">
        <v>1327</v>
      </c>
      <c r="K261">
        <v>100</v>
      </c>
      <c r="L261" t="s">
        <v>2710</v>
      </c>
      <c r="M261" t="s">
        <v>1992</v>
      </c>
      <c r="O261" t="s">
        <v>1993</v>
      </c>
      <c r="P261" t="s">
        <v>1335</v>
      </c>
      <c r="U261">
        <v>50</v>
      </c>
      <c r="V261">
        <v>50</v>
      </c>
      <c r="AC261">
        <v>1132.1099999999999</v>
      </c>
      <c r="AO261">
        <v>1132.1099999999999</v>
      </c>
      <c r="AS261">
        <v>56605.499999999993</v>
      </c>
      <c r="AT261">
        <v>56605.499999999993</v>
      </c>
      <c r="BA261">
        <v>126796.31999999999</v>
      </c>
      <c r="BB261" t="s">
        <v>1696</v>
      </c>
      <c r="BC261" t="s">
        <v>1736</v>
      </c>
      <c r="BE261" t="s">
        <v>2708</v>
      </c>
      <c r="BF261" t="s">
        <v>55</v>
      </c>
      <c r="BG261" t="s">
        <v>2037</v>
      </c>
      <c r="BH261">
        <v>1267.9631999999999</v>
      </c>
      <c r="BK261" t="s">
        <v>1758</v>
      </c>
      <c r="BM261" t="s">
        <v>2467</v>
      </c>
      <c r="BN261" t="s">
        <v>2468</v>
      </c>
      <c r="BO261" t="s">
        <v>2038</v>
      </c>
      <c r="BP261" t="s">
        <v>2469</v>
      </c>
      <c r="BQ261">
        <v>9140000091</v>
      </c>
      <c r="BR261" t="s">
        <v>2039</v>
      </c>
      <c r="BT261">
        <v>5643113764</v>
      </c>
      <c r="BU261" t="s">
        <v>2656</v>
      </c>
      <c r="BV261" t="s">
        <v>2040</v>
      </c>
    </row>
    <row r="262" spans="1:74" x14ac:dyDescent="0.25">
      <c r="A262" t="s">
        <v>2664</v>
      </c>
      <c r="D262" t="s">
        <v>55</v>
      </c>
      <c r="E262" t="s">
        <v>2706</v>
      </c>
      <c r="F262" t="s">
        <v>2707</v>
      </c>
      <c r="G262" t="s">
        <v>2707</v>
      </c>
      <c r="H262" t="s">
        <v>2491</v>
      </c>
      <c r="I262" t="s">
        <v>2655</v>
      </c>
      <c r="J262" t="s">
        <v>1327</v>
      </c>
      <c r="K262">
        <v>100</v>
      </c>
      <c r="L262" t="s">
        <v>2710</v>
      </c>
      <c r="M262" t="s">
        <v>1992</v>
      </c>
      <c r="O262" t="s">
        <v>1993</v>
      </c>
      <c r="P262" t="s">
        <v>1335</v>
      </c>
      <c r="U262">
        <v>75</v>
      </c>
      <c r="V262">
        <v>75</v>
      </c>
      <c r="AC262">
        <v>667.8</v>
      </c>
      <c r="AO262">
        <v>667.8</v>
      </c>
      <c r="AS262">
        <v>50085</v>
      </c>
      <c r="AT262">
        <v>50085</v>
      </c>
      <c r="BA262">
        <v>112190.40000000001</v>
      </c>
      <c r="BB262" t="s">
        <v>1696</v>
      </c>
      <c r="BC262" t="s">
        <v>1736</v>
      </c>
      <c r="BE262" t="s">
        <v>2708</v>
      </c>
      <c r="BF262" t="s">
        <v>55</v>
      </c>
      <c r="BG262" t="s">
        <v>2037</v>
      </c>
      <c r="BH262">
        <v>747.93600000000004</v>
      </c>
      <c r="BK262" t="s">
        <v>1758</v>
      </c>
      <c r="BM262" t="s">
        <v>2467</v>
      </c>
      <c r="BN262" t="s">
        <v>2468</v>
      </c>
      <c r="BO262" t="s">
        <v>2038</v>
      </c>
      <c r="BP262" t="s">
        <v>2469</v>
      </c>
      <c r="BQ262">
        <v>9140000093</v>
      </c>
      <c r="BR262" t="s">
        <v>2039</v>
      </c>
      <c r="BT262">
        <v>5643113764</v>
      </c>
      <c r="BU262" t="s">
        <v>2656</v>
      </c>
      <c r="BV262" t="s">
        <v>2040</v>
      </c>
    </row>
    <row r="263" spans="1:74" x14ac:dyDescent="0.25">
      <c r="A263" t="s">
        <v>2665</v>
      </c>
      <c r="D263" t="s">
        <v>55</v>
      </c>
      <c r="E263" t="s">
        <v>2706</v>
      </c>
      <c r="F263" t="s">
        <v>2707</v>
      </c>
      <c r="G263" t="s">
        <v>2707</v>
      </c>
      <c r="H263" t="s">
        <v>2549</v>
      </c>
      <c r="I263" t="s">
        <v>2655</v>
      </c>
      <c r="J263" t="s">
        <v>1327</v>
      </c>
      <c r="K263">
        <v>100</v>
      </c>
      <c r="L263" t="s">
        <v>2710</v>
      </c>
      <c r="M263" t="s">
        <v>1992</v>
      </c>
      <c r="O263" t="s">
        <v>1993</v>
      </c>
      <c r="P263" t="s">
        <v>1335</v>
      </c>
      <c r="U263">
        <v>40</v>
      </c>
      <c r="V263">
        <v>20</v>
      </c>
      <c r="AC263">
        <v>727.03</v>
      </c>
      <c r="AO263">
        <v>727.03</v>
      </c>
      <c r="AS263">
        <v>29081.199999999997</v>
      </c>
      <c r="AT263">
        <v>14540.599999999999</v>
      </c>
      <c r="BA263">
        <v>48856.415999999997</v>
      </c>
      <c r="BB263" t="s">
        <v>1696</v>
      </c>
      <c r="BC263" t="s">
        <v>1736</v>
      </c>
      <c r="BE263" t="s">
        <v>2708</v>
      </c>
      <c r="BF263" t="s">
        <v>55</v>
      </c>
      <c r="BG263" t="s">
        <v>2037</v>
      </c>
      <c r="BH263">
        <v>814.2736000000001</v>
      </c>
      <c r="BK263" t="s">
        <v>1758</v>
      </c>
      <c r="BM263" t="s">
        <v>2467</v>
      </c>
      <c r="BN263" t="s">
        <v>2468</v>
      </c>
      <c r="BO263" t="s">
        <v>2038</v>
      </c>
      <c r="BP263" t="s">
        <v>2469</v>
      </c>
      <c r="BQ263">
        <v>9140000086</v>
      </c>
      <c r="BR263" t="s">
        <v>2039</v>
      </c>
      <c r="BT263">
        <v>5643113764</v>
      </c>
      <c r="BU263" t="s">
        <v>2656</v>
      </c>
      <c r="BV263" t="s">
        <v>2040</v>
      </c>
    </row>
    <row r="264" spans="1:74" x14ac:dyDescent="0.25">
      <c r="A264" t="s">
        <v>2666</v>
      </c>
      <c r="D264" t="s">
        <v>55</v>
      </c>
      <c r="E264" t="s">
        <v>2706</v>
      </c>
      <c r="F264" t="s">
        <v>2707</v>
      </c>
      <c r="G264" t="s">
        <v>2707</v>
      </c>
      <c r="H264" t="s">
        <v>2486</v>
      </c>
      <c r="I264" t="s">
        <v>2655</v>
      </c>
      <c r="J264" t="s">
        <v>1327</v>
      </c>
      <c r="K264">
        <v>100</v>
      </c>
      <c r="L264" t="s">
        <v>2710</v>
      </c>
      <c r="M264" t="s">
        <v>1992</v>
      </c>
      <c r="O264" t="s">
        <v>1993</v>
      </c>
      <c r="P264" t="s">
        <v>1335</v>
      </c>
      <c r="U264">
        <v>20</v>
      </c>
      <c r="V264">
        <v>20</v>
      </c>
      <c r="AC264">
        <v>2068.3500000000004</v>
      </c>
      <c r="AO264">
        <v>2068.3500000000004</v>
      </c>
      <c r="AS264">
        <v>41367.000000000007</v>
      </c>
      <c r="AT264">
        <v>41367.000000000007</v>
      </c>
      <c r="BA264">
        <v>92662.080000000031</v>
      </c>
      <c r="BB264" t="s">
        <v>1696</v>
      </c>
      <c r="BC264" t="s">
        <v>1736</v>
      </c>
      <c r="BE264" t="s">
        <v>2708</v>
      </c>
      <c r="BF264" t="s">
        <v>55</v>
      </c>
      <c r="BG264" t="s">
        <v>2037</v>
      </c>
      <c r="BH264">
        <v>2316.5520000000006</v>
      </c>
      <c r="BK264" t="s">
        <v>1758</v>
      </c>
      <c r="BM264" t="s">
        <v>2467</v>
      </c>
      <c r="BN264" t="s">
        <v>2468</v>
      </c>
      <c r="BO264" t="s">
        <v>2038</v>
      </c>
      <c r="BP264" t="s">
        <v>2469</v>
      </c>
      <c r="BQ264">
        <v>9140000096</v>
      </c>
      <c r="BR264" t="s">
        <v>2039</v>
      </c>
      <c r="BT264">
        <v>5643113764</v>
      </c>
      <c r="BU264" t="s">
        <v>2656</v>
      </c>
      <c r="BV264" t="s">
        <v>2040</v>
      </c>
    </row>
    <row r="265" spans="1:74" x14ac:dyDescent="0.25">
      <c r="A265" t="s">
        <v>2667</v>
      </c>
      <c r="D265" t="s">
        <v>55</v>
      </c>
      <c r="E265" t="s">
        <v>2706</v>
      </c>
      <c r="F265" t="s">
        <v>2707</v>
      </c>
      <c r="G265" t="s">
        <v>2707</v>
      </c>
      <c r="H265" t="s">
        <v>2598</v>
      </c>
      <c r="I265" t="s">
        <v>2668</v>
      </c>
      <c r="J265" t="s">
        <v>1327</v>
      </c>
      <c r="K265">
        <v>100</v>
      </c>
      <c r="L265" t="s">
        <v>2710</v>
      </c>
      <c r="M265" t="s">
        <v>1992</v>
      </c>
      <c r="O265" t="s">
        <v>1993</v>
      </c>
      <c r="P265" t="s">
        <v>1335</v>
      </c>
      <c r="U265">
        <v>1</v>
      </c>
      <c r="V265">
        <v>1</v>
      </c>
      <c r="AC265">
        <v>5949.01</v>
      </c>
      <c r="AO265">
        <v>5949.01</v>
      </c>
      <c r="AS265">
        <v>5949.01</v>
      </c>
      <c r="AT265">
        <v>5949.01</v>
      </c>
      <c r="BA265">
        <v>13325.782400000002</v>
      </c>
      <c r="BB265" t="s">
        <v>1696</v>
      </c>
      <c r="BC265" t="s">
        <v>1736</v>
      </c>
      <c r="BE265" t="s">
        <v>2708</v>
      </c>
      <c r="BF265" t="s">
        <v>55</v>
      </c>
      <c r="BG265" t="s">
        <v>2037</v>
      </c>
      <c r="BH265">
        <v>6662.8912000000009</v>
      </c>
      <c r="BK265" t="s">
        <v>1758</v>
      </c>
      <c r="BM265" t="s">
        <v>2467</v>
      </c>
      <c r="BN265" t="s">
        <v>2468</v>
      </c>
      <c r="BO265" t="s">
        <v>2038</v>
      </c>
      <c r="BP265" t="s">
        <v>2469</v>
      </c>
      <c r="BQ265">
        <v>9140000107</v>
      </c>
      <c r="BR265" t="s">
        <v>2039</v>
      </c>
      <c r="BT265">
        <v>5643113764</v>
      </c>
      <c r="BU265" t="s">
        <v>2656</v>
      </c>
      <c r="BV265" t="s">
        <v>2040</v>
      </c>
    </row>
    <row r="266" spans="1:74" x14ac:dyDescent="0.25">
      <c r="A266" t="s">
        <v>2669</v>
      </c>
      <c r="D266" t="s">
        <v>55</v>
      </c>
      <c r="E266" t="s">
        <v>2706</v>
      </c>
      <c r="F266" t="s">
        <v>2707</v>
      </c>
      <c r="G266" t="s">
        <v>2707</v>
      </c>
      <c r="H266" t="s">
        <v>2521</v>
      </c>
      <c r="I266" t="s">
        <v>2670</v>
      </c>
      <c r="J266" t="s">
        <v>1327</v>
      </c>
      <c r="K266">
        <v>100</v>
      </c>
      <c r="L266" t="s">
        <v>2710</v>
      </c>
      <c r="M266" t="s">
        <v>1992</v>
      </c>
      <c r="O266" t="s">
        <v>1993</v>
      </c>
      <c r="P266" t="s">
        <v>1335</v>
      </c>
      <c r="U266">
        <v>10</v>
      </c>
      <c r="V266">
        <v>10</v>
      </c>
      <c r="AC266">
        <v>1665.19</v>
      </c>
      <c r="AO266">
        <v>1665.19</v>
      </c>
      <c r="AS266">
        <v>16651.900000000001</v>
      </c>
      <c r="AT266">
        <v>16651.900000000001</v>
      </c>
      <c r="BA266">
        <v>37300.256000000008</v>
      </c>
      <c r="BB266" t="s">
        <v>1696</v>
      </c>
      <c r="BC266" t="s">
        <v>1736</v>
      </c>
      <c r="BE266" t="s">
        <v>2708</v>
      </c>
      <c r="BF266" t="s">
        <v>55</v>
      </c>
      <c r="BG266" t="s">
        <v>2037</v>
      </c>
      <c r="BH266">
        <v>1865.0128000000002</v>
      </c>
      <c r="BK266" t="s">
        <v>1758</v>
      </c>
      <c r="BM266" t="s">
        <v>2467</v>
      </c>
      <c r="BN266" t="s">
        <v>2468</v>
      </c>
      <c r="BO266" t="s">
        <v>2038</v>
      </c>
      <c r="BP266" t="s">
        <v>2469</v>
      </c>
      <c r="BQ266">
        <v>9140000088</v>
      </c>
      <c r="BR266" t="s">
        <v>2039</v>
      </c>
      <c r="BT266">
        <v>5643113764</v>
      </c>
      <c r="BU266" t="s">
        <v>2656</v>
      </c>
      <c r="BV266" t="s">
        <v>2040</v>
      </c>
    </row>
    <row r="267" spans="1:74" x14ac:dyDescent="0.25">
      <c r="A267" t="s">
        <v>2671</v>
      </c>
      <c r="D267" t="s">
        <v>55</v>
      </c>
      <c r="E267" t="s">
        <v>2706</v>
      </c>
      <c r="F267" t="s">
        <v>2707</v>
      </c>
      <c r="G267" t="s">
        <v>2707</v>
      </c>
      <c r="H267" t="s">
        <v>2493</v>
      </c>
      <c r="I267" t="s">
        <v>2668</v>
      </c>
      <c r="J267" t="s">
        <v>1327</v>
      </c>
      <c r="K267">
        <v>100</v>
      </c>
      <c r="L267" t="s">
        <v>2710</v>
      </c>
      <c r="M267" t="s">
        <v>1992</v>
      </c>
      <c r="O267" t="s">
        <v>1993</v>
      </c>
      <c r="P267" t="s">
        <v>1335</v>
      </c>
      <c r="U267">
        <v>40</v>
      </c>
      <c r="V267">
        <v>40</v>
      </c>
      <c r="AC267">
        <v>5949.01</v>
      </c>
      <c r="AO267">
        <v>5949.01</v>
      </c>
      <c r="AS267">
        <v>237960.40000000002</v>
      </c>
      <c r="AT267">
        <v>237960.40000000002</v>
      </c>
      <c r="BA267">
        <v>533031.29600000009</v>
      </c>
      <c r="BB267" t="s">
        <v>1696</v>
      </c>
      <c r="BC267" t="s">
        <v>1736</v>
      </c>
      <c r="BE267" t="s">
        <v>2708</v>
      </c>
      <c r="BF267" t="s">
        <v>55</v>
      </c>
      <c r="BG267" t="s">
        <v>2037</v>
      </c>
      <c r="BH267">
        <v>6662.8912000000009</v>
      </c>
      <c r="BK267" t="s">
        <v>1758</v>
      </c>
      <c r="BM267" t="s">
        <v>2467</v>
      </c>
      <c r="BN267" t="s">
        <v>2468</v>
      </c>
      <c r="BO267" t="s">
        <v>2038</v>
      </c>
      <c r="BP267" t="s">
        <v>2469</v>
      </c>
      <c r="BQ267">
        <v>9140000097</v>
      </c>
      <c r="BR267" t="s">
        <v>2039</v>
      </c>
      <c r="BT267">
        <v>5643113764</v>
      </c>
      <c r="BU267" t="s">
        <v>2656</v>
      </c>
      <c r="BV267" t="s">
        <v>2040</v>
      </c>
    </row>
    <row r="268" spans="1:74" x14ac:dyDescent="0.25">
      <c r="A268" t="s">
        <v>2672</v>
      </c>
      <c r="D268" t="s">
        <v>55</v>
      </c>
      <c r="E268" t="s">
        <v>2706</v>
      </c>
      <c r="F268" t="s">
        <v>2707</v>
      </c>
      <c r="G268" t="s">
        <v>2707</v>
      </c>
      <c r="H268" t="s">
        <v>2504</v>
      </c>
      <c r="I268" t="s">
        <v>2668</v>
      </c>
      <c r="J268" t="s">
        <v>1327</v>
      </c>
      <c r="K268">
        <v>100</v>
      </c>
      <c r="L268" t="s">
        <v>2710</v>
      </c>
      <c r="M268" t="s">
        <v>1992</v>
      </c>
      <c r="O268" t="s">
        <v>1993</v>
      </c>
      <c r="P268" t="s">
        <v>1335</v>
      </c>
      <c r="U268">
        <v>30</v>
      </c>
      <c r="V268">
        <v>30</v>
      </c>
      <c r="AC268">
        <v>222.6</v>
      </c>
      <c r="AO268">
        <v>222.6</v>
      </c>
      <c r="AS268">
        <v>6678</v>
      </c>
      <c r="AT268">
        <v>6678</v>
      </c>
      <c r="BA268">
        <v>14958.720000000001</v>
      </c>
      <c r="BB268" t="s">
        <v>1696</v>
      </c>
      <c r="BC268" t="s">
        <v>1736</v>
      </c>
      <c r="BE268" t="s">
        <v>2708</v>
      </c>
      <c r="BF268" t="s">
        <v>55</v>
      </c>
      <c r="BG268" t="s">
        <v>2037</v>
      </c>
      <c r="BH268">
        <v>249.31200000000001</v>
      </c>
      <c r="BK268" t="s">
        <v>1758</v>
      </c>
      <c r="BM268" t="s">
        <v>2467</v>
      </c>
      <c r="BN268" t="s">
        <v>2468</v>
      </c>
      <c r="BO268" t="s">
        <v>2038</v>
      </c>
      <c r="BP268" t="s">
        <v>2469</v>
      </c>
      <c r="BQ268">
        <v>9140000101</v>
      </c>
      <c r="BR268" t="s">
        <v>2039</v>
      </c>
      <c r="BT268">
        <v>5643113764</v>
      </c>
      <c r="BU268" t="s">
        <v>2656</v>
      </c>
      <c r="BV268" t="s">
        <v>2040</v>
      </c>
    </row>
    <row r="269" spans="1:74" x14ac:dyDescent="0.25">
      <c r="A269" t="s">
        <v>2673</v>
      </c>
      <c r="D269" t="s">
        <v>55</v>
      </c>
      <c r="E269" t="s">
        <v>2706</v>
      </c>
      <c r="F269" t="s">
        <v>2707</v>
      </c>
      <c r="G269" t="s">
        <v>2707</v>
      </c>
      <c r="H269" t="s">
        <v>2644</v>
      </c>
      <c r="I269" t="s">
        <v>2674</v>
      </c>
      <c r="J269" t="s">
        <v>1327</v>
      </c>
      <c r="K269">
        <v>100</v>
      </c>
      <c r="L269" t="s">
        <v>2710</v>
      </c>
      <c r="M269" t="s">
        <v>1992</v>
      </c>
      <c r="O269" t="s">
        <v>1993</v>
      </c>
      <c r="P269" t="s">
        <v>1335</v>
      </c>
      <c r="U269">
        <v>10</v>
      </c>
      <c r="V269">
        <v>10</v>
      </c>
      <c r="AC269">
        <v>5503.8200000000006</v>
      </c>
      <c r="AO269">
        <v>5503.8200000000006</v>
      </c>
      <c r="AS269">
        <v>55038.200000000004</v>
      </c>
      <c r="AT269">
        <v>55038.200000000004</v>
      </c>
      <c r="BA269">
        <v>123285.56800000003</v>
      </c>
      <c r="BB269" t="s">
        <v>1696</v>
      </c>
      <c r="BC269" t="s">
        <v>1736</v>
      </c>
      <c r="BE269" t="s">
        <v>2708</v>
      </c>
      <c r="BF269" t="s">
        <v>55</v>
      </c>
      <c r="BG269" t="s">
        <v>2037</v>
      </c>
      <c r="BH269">
        <v>6164.2784000000011</v>
      </c>
      <c r="BK269" t="s">
        <v>1758</v>
      </c>
      <c r="BM269" t="s">
        <v>2467</v>
      </c>
      <c r="BN269" t="s">
        <v>2468</v>
      </c>
      <c r="BO269" t="s">
        <v>2038</v>
      </c>
      <c r="BP269" t="s">
        <v>2469</v>
      </c>
      <c r="BQ269">
        <v>9140000115</v>
      </c>
      <c r="BR269" t="s">
        <v>2039</v>
      </c>
      <c r="BT269">
        <v>5643113764</v>
      </c>
      <c r="BU269" t="s">
        <v>2656</v>
      </c>
      <c r="BV269" t="s">
        <v>2040</v>
      </c>
    </row>
    <row r="270" spans="1:74" x14ac:dyDescent="0.25">
      <c r="A270" t="s">
        <v>2675</v>
      </c>
      <c r="D270" t="s">
        <v>55</v>
      </c>
      <c r="E270" t="s">
        <v>2706</v>
      </c>
      <c r="F270" t="s">
        <v>2707</v>
      </c>
      <c r="G270" t="s">
        <v>2707</v>
      </c>
      <c r="H270" t="s">
        <v>2653</v>
      </c>
      <c r="I270" t="s">
        <v>2674</v>
      </c>
      <c r="J270" t="s">
        <v>1327</v>
      </c>
      <c r="K270">
        <v>100</v>
      </c>
      <c r="L270" t="s">
        <v>2710</v>
      </c>
      <c r="M270" t="s">
        <v>1992</v>
      </c>
      <c r="O270" t="s">
        <v>1993</v>
      </c>
      <c r="P270" t="s">
        <v>1335</v>
      </c>
      <c r="U270">
        <v>10</v>
      </c>
      <c r="V270">
        <v>10</v>
      </c>
      <c r="AC270">
        <v>5503.8200000000006</v>
      </c>
      <c r="AO270">
        <v>5503.8200000000006</v>
      </c>
      <c r="AS270">
        <v>55038.200000000004</v>
      </c>
      <c r="AT270">
        <v>55038.200000000004</v>
      </c>
      <c r="BA270">
        <v>123285.56800000003</v>
      </c>
      <c r="BB270" t="s">
        <v>1696</v>
      </c>
      <c r="BC270" t="s">
        <v>1736</v>
      </c>
      <c r="BE270" t="s">
        <v>2708</v>
      </c>
      <c r="BF270" t="s">
        <v>55</v>
      </c>
      <c r="BG270" t="s">
        <v>2037</v>
      </c>
      <c r="BH270">
        <v>6164.2784000000011</v>
      </c>
      <c r="BK270" t="s">
        <v>1758</v>
      </c>
      <c r="BM270" t="s">
        <v>2467</v>
      </c>
      <c r="BN270" t="s">
        <v>2468</v>
      </c>
      <c r="BO270" t="s">
        <v>2038</v>
      </c>
      <c r="BP270" t="s">
        <v>2469</v>
      </c>
      <c r="BQ270">
        <v>9140000112</v>
      </c>
      <c r="BR270" t="s">
        <v>2039</v>
      </c>
      <c r="BT270">
        <v>5643113764</v>
      </c>
      <c r="BU270" t="s">
        <v>2656</v>
      </c>
      <c r="BV270" t="s">
        <v>2040</v>
      </c>
    </row>
    <row r="271" spans="1:74" x14ac:dyDescent="0.25">
      <c r="A271" t="s">
        <v>2676</v>
      </c>
      <c r="D271" t="s">
        <v>55</v>
      </c>
      <c r="E271" t="s">
        <v>2706</v>
      </c>
      <c r="F271" t="s">
        <v>2707</v>
      </c>
      <c r="G271" t="s">
        <v>2707</v>
      </c>
      <c r="H271" t="s">
        <v>2677</v>
      </c>
      <c r="I271" t="s">
        <v>2674</v>
      </c>
      <c r="J271" t="s">
        <v>1327</v>
      </c>
      <c r="K271">
        <v>100</v>
      </c>
      <c r="L271" t="s">
        <v>2710</v>
      </c>
      <c r="M271" t="s">
        <v>1992</v>
      </c>
      <c r="O271" t="s">
        <v>1993</v>
      </c>
      <c r="P271" t="s">
        <v>1335</v>
      </c>
      <c r="U271">
        <v>10</v>
      </c>
      <c r="V271">
        <v>10</v>
      </c>
      <c r="AC271">
        <v>2068.3500000000004</v>
      </c>
      <c r="AO271">
        <v>2068.3500000000004</v>
      </c>
      <c r="AS271">
        <v>20683.500000000004</v>
      </c>
      <c r="AT271">
        <v>20683.500000000004</v>
      </c>
      <c r="BA271">
        <v>46331.040000000015</v>
      </c>
      <c r="BB271" t="s">
        <v>1696</v>
      </c>
      <c r="BC271" t="s">
        <v>1736</v>
      </c>
      <c r="BE271" t="s">
        <v>2708</v>
      </c>
      <c r="BF271" t="s">
        <v>55</v>
      </c>
      <c r="BG271" t="s">
        <v>2037</v>
      </c>
      <c r="BH271">
        <v>2316.5520000000006</v>
      </c>
      <c r="BK271" t="s">
        <v>1758</v>
      </c>
      <c r="BM271" t="s">
        <v>2467</v>
      </c>
      <c r="BN271" t="s">
        <v>2468</v>
      </c>
      <c r="BO271" t="s">
        <v>2038</v>
      </c>
      <c r="BP271" t="s">
        <v>2469</v>
      </c>
      <c r="BQ271">
        <v>9140000495</v>
      </c>
      <c r="BR271" t="s">
        <v>2039</v>
      </c>
      <c r="BT271">
        <v>5643113764</v>
      </c>
      <c r="BU271" t="s">
        <v>2656</v>
      </c>
      <c r="BV271" t="s">
        <v>2040</v>
      </c>
    </row>
    <row r="272" spans="1:74" x14ac:dyDescent="0.25">
      <c r="A272" t="s">
        <v>2678</v>
      </c>
      <c r="D272" t="s">
        <v>55</v>
      </c>
      <c r="E272" t="s">
        <v>2706</v>
      </c>
      <c r="F272" t="s">
        <v>2707</v>
      </c>
      <c r="G272" t="s">
        <v>2707</v>
      </c>
      <c r="H272" t="s">
        <v>2496</v>
      </c>
      <c r="I272" t="s">
        <v>2679</v>
      </c>
      <c r="J272" t="s">
        <v>1327</v>
      </c>
      <c r="K272">
        <v>100</v>
      </c>
      <c r="L272" t="s">
        <v>2710</v>
      </c>
      <c r="M272" t="s">
        <v>1992</v>
      </c>
      <c r="O272" t="s">
        <v>1993</v>
      </c>
      <c r="P272" t="s">
        <v>1335</v>
      </c>
      <c r="U272">
        <v>155</v>
      </c>
      <c r="V272">
        <v>100</v>
      </c>
      <c r="AC272">
        <v>40.129999999999995</v>
      </c>
      <c r="AO272">
        <v>40.129999999999995</v>
      </c>
      <c r="AS272">
        <v>6220.15</v>
      </c>
      <c r="AT272">
        <v>4012.9999999999995</v>
      </c>
      <c r="BA272">
        <v>11461.128000000001</v>
      </c>
      <c r="BB272" t="s">
        <v>1696</v>
      </c>
      <c r="BC272" t="s">
        <v>1736</v>
      </c>
      <c r="BE272" t="s">
        <v>2708</v>
      </c>
      <c r="BF272" t="s">
        <v>55</v>
      </c>
      <c r="BG272" t="s">
        <v>2037</v>
      </c>
      <c r="BH272">
        <v>44.945599999999999</v>
      </c>
      <c r="BK272" t="s">
        <v>1758</v>
      </c>
      <c r="BM272" t="s">
        <v>2467</v>
      </c>
      <c r="BN272" t="s">
        <v>2468</v>
      </c>
      <c r="BO272" t="s">
        <v>2038</v>
      </c>
      <c r="BP272" t="s">
        <v>2469</v>
      </c>
      <c r="BQ272">
        <v>9140000098</v>
      </c>
      <c r="BR272" t="s">
        <v>2039</v>
      </c>
      <c r="BT272">
        <v>5643113764</v>
      </c>
      <c r="BU272" t="s">
        <v>2656</v>
      </c>
      <c r="BV272" t="s">
        <v>2040</v>
      </c>
    </row>
    <row r="273" spans="1:74" x14ac:dyDescent="0.25">
      <c r="A273" t="s">
        <v>2680</v>
      </c>
      <c r="D273" t="s">
        <v>55</v>
      </c>
      <c r="E273" t="s">
        <v>2706</v>
      </c>
      <c r="F273" t="s">
        <v>2707</v>
      </c>
      <c r="G273" t="s">
        <v>2707</v>
      </c>
      <c r="H273" t="s">
        <v>2642</v>
      </c>
      <c r="I273" t="s">
        <v>2674</v>
      </c>
      <c r="J273" t="s">
        <v>1327</v>
      </c>
      <c r="K273">
        <v>100</v>
      </c>
      <c r="L273" t="s">
        <v>2710</v>
      </c>
      <c r="M273" t="s">
        <v>1992</v>
      </c>
      <c r="O273" t="s">
        <v>1993</v>
      </c>
      <c r="P273" t="s">
        <v>1335</v>
      </c>
      <c r="U273">
        <v>20</v>
      </c>
      <c r="V273">
        <v>20</v>
      </c>
      <c r="AC273">
        <v>3198.5400000000004</v>
      </c>
      <c r="AO273">
        <v>3198.5400000000004</v>
      </c>
      <c r="AS273">
        <v>63970.80000000001</v>
      </c>
      <c r="AT273">
        <v>63970.80000000001</v>
      </c>
      <c r="BA273">
        <v>143294.59200000003</v>
      </c>
      <c r="BB273" t="s">
        <v>1696</v>
      </c>
      <c r="BC273" t="s">
        <v>1736</v>
      </c>
      <c r="BE273" t="s">
        <v>2708</v>
      </c>
      <c r="BF273" t="s">
        <v>55</v>
      </c>
      <c r="BG273" t="s">
        <v>2037</v>
      </c>
      <c r="BH273">
        <v>3582.3648000000007</v>
      </c>
      <c r="BK273" t="s">
        <v>1758</v>
      </c>
      <c r="BM273" t="s">
        <v>2467</v>
      </c>
      <c r="BN273" t="s">
        <v>2468</v>
      </c>
      <c r="BO273" t="s">
        <v>2038</v>
      </c>
      <c r="BP273" t="s">
        <v>2469</v>
      </c>
      <c r="BQ273">
        <v>9140000111</v>
      </c>
      <c r="BR273" t="s">
        <v>2039</v>
      </c>
      <c r="BT273">
        <v>5643113764</v>
      </c>
      <c r="BU273" t="s">
        <v>2656</v>
      </c>
      <c r="BV273" t="s">
        <v>2040</v>
      </c>
    </row>
    <row r="274" spans="1:74" x14ac:dyDescent="0.25">
      <c r="A274" t="s">
        <v>2681</v>
      </c>
      <c r="D274" t="s">
        <v>55</v>
      </c>
      <c r="E274" t="s">
        <v>2706</v>
      </c>
      <c r="F274" t="s">
        <v>2707</v>
      </c>
      <c r="G274" t="s">
        <v>2707</v>
      </c>
      <c r="H274" t="s">
        <v>2499</v>
      </c>
      <c r="I274" t="s">
        <v>2679</v>
      </c>
      <c r="J274" t="s">
        <v>1327</v>
      </c>
      <c r="K274">
        <v>100</v>
      </c>
      <c r="L274" t="s">
        <v>2710</v>
      </c>
      <c r="M274" t="s">
        <v>1992</v>
      </c>
      <c r="O274" t="s">
        <v>1993</v>
      </c>
      <c r="P274" t="s">
        <v>1335</v>
      </c>
      <c r="U274">
        <v>94</v>
      </c>
      <c r="V274">
        <v>60</v>
      </c>
      <c r="AC274">
        <v>195.85999999999999</v>
      </c>
      <c r="AO274">
        <v>195.85999999999999</v>
      </c>
      <c r="AS274">
        <v>18410.84</v>
      </c>
      <c r="AT274">
        <v>11751.599999999999</v>
      </c>
      <c r="BA274">
        <v>33781.932800000002</v>
      </c>
      <c r="BB274" t="s">
        <v>1696</v>
      </c>
      <c r="BC274" t="s">
        <v>1736</v>
      </c>
      <c r="BE274" t="s">
        <v>2708</v>
      </c>
      <c r="BF274" t="s">
        <v>55</v>
      </c>
      <c r="BG274" t="s">
        <v>2037</v>
      </c>
      <c r="BH274">
        <v>219.36320000000001</v>
      </c>
      <c r="BK274" t="s">
        <v>1758</v>
      </c>
      <c r="BM274" t="s">
        <v>2467</v>
      </c>
      <c r="BN274" t="s">
        <v>2468</v>
      </c>
      <c r="BO274" t="s">
        <v>2038</v>
      </c>
      <c r="BP274" t="s">
        <v>2469</v>
      </c>
      <c r="BQ274">
        <v>9140000099</v>
      </c>
      <c r="BR274" t="s">
        <v>2039</v>
      </c>
      <c r="BT274">
        <v>5643113764</v>
      </c>
      <c r="BU274" t="s">
        <v>2656</v>
      </c>
      <c r="BV274" t="s">
        <v>2040</v>
      </c>
    </row>
    <row r="275" spans="1:74" x14ac:dyDescent="0.25">
      <c r="A275" t="s">
        <v>2682</v>
      </c>
      <c r="D275" t="s">
        <v>55</v>
      </c>
      <c r="E275" t="s">
        <v>2706</v>
      </c>
      <c r="F275" t="s">
        <v>2707</v>
      </c>
      <c r="G275" t="s">
        <v>2707</v>
      </c>
      <c r="H275" t="s">
        <v>2508</v>
      </c>
      <c r="I275" t="s">
        <v>2679</v>
      </c>
      <c r="J275" t="s">
        <v>1327</v>
      </c>
      <c r="K275">
        <v>100</v>
      </c>
      <c r="L275" t="s">
        <v>2710</v>
      </c>
      <c r="M275" t="s">
        <v>1992</v>
      </c>
      <c r="O275" t="s">
        <v>1993</v>
      </c>
      <c r="P275" t="s">
        <v>1335</v>
      </c>
      <c r="U275">
        <v>50</v>
      </c>
      <c r="V275">
        <v>50</v>
      </c>
      <c r="AC275">
        <v>317.18</v>
      </c>
      <c r="AO275">
        <v>317.18</v>
      </c>
      <c r="AS275">
        <v>15859</v>
      </c>
      <c r="AT275">
        <v>15859</v>
      </c>
      <c r="BA275">
        <v>35524.160000000003</v>
      </c>
      <c r="BB275" t="s">
        <v>1696</v>
      </c>
      <c r="BC275" t="s">
        <v>1736</v>
      </c>
      <c r="BE275" t="s">
        <v>2708</v>
      </c>
      <c r="BF275" t="s">
        <v>55</v>
      </c>
      <c r="BG275" t="s">
        <v>2037</v>
      </c>
      <c r="BH275">
        <v>355.24160000000006</v>
      </c>
      <c r="BK275" t="s">
        <v>1758</v>
      </c>
      <c r="BM275" t="s">
        <v>2467</v>
      </c>
      <c r="BN275" t="s">
        <v>2468</v>
      </c>
      <c r="BO275" t="s">
        <v>2038</v>
      </c>
      <c r="BP275" t="s">
        <v>2469</v>
      </c>
      <c r="BQ275">
        <v>9140000103</v>
      </c>
      <c r="BR275" t="s">
        <v>2039</v>
      </c>
      <c r="BT275">
        <v>5643113764</v>
      </c>
      <c r="BU275" t="s">
        <v>2656</v>
      </c>
      <c r="BV275" t="s">
        <v>2040</v>
      </c>
    </row>
    <row r="276" spans="1:74" x14ac:dyDescent="0.25">
      <c r="A276" t="s">
        <v>2683</v>
      </c>
      <c r="D276" t="s">
        <v>55</v>
      </c>
      <c r="E276" t="s">
        <v>2706</v>
      </c>
      <c r="F276" t="s">
        <v>2707</v>
      </c>
      <c r="G276" t="s">
        <v>2707</v>
      </c>
      <c r="H276" t="s">
        <v>2646</v>
      </c>
      <c r="I276" t="s">
        <v>2679</v>
      </c>
      <c r="J276" t="s">
        <v>1327</v>
      </c>
      <c r="K276">
        <v>100</v>
      </c>
      <c r="L276" t="s">
        <v>2710</v>
      </c>
      <c r="M276" t="s">
        <v>1992</v>
      </c>
      <c r="O276" t="s">
        <v>1993</v>
      </c>
      <c r="P276" t="s">
        <v>1335</v>
      </c>
      <c r="U276">
        <v>5</v>
      </c>
      <c r="V276">
        <v>5</v>
      </c>
      <c r="AC276">
        <v>639.14</v>
      </c>
      <c r="AO276">
        <v>639.14</v>
      </c>
      <c r="AS276">
        <v>3195.7</v>
      </c>
      <c r="AT276">
        <v>3195.7</v>
      </c>
      <c r="BA276">
        <v>7158.3680000000004</v>
      </c>
      <c r="BB276" t="s">
        <v>1696</v>
      </c>
      <c r="BC276" t="s">
        <v>1736</v>
      </c>
      <c r="BE276" t="s">
        <v>2708</v>
      </c>
      <c r="BF276" t="s">
        <v>55</v>
      </c>
      <c r="BG276" t="s">
        <v>2037</v>
      </c>
      <c r="BH276">
        <v>715.83680000000004</v>
      </c>
      <c r="BK276" t="s">
        <v>1758</v>
      </c>
      <c r="BM276" t="s">
        <v>2467</v>
      </c>
      <c r="BN276" t="s">
        <v>2468</v>
      </c>
      <c r="BO276" t="s">
        <v>2038</v>
      </c>
      <c r="BP276" t="s">
        <v>2469</v>
      </c>
      <c r="BQ276">
        <v>9140000108</v>
      </c>
      <c r="BR276" t="s">
        <v>2039</v>
      </c>
      <c r="BT276">
        <v>5643113764</v>
      </c>
      <c r="BU276" t="s">
        <v>2656</v>
      </c>
      <c r="BV276" t="s">
        <v>2040</v>
      </c>
    </row>
    <row r="277" spans="1:74" x14ac:dyDescent="0.25">
      <c r="A277" t="s">
        <v>2684</v>
      </c>
      <c r="D277" t="s">
        <v>55</v>
      </c>
      <c r="E277" t="s">
        <v>2706</v>
      </c>
      <c r="F277" t="s">
        <v>2707</v>
      </c>
      <c r="G277" t="s">
        <v>2707</v>
      </c>
      <c r="H277" t="s">
        <v>2519</v>
      </c>
      <c r="I277" t="s">
        <v>2674</v>
      </c>
      <c r="J277" t="s">
        <v>1327</v>
      </c>
      <c r="K277">
        <v>100</v>
      </c>
      <c r="L277" t="s">
        <v>2710</v>
      </c>
      <c r="M277" t="s">
        <v>1992</v>
      </c>
      <c r="O277" t="s">
        <v>1993</v>
      </c>
      <c r="P277" t="s">
        <v>1335</v>
      </c>
      <c r="U277">
        <v>10</v>
      </c>
      <c r="V277">
        <v>10</v>
      </c>
      <c r="AC277">
        <v>12643.2</v>
      </c>
      <c r="AO277">
        <v>12643.2</v>
      </c>
      <c r="AS277">
        <v>126432</v>
      </c>
      <c r="AT277">
        <v>126432</v>
      </c>
      <c r="BA277">
        <v>283207.68000000005</v>
      </c>
      <c r="BB277" t="s">
        <v>1696</v>
      </c>
      <c r="BC277" t="s">
        <v>1736</v>
      </c>
      <c r="BE277" t="s">
        <v>2708</v>
      </c>
      <c r="BF277" t="s">
        <v>55</v>
      </c>
      <c r="BG277" t="s">
        <v>2037</v>
      </c>
      <c r="BH277">
        <v>14160.384000000002</v>
      </c>
      <c r="BK277" t="s">
        <v>1758</v>
      </c>
      <c r="BM277" t="s">
        <v>2467</v>
      </c>
      <c r="BN277" t="s">
        <v>2468</v>
      </c>
      <c r="BO277" t="s">
        <v>2038</v>
      </c>
      <c r="BP277" t="s">
        <v>2469</v>
      </c>
      <c r="BQ277">
        <v>9140000087</v>
      </c>
      <c r="BR277" t="s">
        <v>2039</v>
      </c>
      <c r="BT277">
        <v>5643113764</v>
      </c>
      <c r="BU277" t="s">
        <v>2656</v>
      </c>
      <c r="BV277" t="s">
        <v>2040</v>
      </c>
    </row>
    <row r="278" spans="1:74" x14ac:dyDescent="0.25">
      <c r="A278" t="s">
        <v>2685</v>
      </c>
      <c r="D278" t="s">
        <v>55</v>
      </c>
      <c r="E278" t="s">
        <v>2706</v>
      </c>
      <c r="F278" t="s">
        <v>2707</v>
      </c>
      <c r="G278" t="s">
        <v>2707</v>
      </c>
      <c r="H278" t="s">
        <v>2606</v>
      </c>
      <c r="I278" t="s">
        <v>2679</v>
      </c>
      <c r="J278" t="s">
        <v>1327</v>
      </c>
      <c r="K278">
        <v>100</v>
      </c>
      <c r="L278" t="s">
        <v>2710</v>
      </c>
      <c r="M278" t="s">
        <v>1992</v>
      </c>
      <c r="O278" t="s">
        <v>1993</v>
      </c>
      <c r="P278" t="s">
        <v>1335</v>
      </c>
      <c r="U278">
        <v>1</v>
      </c>
      <c r="V278">
        <v>1</v>
      </c>
      <c r="AC278">
        <v>2750.48</v>
      </c>
      <c r="AO278">
        <v>2750.48</v>
      </c>
      <c r="AS278">
        <v>2750.48</v>
      </c>
      <c r="AT278">
        <v>2750.48</v>
      </c>
      <c r="BA278">
        <v>6161.0752000000002</v>
      </c>
      <c r="BB278" t="s">
        <v>1696</v>
      </c>
      <c r="BC278" t="s">
        <v>1736</v>
      </c>
      <c r="BE278" t="s">
        <v>2708</v>
      </c>
      <c r="BF278" t="s">
        <v>55</v>
      </c>
      <c r="BG278" t="s">
        <v>2037</v>
      </c>
      <c r="BH278">
        <v>3080.5376000000001</v>
      </c>
      <c r="BK278" t="s">
        <v>1758</v>
      </c>
      <c r="BM278" t="s">
        <v>2467</v>
      </c>
      <c r="BN278" t="s">
        <v>2468</v>
      </c>
      <c r="BO278" t="s">
        <v>2038</v>
      </c>
      <c r="BP278" t="s">
        <v>2469</v>
      </c>
      <c r="BQ278">
        <v>9140000110</v>
      </c>
      <c r="BR278" t="s">
        <v>2039</v>
      </c>
      <c r="BT278">
        <v>5643113764</v>
      </c>
      <c r="BU278" t="s">
        <v>2656</v>
      </c>
      <c r="BV278" t="s">
        <v>2040</v>
      </c>
    </row>
    <row r="279" spans="1:74" x14ac:dyDescent="0.25">
      <c r="A279" t="s">
        <v>2686</v>
      </c>
      <c r="D279" t="s">
        <v>55</v>
      </c>
      <c r="E279" t="s">
        <v>2706</v>
      </c>
      <c r="F279" t="s">
        <v>2707</v>
      </c>
      <c r="G279" t="s">
        <v>2707</v>
      </c>
      <c r="H279" t="s">
        <v>2514</v>
      </c>
      <c r="I279" t="s">
        <v>2679</v>
      </c>
      <c r="J279" t="s">
        <v>1327</v>
      </c>
      <c r="K279">
        <v>100</v>
      </c>
      <c r="L279" t="s">
        <v>2710</v>
      </c>
      <c r="M279" t="s">
        <v>1992</v>
      </c>
      <c r="O279" t="s">
        <v>1993</v>
      </c>
      <c r="P279" t="s">
        <v>1335</v>
      </c>
      <c r="U279">
        <v>39</v>
      </c>
      <c r="V279">
        <v>25</v>
      </c>
      <c r="AC279">
        <v>2750.48</v>
      </c>
      <c r="AO279">
        <v>2750.48</v>
      </c>
      <c r="AS279">
        <v>107268.72</v>
      </c>
      <c r="AT279">
        <v>68762</v>
      </c>
      <c r="BA279">
        <v>197154.40640000001</v>
      </c>
      <c r="BB279" t="s">
        <v>1696</v>
      </c>
      <c r="BC279" t="s">
        <v>1736</v>
      </c>
      <c r="BE279" t="s">
        <v>2708</v>
      </c>
      <c r="BF279" t="s">
        <v>55</v>
      </c>
      <c r="BG279" t="s">
        <v>2037</v>
      </c>
      <c r="BH279">
        <v>3080.5376000000001</v>
      </c>
      <c r="BK279" t="s">
        <v>1758</v>
      </c>
      <c r="BM279" t="s">
        <v>2467</v>
      </c>
      <c r="BN279" t="s">
        <v>2468</v>
      </c>
      <c r="BO279" t="s">
        <v>2038</v>
      </c>
      <c r="BP279" t="s">
        <v>2469</v>
      </c>
      <c r="BQ279">
        <v>9140000106</v>
      </c>
      <c r="BR279" t="s">
        <v>2039</v>
      </c>
      <c r="BT279">
        <v>5643113764</v>
      </c>
      <c r="BU279" t="s">
        <v>2656</v>
      </c>
      <c r="BV279" t="s">
        <v>2040</v>
      </c>
    </row>
    <row r="280" spans="1:74" x14ac:dyDescent="0.25">
      <c r="A280" t="s">
        <v>2687</v>
      </c>
      <c r="D280" t="s">
        <v>55</v>
      </c>
      <c r="E280" t="s">
        <v>2706</v>
      </c>
      <c r="F280" t="s">
        <v>2707</v>
      </c>
      <c r="G280" t="s">
        <v>2707</v>
      </c>
      <c r="H280" t="s">
        <v>2477</v>
      </c>
      <c r="I280" t="s">
        <v>2655</v>
      </c>
      <c r="J280" t="s">
        <v>1327</v>
      </c>
      <c r="K280">
        <v>100</v>
      </c>
      <c r="L280" t="s">
        <v>2710</v>
      </c>
      <c r="M280" t="s">
        <v>1992</v>
      </c>
      <c r="O280" t="s">
        <v>1993</v>
      </c>
      <c r="P280" t="s">
        <v>1335</v>
      </c>
      <c r="U280">
        <v>34</v>
      </c>
      <c r="V280">
        <v>25</v>
      </c>
      <c r="AC280">
        <v>1247.71</v>
      </c>
      <c r="AO280">
        <v>1247.71</v>
      </c>
      <c r="AS280">
        <v>42422.14</v>
      </c>
      <c r="AT280">
        <v>31192.75</v>
      </c>
      <c r="BA280">
        <v>82448.676800000001</v>
      </c>
      <c r="BB280" t="s">
        <v>1696</v>
      </c>
      <c r="BC280" t="s">
        <v>1736</v>
      </c>
      <c r="BE280" t="s">
        <v>2708</v>
      </c>
      <c r="BF280" t="s">
        <v>55</v>
      </c>
      <c r="BG280" t="s">
        <v>2037</v>
      </c>
      <c r="BH280">
        <v>1397.4352000000001</v>
      </c>
      <c r="BK280" t="s">
        <v>1758</v>
      </c>
      <c r="BM280" t="s">
        <v>2467</v>
      </c>
      <c r="BN280" t="s">
        <v>2468</v>
      </c>
      <c r="BO280" t="s">
        <v>2038</v>
      </c>
      <c r="BP280" t="s">
        <v>2469</v>
      </c>
      <c r="BQ280">
        <v>9140000085</v>
      </c>
      <c r="BR280" t="s">
        <v>2039</v>
      </c>
      <c r="BT280">
        <v>5643113764</v>
      </c>
      <c r="BU280" t="s">
        <v>2656</v>
      </c>
      <c r="BV280" t="s">
        <v>2040</v>
      </c>
    </row>
    <row r="281" spans="1:74" x14ac:dyDescent="0.25">
      <c r="A281" t="s">
        <v>2688</v>
      </c>
      <c r="D281" t="s">
        <v>55</v>
      </c>
      <c r="E281" t="s">
        <v>2706</v>
      </c>
      <c r="F281" t="s">
        <v>2707</v>
      </c>
      <c r="G281" t="s">
        <v>2707</v>
      </c>
      <c r="H281" t="s">
        <v>2501</v>
      </c>
      <c r="I281" t="s">
        <v>2679</v>
      </c>
      <c r="J281" t="s">
        <v>1327</v>
      </c>
      <c r="K281">
        <v>100</v>
      </c>
      <c r="L281" t="s">
        <v>2710</v>
      </c>
      <c r="M281" t="s">
        <v>1992</v>
      </c>
      <c r="O281" t="s">
        <v>1993</v>
      </c>
      <c r="P281" t="s">
        <v>1335</v>
      </c>
      <c r="U281">
        <v>44</v>
      </c>
      <c r="V281">
        <v>30</v>
      </c>
      <c r="AC281">
        <v>101.28</v>
      </c>
      <c r="AO281">
        <v>101.28</v>
      </c>
      <c r="AS281">
        <v>4456.32</v>
      </c>
      <c r="AT281">
        <v>3038.4</v>
      </c>
      <c r="BA281">
        <v>8394.0864000000001</v>
      </c>
      <c r="BB281" t="s">
        <v>1696</v>
      </c>
      <c r="BC281" t="s">
        <v>1736</v>
      </c>
      <c r="BE281" t="s">
        <v>2708</v>
      </c>
      <c r="BF281" t="s">
        <v>55</v>
      </c>
      <c r="BG281" t="s">
        <v>2037</v>
      </c>
      <c r="BH281">
        <v>113.43360000000001</v>
      </c>
      <c r="BK281" t="s">
        <v>1758</v>
      </c>
      <c r="BM281" t="s">
        <v>2467</v>
      </c>
      <c r="BN281" t="s">
        <v>2468</v>
      </c>
      <c r="BO281" t="s">
        <v>2038</v>
      </c>
      <c r="BP281" t="s">
        <v>2469</v>
      </c>
      <c r="BQ281" t="s">
        <v>2502</v>
      </c>
      <c r="BR281" t="s">
        <v>2039</v>
      </c>
      <c r="BT281">
        <v>5643113764</v>
      </c>
      <c r="BU281" t="s">
        <v>2656</v>
      </c>
      <c r="BV281" t="s">
        <v>2040</v>
      </c>
    </row>
    <row r="282" spans="1:74" x14ac:dyDescent="0.25">
      <c r="A282" t="s">
        <v>2689</v>
      </c>
      <c r="D282" t="s">
        <v>55</v>
      </c>
      <c r="E282" t="s">
        <v>2706</v>
      </c>
      <c r="F282" t="s">
        <v>2707</v>
      </c>
      <c r="G282" t="s">
        <v>2707</v>
      </c>
      <c r="H282" t="s">
        <v>2506</v>
      </c>
      <c r="I282" t="s">
        <v>2679</v>
      </c>
      <c r="J282" t="s">
        <v>1327</v>
      </c>
      <c r="K282">
        <v>100</v>
      </c>
      <c r="L282" t="s">
        <v>2710</v>
      </c>
      <c r="M282" t="s">
        <v>1992</v>
      </c>
      <c r="O282" t="s">
        <v>1993</v>
      </c>
      <c r="P282" t="s">
        <v>1335</v>
      </c>
      <c r="U282">
        <v>200</v>
      </c>
      <c r="V282">
        <v>150</v>
      </c>
      <c r="AC282">
        <v>145.22</v>
      </c>
      <c r="AO282">
        <v>145.22</v>
      </c>
      <c r="AS282">
        <v>29044</v>
      </c>
      <c r="AT282">
        <v>21783</v>
      </c>
      <c r="BA282">
        <v>56926.240000000005</v>
      </c>
      <c r="BB282" t="s">
        <v>1696</v>
      </c>
      <c r="BC282" t="s">
        <v>1736</v>
      </c>
      <c r="BE282" t="s">
        <v>2708</v>
      </c>
      <c r="BF282" t="s">
        <v>55</v>
      </c>
      <c r="BG282" t="s">
        <v>2037</v>
      </c>
      <c r="BH282">
        <v>162.64640000000003</v>
      </c>
      <c r="BK282" t="s">
        <v>1758</v>
      </c>
      <c r="BM282" t="s">
        <v>2467</v>
      </c>
      <c r="BN282" t="s">
        <v>2468</v>
      </c>
      <c r="BO282" t="s">
        <v>2038</v>
      </c>
      <c r="BP282" t="s">
        <v>2469</v>
      </c>
      <c r="BQ282">
        <v>9140000102</v>
      </c>
      <c r="BR282" t="s">
        <v>2039</v>
      </c>
      <c r="BT282">
        <v>5643113764</v>
      </c>
      <c r="BU282" t="s">
        <v>2656</v>
      </c>
      <c r="BV282" t="s">
        <v>2040</v>
      </c>
    </row>
    <row r="283" spans="1:74" x14ac:dyDescent="0.25">
      <c r="A283" t="s">
        <v>2690</v>
      </c>
      <c r="D283" t="s">
        <v>55</v>
      </c>
      <c r="E283" t="s">
        <v>2706</v>
      </c>
      <c r="F283" t="s">
        <v>2707</v>
      </c>
      <c r="G283" t="s">
        <v>2707</v>
      </c>
      <c r="H283" t="s">
        <v>2540</v>
      </c>
      <c r="I283" t="s">
        <v>2674</v>
      </c>
      <c r="J283" t="s">
        <v>1327</v>
      </c>
      <c r="K283">
        <v>100</v>
      </c>
      <c r="L283" t="s">
        <v>2710</v>
      </c>
      <c r="M283" t="s">
        <v>1992</v>
      </c>
      <c r="O283" t="s">
        <v>1993</v>
      </c>
      <c r="P283" t="s">
        <v>1335</v>
      </c>
      <c r="U283">
        <v>30</v>
      </c>
      <c r="V283">
        <v>15</v>
      </c>
      <c r="AC283">
        <v>1623.15</v>
      </c>
      <c r="AO283">
        <v>1623.15</v>
      </c>
      <c r="AS283">
        <v>48694.5</v>
      </c>
      <c r="AT283">
        <v>24347.25</v>
      </c>
      <c r="BA283">
        <v>81806.760000000009</v>
      </c>
      <c r="BB283" t="s">
        <v>1696</v>
      </c>
      <c r="BC283" t="s">
        <v>1736</v>
      </c>
      <c r="BE283" t="s">
        <v>2708</v>
      </c>
      <c r="BF283" t="s">
        <v>55</v>
      </c>
      <c r="BG283" t="s">
        <v>2037</v>
      </c>
      <c r="BH283">
        <v>1817.9280000000003</v>
      </c>
      <c r="BK283" t="s">
        <v>1758</v>
      </c>
      <c r="BM283" t="s">
        <v>2467</v>
      </c>
      <c r="BN283" t="s">
        <v>2468</v>
      </c>
      <c r="BO283" t="s">
        <v>2038</v>
      </c>
      <c r="BP283" t="s">
        <v>2469</v>
      </c>
      <c r="BQ283">
        <v>9140000084</v>
      </c>
      <c r="BR283" t="s">
        <v>2039</v>
      </c>
      <c r="BT283">
        <v>5643113764</v>
      </c>
      <c r="BU283" t="s">
        <v>2656</v>
      </c>
      <c r="BV283" t="s">
        <v>2040</v>
      </c>
    </row>
    <row r="284" spans="1:74" x14ac:dyDescent="0.25">
      <c r="A284" t="s">
        <v>2691</v>
      </c>
      <c r="D284" t="s">
        <v>55</v>
      </c>
      <c r="E284" t="s">
        <v>2706</v>
      </c>
      <c r="F284" t="s">
        <v>2707</v>
      </c>
      <c r="G284" t="s">
        <v>2707</v>
      </c>
      <c r="H284" t="s">
        <v>2650</v>
      </c>
      <c r="I284" t="s">
        <v>2679</v>
      </c>
      <c r="J284" t="s">
        <v>1327</v>
      </c>
      <c r="K284">
        <v>100</v>
      </c>
      <c r="L284" t="s">
        <v>2710</v>
      </c>
      <c r="M284" t="s">
        <v>1992</v>
      </c>
      <c r="O284" t="s">
        <v>1993</v>
      </c>
      <c r="P284" t="s">
        <v>1335</v>
      </c>
      <c r="U284">
        <v>1</v>
      </c>
      <c r="V284">
        <v>1</v>
      </c>
      <c r="AC284">
        <v>1122.55</v>
      </c>
      <c r="AO284">
        <v>1122.55</v>
      </c>
      <c r="AS284">
        <v>1122.55</v>
      </c>
      <c r="AT284">
        <v>1122.55</v>
      </c>
      <c r="BA284">
        <v>2514.5120000000002</v>
      </c>
      <c r="BB284" t="s">
        <v>1696</v>
      </c>
      <c r="BC284" t="s">
        <v>1736</v>
      </c>
      <c r="BE284" t="s">
        <v>2708</v>
      </c>
      <c r="BF284" t="s">
        <v>55</v>
      </c>
      <c r="BG284" t="s">
        <v>2037</v>
      </c>
      <c r="BH284">
        <v>1257.2560000000001</v>
      </c>
      <c r="BK284" t="s">
        <v>1758</v>
      </c>
      <c r="BM284" t="s">
        <v>2467</v>
      </c>
      <c r="BN284" t="s">
        <v>2468</v>
      </c>
      <c r="BO284" t="s">
        <v>2038</v>
      </c>
      <c r="BP284" t="s">
        <v>2469</v>
      </c>
      <c r="BQ284">
        <v>9140000109</v>
      </c>
      <c r="BR284" t="s">
        <v>2039</v>
      </c>
      <c r="BT284">
        <v>5643113764</v>
      </c>
      <c r="BU284" t="s">
        <v>2656</v>
      </c>
      <c r="BV284" t="s">
        <v>2040</v>
      </c>
    </row>
    <row r="285" spans="1:74" x14ac:dyDescent="0.25">
      <c r="A285" t="s">
        <v>2692</v>
      </c>
      <c r="D285" t="s">
        <v>55</v>
      </c>
      <c r="E285" t="s">
        <v>2706</v>
      </c>
      <c r="F285" t="s">
        <v>2707</v>
      </c>
      <c r="G285" t="s">
        <v>2707</v>
      </c>
      <c r="H285" t="s">
        <v>2512</v>
      </c>
      <c r="I285" t="s">
        <v>2679</v>
      </c>
      <c r="J285" t="s">
        <v>1327</v>
      </c>
      <c r="K285">
        <v>100</v>
      </c>
      <c r="L285" t="s">
        <v>2710</v>
      </c>
      <c r="M285" t="s">
        <v>1992</v>
      </c>
      <c r="O285" t="s">
        <v>1993</v>
      </c>
      <c r="P285" t="s">
        <v>1335</v>
      </c>
      <c r="U285">
        <v>10</v>
      </c>
      <c r="V285">
        <v>10</v>
      </c>
      <c r="AC285">
        <v>1122.55</v>
      </c>
      <c r="AO285">
        <v>1122.55</v>
      </c>
      <c r="AS285">
        <v>11225.5</v>
      </c>
      <c r="AT285">
        <v>11225.5</v>
      </c>
      <c r="BA285">
        <v>25145.120000000003</v>
      </c>
      <c r="BB285" t="s">
        <v>1696</v>
      </c>
      <c r="BC285" t="s">
        <v>1736</v>
      </c>
      <c r="BE285" t="s">
        <v>2708</v>
      </c>
      <c r="BF285" t="s">
        <v>55</v>
      </c>
      <c r="BG285" t="s">
        <v>2037</v>
      </c>
      <c r="BH285">
        <v>1257.2560000000001</v>
      </c>
      <c r="BK285" t="s">
        <v>1758</v>
      </c>
      <c r="BM285" t="s">
        <v>2467</v>
      </c>
      <c r="BN285" t="s">
        <v>2468</v>
      </c>
      <c r="BO285" t="s">
        <v>2038</v>
      </c>
      <c r="BP285" t="s">
        <v>2469</v>
      </c>
      <c r="BQ285">
        <v>9140000105</v>
      </c>
      <c r="BR285" t="s">
        <v>2039</v>
      </c>
      <c r="BT285">
        <v>5643113764</v>
      </c>
      <c r="BU285" t="s">
        <v>2656</v>
      </c>
      <c r="BV285" t="s">
        <v>2040</v>
      </c>
    </row>
    <row r="286" spans="1:74" x14ac:dyDescent="0.25">
      <c r="A286" t="s">
        <v>2693</v>
      </c>
      <c r="D286" t="s">
        <v>55</v>
      </c>
      <c r="E286" t="s">
        <v>2706</v>
      </c>
      <c r="F286" t="s">
        <v>2707</v>
      </c>
      <c r="G286" t="s">
        <v>2707</v>
      </c>
      <c r="H286" t="s">
        <v>2473</v>
      </c>
      <c r="I286" t="s">
        <v>2674</v>
      </c>
      <c r="J286" t="s">
        <v>1327</v>
      </c>
      <c r="K286">
        <v>100</v>
      </c>
      <c r="L286" t="s">
        <v>2710</v>
      </c>
      <c r="M286" t="s">
        <v>1992</v>
      </c>
      <c r="O286" t="s">
        <v>1993</v>
      </c>
      <c r="P286" t="s">
        <v>1335</v>
      </c>
      <c r="U286">
        <v>25</v>
      </c>
      <c r="V286">
        <v>25</v>
      </c>
      <c r="AC286">
        <v>2755.26</v>
      </c>
      <c r="AO286">
        <v>2755.26</v>
      </c>
      <c r="AS286">
        <v>68881.5</v>
      </c>
      <c r="AT286">
        <v>68881.5</v>
      </c>
      <c r="BA286">
        <v>154294.56000000003</v>
      </c>
      <c r="BB286" t="s">
        <v>1696</v>
      </c>
      <c r="BC286" t="s">
        <v>1736</v>
      </c>
      <c r="BE286" t="s">
        <v>2708</v>
      </c>
      <c r="BF286" t="s">
        <v>55</v>
      </c>
      <c r="BG286" t="s">
        <v>2037</v>
      </c>
      <c r="BH286">
        <v>3085.8912000000005</v>
      </c>
      <c r="BK286" t="s">
        <v>1758</v>
      </c>
      <c r="BM286" t="s">
        <v>2467</v>
      </c>
      <c r="BN286" t="s">
        <v>2468</v>
      </c>
      <c r="BO286" t="s">
        <v>2038</v>
      </c>
      <c r="BP286" t="s">
        <v>2469</v>
      </c>
      <c r="BQ286">
        <v>9140000121</v>
      </c>
      <c r="BR286" t="s">
        <v>2039</v>
      </c>
      <c r="BT286">
        <v>5643113764</v>
      </c>
      <c r="BU286" t="s">
        <v>2656</v>
      </c>
      <c r="BV286" t="s">
        <v>2040</v>
      </c>
    </row>
    <row r="287" spans="1:74" x14ac:dyDescent="0.25">
      <c r="A287" t="s">
        <v>2694</v>
      </c>
      <c r="D287" t="s">
        <v>55</v>
      </c>
      <c r="E287" t="s">
        <v>2706</v>
      </c>
      <c r="F287" t="s">
        <v>2707</v>
      </c>
      <c r="G287" t="s">
        <v>2707</v>
      </c>
      <c r="H287" t="s">
        <v>2510</v>
      </c>
      <c r="I287" t="s">
        <v>2679</v>
      </c>
      <c r="J287" t="s">
        <v>1327</v>
      </c>
      <c r="K287">
        <v>100</v>
      </c>
      <c r="L287" t="s">
        <v>2710</v>
      </c>
      <c r="M287" t="s">
        <v>1992</v>
      </c>
      <c r="O287" t="s">
        <v>1993</v>
      </c>
      <c r="P287" t="s">
        <v>1335</v>
      </c>
      <c r="U287">
        <v>113</v>
      </c>
      <c r="V287">
        <v>100</v>
      </c>
      <c r="AC287">
        <v>606.66</v>
      </c>
      <c r="AO287">
        <v>606.66</v>
      </c>
      <c r="AS287">
        <v>68552.58</v>
      </c>
      <c r="AT287">
        <v>60666</v>
      </c>
      <c r="BA287">
        <v>144724.80960000001</v>
      </c>
      <c r="BB287" t="s">
        <v>1696</v>
      </c>
      <c r="BC287" t="s">
        <v>1736</v>
      </c>
      <c r="BE287" t="s">
        <v>2708</v>
      </c>
      <c r="BF287" t="s">
        <v>55</v>
      </c>
      <c r="BG287" t="s">
        <v>2037</v>
      </c>
      <c r="BH287">
        <v>679.45920000000001</v>
      </c>
      <c r="BK287" t="s">
        <v>1758</v>
      </c>
      <c r="BM287" t="s">
        <v>2467</v>
      </c>
      <c r="BN287" t="s">
        <v>2468</v>
      </c>
      <c r="BO287" t="s">
        <v>2038</v>
      </c>
      <c r="BP287" t="s">
        <v>2469</v>
      </c>
      <c r="BQ287">
        <v>9140000104</v>
      </c>
      <c r="BR287" t="s">
        <v>2039</v>
      </c>
      <c r="BT287">
        <v>5643113764</v>
      </c>
      <c r="BU287" t="s">
        <v>2656</v>
      </c>
      <c r="BV287" t="s">
        <v>2040</v>
      </c>
    </row>
    <row r="288" spans="1:74" x14ac:dyDescent="0.25">
      <c r="A288" t="s">
        <v>2695</v>
      </c>
      <c r="D288" t="s">
        <v>55</v>
      </c>
      <c r="E288" t="s">
        <v>2706</v>
      </c>
      <c r="F288" t="s">
        <v>2707</v>
      </c>
      <c r="G288" t="s">
        <v>2707</v>
      </c>
      <c r="H288" t="s">
        <v>2493</v>
      </c>
      <c r="I288" t="s">
        <v>2696</v>
      </c>
      <c r="J288" t="s">
        <v>1327</v>
      </c>
      <c r="K288">
        <v>100</v>
      </c>
      <c r="L288" t="s">
        <v>2710</v>
      </c>
      <c r="M288" t="s">
        <v>1992</v>
      </c>
      <c r="O288" t="s">
        <v>1993</v>
      </c>
      <c r="P288" t="s">
        <v>1335</v>
      </c>
      <c r="U288">
        <v>4</v>
      </c>
      <c r="V288">
        <v>4</v>
      </c>
      <c r="AC288">
        <v>4832.2</v>
      </c>
      <c r="AO288">
        <v>4832.2</v>
      </c>
      <c r="AS288">
        <v>19328.8</v>
      </c>
      <c r="AT288">
        <v>19328.8</v>
      </c>
      <c r="BA288">
        <v>43296.512000000002</v>
      </c>
      <c r="BB288" t="s">
        <v>1696</v>
      </c>
      <c r="BC288" t="s">
        <v>1736</v>
      </c>
      <c r="BE288" t="s">
        <v>2708</v>
      </c>
      <c r="BF288" t="s">
        <v>55</v>
      </c>
      <c r="BG288" t="s">
        <v>2037</v>
      </c>
      <c r="BH288">
        <v>5412.0640000000003</v>
      </c>
      <c r="BK288" t="s">
        <v>1758</v>
      </c>
      <c r="BM288" t="s">
        <v>2467</v>
      </c>
      <c r="BN288" t="s">
        <v>2468</v>
      </c>
      <c r="BO288" t="s">
        <v>2038</v>
      </c>
      <c r="BP288" t="s">
        <v>2469</v>
      </c>
      <c r="BQ288">
        <v>9140000097</v>
      </c>
      <c r="BR288" t="s">
        <v>2039</v>
      </c>
      <c r="BT288">
        <v>5625000001</v>
      </c>
      <c r="BU288" t="s">
        <v>2697</v>
      </c>
      <c r="BV288" t="s">
        <v>2040</v>
      </c>
    </row>
    <row r="289" spans="1:75" x14ac:dyDescent="0.25">
      <c r="A289" t="s">
        <v>2698</v>
      </c>
      <c r="D289" t="s">
        <v>55</v>
      </c>
      <c r="E289" t="s">
        <v>2706</v>
      </c>
      <c r="F289" t="s">
        <v>2707</v>
      </c>
      <c r="G289" t="s">
        <v>2707</v>
      </c>
      <c r="H289" t="s">
        <v>2514</v>
      </c>
      <c r="I289" t="s">
        <v>2699</v>
      </c>
      <c r="J289" t="s">
        <v>1327</v>
      </c>
      <c r="K289">
        <v>100</v>
      </c>
      <c r="L289" t="s">
        <v>2710</v>
      </c>
      <c r="M289" t="s">
        <v>1992</v>
      </c>
      <c r="O289" t="s">
        <v>1993</v>
      </c>
      <c r="P289" t="s">
        <v>1335</v>
      </c>
      <c r="U289">
        <v>5</v>
      </c>
      <c r="V289">
        <v>5</v>
      </c>
      <c r="AC289">
        <v>1237.19</v>
      </c>
      <c r="AO289">
        <v>1237.19</v>
      </c>
      <c r="AS289">
        <v>6185.9500000000007</v>
      </c>
      <c r="AT289">
        <v>6185.9500000000007</v>
      </c>
      <c r="BA289">
        <v>13856.528000000002</v>
      </c>
      <c r="BB289" t="s">
        <v>1696</v>
      </c>
      <c r="BC289" t="s">
        <v>1736</v>
      </c>
      <c r="BE289" t="s">
        <v>2708</v>
      </c>
      <c r="BF289" t="s">
        <v>55</v>
      </c>
      <c r="BG289" t="s">
        <v>2037</v>
      </c>
      <c r="BH289">
        <v>1385.6528000000003</v>
      </c>
      <c r="BK289" t="s">
        <v>1758</v>
      </c>
      <c r="BM289" t="s">
        <v>2467</v>
      </c>
      <c r="BN289" t="s">
        <v>2468</v>
      </c>
      <c r="BO289" t="s">
        <v>2038</v>
      </c>
      <c r="BP289" t="s">
        <v>2469</v>
      </c>
      <c r="BQ289">
        <v>9140000106</v>
      </c>
      <c r="BR289" t="s">
        <v>2039</v>
      </c>
      <c r="BT289">
        <v>5625000001</v>
      </c>
      <c r="BU289" t="s">
        <v>2697</v>
      </c>
      <c r="BV289" t="s">
        <v>2040</v>
      </c>
    </row>
    <row r="290" spans="1:75" x14ac:dyDescent="0.25">
      <c r="A290" t="s">
        <v>2700</v>
      </c>
      <c r="D290" t="s">
        <v>55</v>
      </c>
      <c r="E290" t="s">
        <v>2706</v>
      </c>
      <c r="F290" t="s">
        <v>2707</v>
      </c>
      <c r="G290" t="s">
        <v>2707</v>
      </c>
      <c r="H290" t="s">
        <v>2473</v>
      </c>
      <c r="I290" t="s">
        <v>2701</v>
      </c>
      <c r="J290" t="s">
        <v>1327</v>
      </c>
      <c r="K290">
        <v>100</v>
      </c>
      <c r="L290" t="s">
        <v>2710</v>
      </c>
      <c r="M290" t="s">
        <v>1992</v>
      </c>
      <c r="O290" t="s">
        <v>1993</v>
      </c>
      <c r="P290" t="s">
        <v>1335</v>
      </c>
      <c r="U290">
        <v>30</v>
      </c>
      <c r="V290">
        <v>30</v>
      </c>
      <c r="AC290">
        <v>4868.5300000000007</v>
      </c>
      <c r="AO290">
        <v>4868.5300000000007</v>
      </c>
      <c r="AS290">
        <v>146055.90000000002</v>
      </c>
      <c r="AT290">
        <v>146055.90000000002</v>
      </c>
      <c r="BA290">
        <v>327165.21600000007</v>
      </c>
      <c r="BB290" t="s">
        <v>1696</v>
      </c>
      <c r="BC290" t="s">
        <v>1736</v>
      </c>
      <c r="BE290" t="s">
        <v>2708</v>
      </c>
      <c r="BF290" t="s">
        <v>55</v>
      </c>
      <c r="BG290" t="s">
        <v>2037</v>
      </c>
      <c r="BH290">
        <v>5452.7536000000009</v>
      </c>
      <c r="BK290" t="s">
        <v>1758</v>
      </c>
      <c r="BM290" t="s">
        <v>2467</v>
      </c>
      <c r="BN290" t="s">
        <v>2468</v>
      </c>
      <c r="BO290" t="s">
        <v>2038</v>
      </c>
      <c r="BP290" t="s">
        <v>2469</v>
      </c>
      <c r="BQ290">
        <v>9140000121</v>
      </c>
      <c r="BR290" t="s">
        <v>2039</v>
      </c>
      <c r="BT290">
        <v>5626000018</v>
      </c>
      <c r="BU290" t="s">
        <v>2471</v>
      </c>
      <c r="BV290" t="s">
        <v>2040</v>
      </c>
    </row>
    <row r="291" spans="1:75" x14ac:dyDescent="0.25">
      <c r="A291" t="s">
        <v>2702</v>
      </c>
      <c r="D291" t="s">
        <v>55</v>
      </c>
      <c r="E291" t="s">
        <v>2706</v>
      </c>
      <c r="F291" t="s">
        <v>2707</v>
      </c>
      <c r="G291" t="s">
        <v>2707</v>
      </c>
      <c r="H291" t="s">
        <v>2482</v>
      </c>
      <c r="I291" t="s">
        <v>2584</v>
      </c>
      <c r="J291" t="s">
        <v>1327</v>
      </c>
      <c r="K291">
        <v>100</v>
      </c>
      <c r="L291" t="s">
        <v>2710</v>
      </c>
      <c r="M291" t="s">
        <v>1992</v>
      </c>
      <c r="O291" t="s">
        <v>1993</v>
      </c>
      <c r="P291" t="s">
        <v>1335</v>
      </c>
      <c r="U291">
        <v>10</v>
      </c>
      <c r="V291">
        <v>10</v>
      </c>
      <c r="AC291">
        <v>2388.4</v>
      </c>
      <c r="AO291">
        <v>2388.4</v>
      </c>
      <c r="AS291">
        <v>23884</v>
      </c>
      <c r="AT291">
        <v>23884</v>
      </c>
      <c r="BA291">
        <v>53500.160000000003</v>
      </c>
      <c r="BB291" t="s">
        <v>1696</v>
      </c>
      <c r="BC291" t="s">
        <v>1736</v>
      </c>
      <c r="BE291" t="s">
        <v>2708</v>
      </c>
      <c r="BF291" t="s">
        <v>55</v>
      </c>
      <c r="BG291" t="s">
        <v>2037</v>
      </c>
      <c r="BH291">
        <v>2675.0080000000003</v>
      </c>
      <c r="BK291" t="s">
        <v>1758</v>
      </c>
      <c r="BM291" t="s">
        <v>2467</v>
      </c>
      <c r="BN291" t="s">
        <v>2468</v>
      </c>
      <c r="BO291" t="s">
        <v>2038</v>
      </c>
      <c r="BP291" t="s">
        <v>2469</v>
      </c>
      <c r="BQ291">
        <v>9140000090</v>
      </c>
      <c r="BR291" t="s">
        <v>2039</v>
      </c>
      <c r="BT291">
        <v>5626000018</v>
      </c>
      <c r="BU291" t="s">
        <v>2471</v>
      </c>
      <c r="BV291" t="s">
        <v>2040</v>
      </c>
    </row>
    <row r="292" spans="1:75" x14ac:dyDescent="0.25">
      <c r="A292" t="s">
        <v>2703</v>
      </c>
      <c r="D292" t="s">
        <v>55</v>
      </c>
      <c r="E292" t="s">
        <v>2706</v>
      </c>
      <c r="F292" t="s">
        <v>2707</v>
      </c>
      <c r="G292" t="s">
        <v>2707</v>
      </c>
      <c r="H292" t="s">
        <v>2510</v>
      </c>
      <c r="I292" t="s">
        <v>2704</v>
      </c>
      <c r="J292" t="s">
        <v>1327</v>
      </c>
      <c r="K292">
        <v>100</v>
      </c>
      <c r="L292" t="s">
        <v>2710</v>
      </c>
      <c r="M292" t="s">
        <v>1992</v>
      </c>
      <c r="O292" t="s">
        <v>1993</v>
      </c>
      <c r="P292" t="s">
        <v>1335</v>
      </c>
      <c r="U292">
        <v>10</v>
      </c>
      <c r="V292">
        <v>10</v>
      </c>
      <c r="AC292">
        <v>795.22</v>
      </c>
      <c r="AO292">
        <v>795.22</v>
      </c>
      <c r="AS292">
        <v>7952.2000000000007</v>
      </c>
      <c r="AT292">
        <v>7952.2000000000007</v>
      </c>
      <c r="BA292">
        <v>17812.928000000004</v>
      </c>
      <c r="BB292" t="s">
        <v>1696</v>
      </c>
      <c r="BC292" t="s">
        <v>1736</v>
      </c>
      <c r="BE292" t="s">
        <v>2708</v>
      </c>
      <c r="BF292" t="s">
        <v>55</v>
      </c>
      <c r="BG292" t="s">
        <v>2037</v>
      </c>
      <c r="BH292">
        <v>890.64640000000009</v>
      </c>
      <c r="BK292" t="s">
        <v>1758</v>
      </c>
      <c r="BM292" t="s">
        <v>2467</v>
      </c>
      <c r="BN292" t="s">
        <v>2468</v>
      </c>
      <c r="BO292" t="s">
        <v>2038</v>
      </c>
      <c r="BP292" t="s">
        <v>2469</v>
      </c>
      <c r="BQ292">
        <v>9140000104</v>
      </c>
      <c r="BR292" t="s">
        <v>2039</v>
      </c>
      <c r="BT292">
        <v>5626000018</v>
      </c>
      <c r="BU292" t="s">
        <v>2471</v>
      </c>
      <c r="BV292" t="s">
        <v>2040</v>
      </c>
    </row>
    <row r="293" spans="1:75" x14ac:dyDescent="0.25">
      <c r="A293" t="s">
        <v>2705</v>
      </c>
      <c r="D293" t="s">
        <v>55</v>
      </c>
      <c r="E293" t="s">
        <v>2706</v>
      </c>
      <c r="F293" t="s">
        <v>2707</v>
      </c>
      <c r="G293" t="s">
        <v>2707</v>
      </c>
      <c r="H293" t="s">
        <v>2514</v>
      </c>
      <c r="I293" t="s">
        <v>2704</v>
      </c>
      <c r="J293" t="s">
        <v>1327</v>
      </c>
      <c r="K293">
        <v>100</v>
      </c>
      <c r="L293" t="s">
        <v>2710</v>
      </c>
      <c r="M293" t="s">
        <v>1992</v>
      </c>
      <c r="O293" t="s">
        <v>1993</v>
      </c>
      <c r="P293" t="s">
        <v>1335</v>
      </c>
      <c r="U293">
        <v>5</v>
      </c>
      <c r="V293">
        <v>5</v>
      </c>
      <c r="AC293">
        <v>3343.75</v>
      </c>
      <c r="AO293">
        <v>3343.75</v>
      </c>
      <c r="AS293">
        <v>16718.75</v>
      </c>
      <c r="AT293">
        <v>16718.75</v>
      </c>
      <c r="BA293">
        <v>37450</v>
      </c>
      <c r="BB293" t="s">
        <v>1696</v>
      </c>
      <c r="BC293" t="s">
        <v>1736</v>
      </c>
      <c r="BE293" t="s">
        <v>2708</v>
      </c>
      <c r="BF293" t="s">
        <v>55</v>
      </c>
      <c r="BG293" t="s">
        <v>2037</v>
      </c>
      <c r="BH293">
        <v>3745.0000000000005</v>
      </c>
      <c r="BK293" t="s">
        <v>1758</v>
      </c>
      <c r="BM293" t="s">
        <v>2467</v>
      </c>
      <c r="BN293" t="s">
        <v>2468</v>
      </c>
      <c r="BO293" t="s">
        <v>2038</v>
      </c>
      <c r="BP293" t="s">
        <v>2469</v>
      </c>
      <c r="BQ293">
        <v>9140000106</v>
      </c>
      <c r="BR293" t="s">
        <v>2039</v>
      </c>
      <c r="BT293">
        <v>5626000018</v>
      </c>
      <c r="BU293" t="s">
        <v>2471</v>
      </c>
      <c r="BV293" t="s">
        <v>2040</v>
      </c>
    </row>
    <row r="295" spans="1:75" x14ac:dyDescent="0.25">
      <c r="A295" t="b">
        <f>A3=A149</f>
        <v>1</v>
      </c>
      <c r="B295" t="b">
        <f t="shared" ref="B295:BM295" si="0">B3=B149</f>
        <v>1</v>
      </c>
      <c r="C295" t="b">
        <f t="shared" si="0"/>
        <v>0</v>
      </c>
      <c r="D295" t="b">
        <f t="shared" si="0"/>
        <v>0</v>
      </c>
      <c r="E295" t="b">
        <f t="shared" si="0"/>
        <v>0</v>
      </c>
      <c r="F295" t="b">
        <f t="shared" si="0"/>
        <v>0</v>
      </c>
      <c r="G295" t="b">
        <f t="shared" si="0"/>
        <v>0</v>
      </c>
      <c r="H295" t="b">
        <f t="shared" si="0"/>
        <v>1</v>
      </c>
      <c r="I295" t="b">
        <f t="shared" si="0"/>
        <v>1</v>
      </c>
      <c r="J295" t="b">
        <f t="shared" si="0"/>
        <v>1</v>
      </c>
      <c r="K295" t="b">
        <f t="shared" si="0"/>
        <v>1</v>
      </c>
      <c r="L295" t="b">
        <f t="shared" si="0"/>
        <v>0</v>
      </c>
      <c r="M295" t="b">
        <f t="shared" si="0"/>
        <v>1</v>
      </c>
      <c r="N295" t="b">
        <f t="shared" si="0"/>
        <v>1</v>
      </c>
      <c r="O295" t="b">
        <f t="shared" si="0"/>
        <v>1</v>
      </c>
      <c r="P295" t="b">
        <f t="shared" si="0"/>
        <v>1</v>
      </c>
      <c r="Q295" t="b">
        <f t="shared" si="0"/>
        <v>1</v>
      </c>
      <c r="R295" t="b">
        <f t="shared" si="0"/>
        <v>1</v>
      </c>
      <c r="S295" t="b">
        <f t="shared" si="0"/>
        <v>1</v>
      </c>
      <c r="T295" t="b">
        <f t="shared" si="0"/>
        <v>1</v>
      </c>
      <c r="U295" t="b">
        <f t="shared" si="0"/>
        <v>1</v>
      </c>
      <c r="V295" t="b">
        <f t="shared" si="0"/>
        <v>0</v>
      </c>
      <c r="W295" t="b">
        <f t="shared" si="0"/>
        <v>1</v>
      </c>
      <c r="X295" t="b">
        <f t="shared" si="0"/>
        <v>1</v>
      </c>
      <c r="Y295" t="b">
        <f t="shared" si="0"/>
        <v>1</v>
      </c>
      <c r="Z295" t="b">
        <f t="shared" si="0"/>
        <v>1</v>
      </c>
      <c r="AA295" t="b">
        <f t="shared" si="0"/>
        <v>1</v>
      </c>
      <c r="AB295" t="b">
        <f t="shared" si="0"/>
        <v>1</v>
      </c>
      <c r="AC295" t="b">
        <f t="shared" si="0"/>
        <v>1</v>
      </c>
      <c r="AD295" t="b">
        <f t="shared" si="0"/>
        <v>1</v>
      </c>
      <c r="AE295" t="b">
        <f t="shared" si="0"/>
        <v>1</v>
      </c>
      <c r="AF295" t="b">
        <f t="shared" si="0"/>
        <v>1</v>
      </c>
      <c r="AG295" t="b">
        <f t="shared" si="0"/>
        <v>1</v>
      </c>
      <c r="AH295" t="b">
        <f t="shared" si="0"/>
        <v>1</v>
      </c>
      <c r="AI295" t="b">
        <f t="shared" si="0"/>
        <v>1</v>
      </c>
      <c r="AJ295" t="b">
        <f t="shared" si="0"/>
        <v>1</v>
      </c>
      <c r="AK295" t="b">
        <f t="shared" si="0"/>
        <v>1</v>
      </c>
      <c r="AL295" t="b">
        <f t="shared" si="0"/>
        <v>1</v>
      </c>
      <c r="AM295" t="b">
        <f t="shared" si="0"/>
        <v>1</v>
      </c>
      <c r="AN295" t="b">
        <f t="shared" si="0"/>
        <v>1</v>
      </c>
      <c r="AO295" t="b">
        <f t="shared" si="0"/>
        <v>0</v>
      </c>
      <c r="AP295" t="b">
        <f t="shared" si="0"/>
        <v>1</v>
      </c>
      <c r="AQ295" t="b">
        <f t="shared" si="0"/>
        <v>1</v>
      </c>
      <c r="AR295" t="b">
        <f t="shared" si="0"/>
        <v>1</v>
      </c>
      <c r="AS295" t="b">
        <f t="shared" si="0"/>
        <v>1</v>
      </c>
      <c r="AT295" t="b">
        <f t="shared" si="0"/>
        <v>0</v>
      </c>
      <c r="AU295" t="b">
        <f t="shared" si="0"/>
        <v>1</v>
      </c>
      <c r="AV295" t="b">
        <f t="shared" si="0"/>
        <v>1</v>
      </c>
      <c r="AW295" t="b">
        <f t="shared" si="0"/>
        <v>1</v>
      </c>
      <c r="AX295" t="b">
        <f t="shared" si="0"/>
        <v>1</v>
      </c>
      <c r="AY295" t="b">
        <f t="shared" si="0"/>
        <v>1</v>
      </c>
      <c r="AZ295" t="b">
        <f t="shared" si="0"/>
        <v>1</v>
      </c>
      <c r="BA295" t="b">
        <f t="shared" si="0"/>
        <v>0</v>
      </c>
      <c r="BB295" t="b">
        <f t="shared" si="0"/>
        <v>1</v>
      </c>
      <c r="BC295" t="b">
        <f t="shared" si="0"/>
        <v>0</v>
      </c>
      <c r="BD295" t="b">
        <f t="shared" si="0"/>
        <v>0</v>
      </c>
      <c r="BE295" t="b">
        <f t="shared" si="0"/>
        <v>0</v>
      </c>
      <c r="BF295" t="b">
        <f t="shared" si="0"/>
        <v>0</v>
      </c>
      <c r="BG295" t="b">
        <f t="shared" si="0"/>
        <v>1</v>
      </c>
      <c r="BH295" t="b">
        <f>BH3=BH149</f>
        <v>0</v>
      </c>
      <c r="BI295" t="b">
        <f t="shared" si="0"/>
        <v>1</v>
      </c>
      <c r="BJ295" t="b">
        <f t="shared" si="0"/>
        <v>1</v>
      </c>
      <c r="BK295" t="b">
        <f t="shared" si="0"/>
        <v>1</v>
      </c>
      <c r="BL295" t="b">
        <f t="shared" si="0"/>
        <v>1</v>
      </c>
      <c r="BM295" t="b">
        <f t="shared" si="0"/>
        <v>1</v>
      </c>
      <c r="BN295" t="b">
        <f t="shared" ref="BN295:BW295" si="1">BN3=BN149</f>
        <v>1</v>
      </c>
      <c r="BO295" t="b">
        <f t="shared" si="1"/>
        <v>1</v>
      </c>
      <c r="BP295" t="b">
        <f t="shared" si="1"/>
        <v>1</v>
      </c>
      <c r="BQ295" t="b">
        <f t="shared" si="1"/>
        <v>1</v>
      </c>
      <c r="BR295" t="b">
        <f t="shared" si="1"/>
        <v>1</v>
      </c>
      <c r="BS295" t="b">
        <f t="shared" si="1"/>
        <v>0</v>
      </c>
      <c r="BT295" t="b">
        <f t="shared" si="1"/>
        <v>1</v>
      </c>
      <c r="BU295" t="b">
        <f t="shared" si="1"/>
        <v>1</v>
      </c>
      <c r="BV295" t="b">
        <f t="shared" si="1"/>
        <v>0</v>
      </c>
      <c r="BW295" t="b">
        <f t="shared" si="1"/>
        <v>1</v>
      </c>
    </row>
    <row r="296" spans="1:75" x14ac:dyDescent="0.25">
      <c r="A296" t="b">
        <f t="shared" ref="A296:BL296" si="2">A4=A150</f>
        <v>1</v>
      </c>
      <c r="B296" t="b">
        <f t="shared" si="2"/>
        <v>1</v>
      </c>
      <c r="C296" t="b">
        <f t="shared" si="2"/>
        <v>0</v>
      </c>
      <c r="D296" t="b">
        <f t="shared" si="2"/>
        <v>0</v>
      </c>
      <c r="E296" t="b">
        <f t="shared" si="2"/>
        <v>0</v>
      </c>
      <c r="F296" t="b">
        <f t="shared" si="2"/>
        <v>0</v>
      </c>
      <c r="G296" t="b">
        <f t="shared" si="2"/>
        <v>0</v>
      </c>
      <c r="H296" t="b">
        <f t="shared" si="2"/>
        <v>1</v>
      </c>
      <c r="I296" t="b">
        <f t="shared" si="2"/>
        <v>1</v>
      </c>
      <c r="J296" t="b">
        <f t="shared" si="2"/>
        <v>1</v>
      </c>
      <c r="K296" t="b">
        <f t="shared" si="2"/>
        <v>1</v>
      </c>
      <c r="L296" t="b">
        <f t="shared" si="2"/>
        <v>0</v>
      </c>
      <c r="M296" t="b">
        <f t="shared" si="2"/>
        <v>1</v>
      </c>
      <c r="N296" t="b">
        <f t="shared" si="2"/>
        <v>1</v>
      </c>
      <c r="O296" t="b">
        <f t="shared" si="2"/>
        <v>1</v>
      </c>
      <c r="P296" t="b">
        <f t="shared" si="2"/>
        <v>1</v>
      </c>
      <c r="Q296" t="b">
        <f t="shared" si="2"/>
        <v>1</v>
      </c>
      <c r="R296" t="b">
        <f t="shared" si="2"/>
        <v>1</v>
      </c>
      <c r="S296" t="b">
        <f t="shared" si="2"/>
        <v>1</v>
      </c>
      <c r="T296" t="b">
        <f t="shared" si="2"/>
        <v>1</v>
      </c>
      <c r="U296" t="b">
        <f t="shared" si="2"/>
        <v>1</v>
      </c>
      <c r="V296" t="b">
        <f t="shared" si="2"/>
        <v>1</v>
      </c>
      <c r="W296" t="b">
        <f t="shared" si="2"/>
        <v>1</v>
      </c>
      <c r="X296" t="b">
        <f t="shared" si="2"/>
        <v>1</v>
      </c>
      <c r="Y296" t="b">
        <f t="shared" si="2"/>
        <v>1</v>
      </c>
      <c r="Z296" t="b">
        <f t="shared" si="2"/>
        <v>1</v>
      </c>
      <c r="AA296" t="b">
        <f t="shared" si="2"/>
        <v>1</v>
      </c>
      <c r="AB296" t="b">
        <f t="shared" si="2"/>
        <v>1</v>
      </c>
      <c r="AC296" t="b">
        <f t="shared" si="2"/>
        <v>1</v>
      </c>
      <c r="AD296" t="b">
        <f t="shared" si="2"/>
        <v>1</v>
      </c>
      <c r="AE296" t="b">
        <f t="shared" si="2"/>
        <v>1</v>
      </c>
      <c r="AF296" t="b">
        <f t="shared" si="2"/>
        <v>1</v>
      </c>
      <c r="AG296" t="b">
        <f t="shared" si="2"/>
        <v>1</v>
      </c>
      <c r="AH296" t="b">
        <f t="shared" si="2"/>
        <v>1</v>
      </c>
      <c r="AI296" t="b">
        <f t="shared" si="2"/>
        <v>1</v>
      </c>
      <c r="AJ296" t="b">
        <f t="shared" si="2"/>
        <v>1</v>
      </c>
      <c r="AK296" t="b">
        <f t="shared" si="2"/>
        <v>1</v>
      </c>
      <c r="AL296" t="b">
        <f t="shared" si="2"/>
        <v>1</v>
      </c>
      <c r="AM296" t="b">
        <f t="shared" si="2"/>
        <v>1</v>
      </c>
      <c r="AN296" t="b">
        <f t="shared" si="2"/>
        <v>1</v>
      </c>
      <c r="AO296" t="b">
        <f t="shared" si="2"/>
        <v>0</v>
      </c>
      <c r="AP296" t="b">
        <f t="shared" si="2"/>
        <v>1</v>
      </c>
      <c r="AQ296" t="b">
        <f t="shared" si="2"/>
        <v>1</v>
      </c>
      <c r="AR296" t="b">
        <f t="shared" si="2"/>
        <v>1</v>
      </c>
      <c r="AS296" t="b">
        <f t="shared" si="2"/>
        <v>1</v>
      </c>
      <c r="AT296" t="b">
        <f t="shared" si="2"/>
        <v>1</v>
      </c>
      <c r="AU296" t="b">
        <f t="shared" si="2"/>
        <v>1</v>
      </c>
      <c r="AV296" t="b">
        <f t="shared" si="2"/>
        <v>1</v>
      </c>
      <c r="AW296" t="b">
        <f t="shared" si="2"/>
        <v>1</v>
      </c>
      <c r="AX296" t="b">
        <f t="shared" si="2"/>
        <v>1</v>
      </c>
      <c r="AY296" t="b">
        <f t="shared" si="2"/>
        <v>1</v>
      </c>
      <c r="AZ296" t="b">
        <f t="shared" si="2"/>
        <v>1</v>
      </c>
      <c r="BA296" t="b">
        <f t="shared" si="2"/>
        <v>1</v>
      </c>
      <c r="BB296" t="b">
        <f t="shared" si="2"/>
        <v>1</v>
      </c>
      <c r="BC296" t="b">
        <f t="shared" si="2"/>
        <v>0</v>
      </c>
      <c r="BD296" t="b">
        <f t="shared" si="2"/>
        <v>0</v>
      </c>
      <c r="BE296" t="b">
        <f t="shared" si="2"/>
        <v>0</v>
      </c>
      <c r="BF296" t="b">
        <f t="shared" si="2"/>
        <v>0</v>
      </c>
      <c r="BG296" t="b">
        <f t="shared" si="2"/>
        <v>1</v>
      </c>
      <c r="BH296" t="b">
        <f t="shared" si="2"/>
        <v>0</v>
      </c>
      <c r="BI296" t="b">
        <f t="shared" si="2"/>
        <v>1</v>
      </c>
      <c r="BJ296" t="b">
        <f t="shared" si="2"/>
        <v>1</v>
      </c>
      <c r="BK296" t="b">
        <f t="shared" si="2"/>
        <v>1</v>
      </c>
      <c r="BL296" t="b">
        <f t="shared" si="2"/>
        <v>1</v>
      </c>
      <c r="BM296" t="b">
        <f t="shared" ref="BM296:BW296" si="3">BM4=BM150</f>
        <v>1</v>
      </c>
      <c r="BN296" t="b">
        <f t="shared" si="3"/>
        <v>1</v>
      </c>
      <c r="BO296" t="b">
        <f t="shared" si="3"/>
        <v>1</v>
      </c>
      <c r="BP296" t="b">
        <f t="shared" si="3"/>
        <v>1</v>
      </c>
      <c r="BQ296" t="b">
        <f t="shared" si="3"/>
        <v>1</v>
      </c>
      <c r="BR296" t="b">
        <f t="shared" si="3"/>
        <v>1</v>
      </c>
      <c r="BS296" t="b">
        <f t="shared" si="3"/>
        <v>0</v>
      </c>
      <c r="BT296" t="b">
        <f t="shared" si="3"/>
        <v>1</v>
      </c>
      <c r="BU296" t="b">
        <f t="shared" si="3"/>
        <v>1</v>
      </c>
      <c r="BV296" t="b">
        <f t="shared" si="3"/>
        <v>0</v>
      </c>
      <c r="BW296" t="b">
        <f t="shared" si="3"/>
        <v>1</v>
      </c>
    </row>
    <row r="297" spans="1:75" x14ac:dyDescent="0.25">
      <c r="A297" t="b">
        <f t="shared" ref="A297:BL297" si="4">A5=A151</f>
        <v>1</v>
      </c>
      <c r="B297" t="b">
        <f t="shared" si="4"/>
        <v>1</v>
      </c>
      <c r="C297" t="b">
        <f t="shared" si="4"/>
        <v>0</v>
      </c>
      <c r="D297" t="b">
        <f t="shared" si="4"/>
        <v>0</v>
      </c>
      <c r="E297" t="b">
        <f t="shared" si="4"/>
        <v>0</v>
      </c>
      <c r="F297" t="b">
        <f t="shared" si="4"/>
        <v>0</v>
      </c>
      <c r="G297" t="b">
        <f t="shared" si="4"/>
        <v>0</v>
      </c>
      <c r="H297" t="b">
        <f t="shared" si="4"/>
        <v>1</v>
      </c>
      <c r="I297" t="b">
        <f t="shared" si="4"/>
        <v>1</v>
      </c>
      <c r="J297" t="b">
        <f t="shared" si="4"/>
        <v>1</v>
      </c>
      <c r="K297" t="b">
        <f t="shared" si="4"/>
        <v>1</v>
      </c>
      <c r="L297" t="b">
        <f t="shared" si="4"/>
        <v>0</v>
      </c>
      <c r="M297" t="b">
        <f t="shared" si="4"/>
        <v>1</v>
      </c>
      <c r="N297" t="b">
        <f t="shared" si="4"/>
        <v>1</v>
      </c>
      <c r="O297" t="b">
        <f t="shared" si="4"/>
        <v>1</v>
      </c>
      <c r="P297" t="b">
        <f t="shared" si="4"/>
        <v>1</v>
      </c>
      <c r="Q297" t="b">
        <f t="shared" si="4"/>
        <v>1</v>
      </c>
      <c r="R297" t="b">
        <f t="shared" si="4"/>
        <v>1</v>
      </c>
      <c r="S297" t="b">
        <f t="shared" si="4"/>
        <v>1</v>
      </c>
      <c r="T297" t="b">
        <f t="shared" si="4"/>
        <v>1</v>
      </c>
      <c r="U297" t="b">
        <f t="shared" si="4"/>
        <v>1</v>
      </c>
      <c r="V297" t="b">
        <f t="shared" si="4"/>
        <v>1</v>
      </c>
      <c r="W297" t="b">
        <f t="shared" si="4"/>
        <v>1</v>
      </c>
      <c r="X297" t="b">
        <f t="shared" si="4"/>
        <v>1</v>
      </c>
      <c r="Y297" t="b">
        <f t="shared" si="4"/>
        <v>1</v>
      </c>
      <c r="Z297" t="b">
        <f t="shared" si="4"/>
        <v>1</v>
      </c>
      <c r="AA297" t="b">
        <f t="shared" si="4"/>
        <v>1</v>
      </c>
      <c r="AB297" t="b">
        <f t="shared" si="4"/>
        <v>1</v>
      </c>
      <c r="AC297" t="b">
        <f t="shared" si="4"/>
        <v>1</v>
      </c>
      <c r="AD297" t="b">
        <f t="shared" si="4"/>
        <v>1</v>
      </c>
      <c r="AE297" t="b">
        <f t="shared" si="4"/>
        <v>1</v>
      </c>
      <c r="AF297" t="b">
        <f t="shared" si="4"/>
        <v>1</v>
      </c>
      <c r="AG297" t="b">
        <f t="shared" si="4"/>
        <v>1</v>
      </c>
      <c r="AH297" t="b">
        <f t="shared" si="4"/>
        <v>1</v>
      </c>
      <c r="AI297" t="b">
        <f t="shared" si="4"/>
        <v>1</v>
      </c>
      <c r="AJ297" t="b">
        <f t="shared" si="4"/>
        <v>1</v>
      </c>
      <c r="AK297" t="b">
        <f t="shared" si="4"/>
        <v>1</v>
      </c>
      <c r="AL297" t="b">
        <f t="shared" si="4"/>
        <v>1</v>
      </c>
      <c r="AM297" t="b">
        <f t="shared" si="4"/>
        <v>1</v>
      </c>
      <c r="AN297" t="b">
        <f t="shared" si="4"/>
        <v>1</v>
      </c>
      <c r="AO297" t="b">
        <f t="shared" si="4"/>
        <v>0</v>
      </c>
      <c r="AP297" t="b">
        <f t="shared" si="4"/>
        <v>1</v>
      </c>
      <c r="AQ297" t="b">
        <f t="shared" si="4"/>
        <v>1</v>
      </c>
      <c r="AR297" t="b">
        <f t="shared" si="4"/>
        <v>1</v>
      </c>
      <c r="AS297" t="b">
        <f t="shared" si="4"/>
        <v>1</v>
      </c>
      <c r="AT297" t="b">
        <f t="shared" si="4"/>
        <v>1</v>
      </c>
      <c r="AU297" t="b">
        <f t="shared" si="4"/>
        <v>1</v>
      </c>
      <c r="AV297" t="b">
        <f t="shared" si="4"/>
        <v>1</v>
      </c>
      <c r="AW297" t="b">
        <f t="shared" si="4"/>
        <v>1</v>
      </c>
      <c r="AX297" t="b">
        <f t="shared" si="4"/>
        <v>1</v>
      </c>
      <c r="AY297" t="b">
        <f t="shared" si="4"/>
        <v>1</v>
      </c>
      <c r="AZ297" t="b">
        <f t="shared" si="4"/>
        <v>1</v>
      </c>
      <c r="BA297" t="b">
        <f t="shared" si="4"/>
        <v>1</v>
      </c>
      <c r="BB297" t="b">
        <f t="shared" si="4"/>
        <v>1</v>
      </c>
      <c r="BC297" t="b">
        <f t="shared" si="4"/>
        <v>0</v>
      </c>
      <c r="BD297" t="b">
        <f t="shared" si="4"/>
        <v>0</v>
      </c>
      <c r="BE297" t="b">
        <f t="shared" si="4"/>
        <v>0</v>
      </c>
      <c r="BF297" t="b">
        <f t="shared" si="4"/>
        <v>0</v>
      </c>
      <c r="BG297" t="b">
        <f t="shared" si="4"/>
        <v>1</v>
      </c>
      <c r="BH297" t="b">
        <f t="shared" si="4"/>
        <v>0</v>
      </c>
      <c r="BI297" t="b">
        <f t="shared" si="4"/>
        <v>1</v>
      </c>
      <c r="BJ297" t="b">
        <f t="shared" si="4"/>
        <v>1</v>
      </c>
      <c r="BK297" t="b">
        <f t="shared" si="4"/>
        <v>1</v>
      </c>
      <c r="BL297" t="b">
        <f t="shared" si="4"/>
        <v>1</v>
      </c>
      <c r="BM297" t="b">
        <f t="shared" ref="BM297:BW297" si="5">BM5=BM151</f>
        <v>1</v>
      </c>
      <c r="BN297" t="b">
        <f t="shared" si="5"/>
        <v>1</v>
      </c>
      <c r="BO297" t="b">
        <f t="shared" si="5"/>
        <v>1</v>
      </c>
      <c r="BP297" t="b">
        <f t="shared" si="5"/>
        <v>1</v>
      </c>
      <c r="BQ297" t="b">
        <f t="shared" si="5"/>
        <v>1</v>
      </c>
      <c r="BR297" t="b">
        <f t="shared" si="5"/>
        <v>1</v>
      </c>
      <c r="BS297" t="b">
        <f t="shared" si="5"/>
        <v>0</v>
      </c>
      <c r="BT297" t="b">
        <f t="shared" si="5"/>
        <v>1</v>
      </c>
      <c r="BU297" t="b">
        <f t="shared" si="5"/>
        <v>1</v>
      </c>
      <c r="BV297" t="b">
        <f t="shared" si="5"/>
        <v>0</v>
      </c>
      <c r="BW297" t="b">
        <f t="shared" si="5"/>
        <v>1</v>
      </c>
    </row>
    <row r="298" spans="1:75" x14ac:dyDescent="0.25">
      <c r="A298" t="b">
        <f t="shared" ref="A298:BL298" si="6">A6=A152</f>
        <v>1</v>
      </c>
      <c r="B298" t="b">
        <f t="shared" si="6"/>
        <v>1</v>
      </c>
      <c r="C298" t="b">
        <f t="shared" si="6"/>
        <v>0</v>
      </c>
      <c r="D298" t="b">
        <f t="shared" si="6"/>
        <v>0</v>
      </c>
      <c r="E298" t="b">
        <f t="shared" si="6"/>
        <v>0</v>
      </c>
      <c r="F298" t="b">
        <f t="shared" si="6"/>
        <v>0</v>
      </c>
      <c r="G298" t="b">
        <f t="shared" si="6"/>
        <v>0</v>
      </c>
      <c r="H298" t="b">
        <f t="shared" si="6"/>
        <v>1</v>
      </c>
      <c r="I298" t="b">
        <f t="shared" si="6"/>
        <v>1</v>
      </c>
      <c r="J298" t="b">
        <f t="shared" si="6"/>
        <v>1</v>
      </c>
      <c r="K298" t="b">
        <f t="shared" si="6"/>
        <v>1</v>
      </c>
      <c r="L298" t="b">
        <f t="shared" si="6"/>
        <v>0</v>
      </c>
      <c r="M298" t="b">
        <f t="shared" si="6"/>
        <v>1</v>
      </c>
      <c r="N298" t="b">
        <f t="shared" si="6"/>
        <v>1</v>
      </c>
      <c r="O298" t="b">
        <f t="shared" si="6"/>
        <v>1</v>
      </c>
      <c r="P298" t="b">
        <f t="shared" si="6"/>
        <v>1</v>
      </c>
      <c r="Q298" t="b">
        <f t="shared" si="6"/>
        <v>1</v>
      </c>
      <c r="R298" t="b">
        <f t="shared" si="6"/>
        <v>1</v>
      </c>
      <c r="S298" t="b">
        <f t="shared" si="6"/>
        <v>1</v>
      </c>
      <c r="T298" t="b">
        <f t="shared" si="6"/>
        <v>1</v>
      </c>
      <c r="U298" t="b">
        <f t="shared" si="6"/>
        <v>1</v>
      </c>
      <c r="V298" t="b">
        <f t="shared" si="6"/>
        <v>1</v>
      </c>
      <c r="W298" t="b">
        <f t="shared" si="6"/>
        <v>1</v>
      </c>
      <c r="X298" t="b">
        <f t="shared" si="6"/>
        <v>1</v>
      </c>
      <c r="Y298" t="b">
        <f t="shared" si="6"/>
        <v>1</v>
      </c>
      <c r="Z298" t="b">
        <f t="shared" si="6"/>
        <v>1</v>
      </c>
      <c r="AA298" t="b">
        <f t="shared" si="6"/>
        <v>1</v>
      </c>
      <c r="AB298" t="b">
        <f t="shared" si="6"/>
        <v>1</v>
      </c>
      <c r="AC298" t="b">
        <f t="shared" si="6"/>
        <v>1</v>
      </c>
      <c r="AD298" t="b">
        <f t="shared" si="6"/>
        <v>1</v>
      </c>
      <c r="AE298" t="b">
        <f t="shared" si="6"/>
        <v>1</v>
      </c>
      <c r="AF298" t="b">
        <f t="shared" si="6"/>
        <v>1</v>
      </c>
      <c r="AG298" t="b">
        <f t="shared" si="6"/>
        <v>1</v>
      </c>
      <c r="AH298" t="b">
        <f t="shared" si="6"/>
        <v>1</v>
      </c>
      <c r="AI298" t="b">
        <f t="shared" si="6"/>
        <v>1</v>
      </c>
      <c r="AJ298" t="b">
        <f t="shared" si="6"/>
        <v>1</v>
      </c>
      <c r="AK298" t="b">
        <f t="shared" si="6"/>
        <v>1</v>
      </c>
      <c r="AL298" t="b">
        <f t="shared" si="6"/>
        <v>1</v>
      </c>
      <c r="AM298" t="b">
        <f t="shared" si="6"/>
        <v>1</v>
      </c>
      <c r="AN298" t="b">
        <f t="shared" si="6"/>
        <v>1</v>
      </c>
      <c r="AO298" t="b">
        <f t="shared" si="6"/>
        <v>0</v>
      </c>
      <c r="AP298" t="b">
        <f t="shared" si="6"/>
        <v>1</v>
      </c>
      <c r="AQ298" t="b">
        <f t="shared" si="6"/>
        <v>1</v>
      </c>
      <c r="AR298" t="b">
        <f t="shared" si="6"/>
        <v>1</v>
      </c>
      <c r="AS298" t="b">
        <f t="shared" si="6"/>
        <v>1</v>
      </c>
      <c r="AT298" t="b">
        <f t="shared" si="6"/>
        <v>1</v>
      </c>
      <c r="AU298" t="b">
        <f t="shared" si="6"/>
        <v>1</v>
      </c>
      <c r="AV298" t="b">
        <f t="shared" si="6"/>
        <v>1</v>
      </c>
      <c r="AW298" t="b">
        <f t="shared" si="6"/>
        <v>1</v>
      </c>
      <c r="AX298" t="b">
        <f t="shared" si="6"/>
        <v>1</v>
      </c>
      <c r="AY298" t="b">
        <f t="shared" si="6"/>
        <v>1</v>
      </c>
      <c r="AZ298" t="b">
        <f t="shared" si="6"/>
        <v>1</v>
      </c>
      <c r="BA298" t="b">
        <f t="shared" si="6"/>
        <v>1</v>
      </c>
      <c r="BB298" t="b">
        <f t="shared" si="6"/>
        <v>1</v>
      </c>
      <c r="BC298" t="b">
        <f t="shared" si="6"/>
        <v>0</v>
      </c>
      <c r="BD298" t="b">
        <f t="shared" si="6"/>
        <v>0</v>
      </c>
      <c r="BE298" t="b">
        <f t="shared" si="6"/>
        <v>0</v>
      </c>
      <c r="BF298" t="b">
        <f t="shared" si="6"/>
        <v>0</v>
      </c>
      <c r="BG298" t="b">
        <f t="shared" si="6"/>
        <v>1</v>
      </c>
      <c r="BH298" t="b">
        <f t="shared" si="6"/>
        <v>0</v>
      </c>
      <c r="BI298" t="b">
        <f t="shared" si="6"/>
        <v>1</v>
      </c>
      <c r="BJ298" t="b">
        <f t="shared" si="6"/>
        <v>1</v>
      </c>
      <c r="BK298" t="b">
        <f t="shared" si="6"/>
        <v>1</v>
      </c>
      <c r="BL298" t="b">
        <f t="shared" si="6"/>
        <v>1</v>
      </c>
      <c r="BM298" t="b">
        <f t="shared" ref="BM298:BW298" si="7">BM6=BM152</f>
        <v>1</v>
      </c>
      <c r="BN298" t="b">
        <f t="shared" si="7"/>
        <v>1</v>
      </c>
      <c r="BO298" t="b">
        <f t="shared" si="7"/>
        <v>1</v>
      </c>
      <c r="BP298" t="b">
        <f t="shared" si="7"/>
        <v>1</v>
      </c>
      <c r="BQ298" t="b">
        <f t="shared" si="7"/>
        <v>1</v>
      </c>
      <c r="BR298" t="b">
        <f t="shared" si="7"/>
        <v>1</v>
      </c>
      <c r="BS298" t="b">
        <f t="shared" si="7"/>
        <v>0</v>
      </c>
      <c r="BT298" t="b">
        <f t="shared" si="7"/>
        <v>1</v>
      </c>
      <c r="BU298" t="b">
        <f t="shared" si="7"/>
        <v>1</v>
      </c>
      <c r="BV298" t="b">
        <f t="shared" si="7"/>
        <v>0</v>
      </c>
      <c r="BW298" t="b">
        <f t="shared" si="7"/>
        <v>1</v>
      </c>
    </row>
    <row r="299" spans="1:75" x14ac:dyDescent="0.25">
      <c r="A299" t="b">
        <f t="shared" ref="A299:BL299" si="8">A7=A153</f>
        <v>1</v>
      </c>
      <c r="B299" t="b">
        <f t="shared" si="8"/>
        <v>1</v>
      </c>
      <c r="C299" t="b">
        <f t="shared" si="8"/>
        <v>0</v>
      </c>
      <c r="D299" t="b">
        <f t="shared" si="8"/>
        <v>0</v>
      </c>
      <c r="E299" t="b">
        <f t="shared" si="8"/>
        <v>0</v>
      </c>
      <c r="F299" t="b">
        <f t="shared" si="8"/>
        <v>0</v>
      </c>
      <c r="G299" t="b">
        <f t="shared" si="8"/>
        <v>0</v>
      </c>
      <c r="H299" t="b">
        <f t="shared" si="8"/>
        <v>1</v>
      </c>
      <c r="I299" t="b">
        <f t="shared" si="8"/>
        <v>1</v>
      </c>
      <c r="J299" t="b">
        <f t="shared" si="8"/>
        <v>1</v>
      </c>
      <c r="K299" t="b">
        <f t="shared" si="8"/>
        <v>1</v>
      </c>
      <c r="L299" t="b">
        <f t="shared" si="8"/>
        <v>0</v>
      </c>
      <c r="M299" t="b">
        <f t="shared" si="8"/>
        <v>1</v>
      </c>
      <c r="N299" t="b">
        <f t="shared" si="8"/>
        <v>1</v>
      </c>
      <c r="O299" t="b">
        <f t="shared" si="8"/>
        <v>1</v>
      </c>
      <c r="P299" t="b">
        <f t="shared" si="8"/>
        <v>1</v>
      </c>
      <c r="Q299" t="b">
        <f t="shared" si="8"/>
        <v>1</v>
      </c>
      <c r="R299" t="b">
        <f t="shared" si="8"/>
        <v>1</v>
      </c>
      <c r="S299" t="b">
        <f t="shared" si="8"/>
        <v>1</v>
      </c>
      <c r="T299" t="b">
        <f t="shared" si="8"/>
        <v>1</v>
      </c>
      <c r="U299" t="b">
        <f t="shared" si="8"/>
        <v>1</v>
      </c>
      <c r="V299" t="b">
        <f t="shared" si="8"/>
        <v>1</v>
      </c>
      <c r="W299" t="b">
        <f t="shared" si="8"/>
        <v>1</v>
      </c>
      <c r="X299" t="b">
        <f t="shared" si="8"/>
        <v>1</v>
      </c>
      <c r="Y299" t="b">
        <f t="shared" si="8"/>
        <v>1</v>
      </c>
      <c r="Z299" t="b">
        <f t="shared" si="8"/>
        <v>1</v>
      </c>
      <c r="AA299" t="b">
        <f t="shared" si="8"/>
        <v>1</v>
      </c>
      <c r="AB299" t="b">
        <f t="shared" si="8"/>
        <v>1</v>
      </c>
      <c r="AC299" t="b">
        <f t="shared" si="8"/>
        <v>1</v>
      </c>
      <c r="AD299" t="b">
        <f t="shared" si="8"/>
        <v>1</v>
      </c>
      <c r="AE299" t="b">
        <f t="shared" si="8"/>
        <v>1</v>
      </c>
      <c r="AF299" t="b">
        <f t="shared" si="8"/>
        <v>1</v>
      </c>
      <c r="AG299" t="b">
        <f t="shared" si="8"/>
        <v>1</v>
      </c>
      <c r="AH299" t="b">
        <f t="shared" si="8"/>
        <v>1</v>
      </c>
      <c r="AI299" t="b">
        <f t="shared" si="8"/>
        <v>1</v>
      </c>
      <c r="AJ299" t="b">
        <f t="shared" si="8"/>
        <v>1</v>
      </c>
      <c r="AK299" t="b">
        <f t="shared" si="8"/>
        <v>1</v>
      </c>
      <c r="AL299" t="b">
        <f t="shared" si="8"/>
        <v>1</v>
      </c>
      <c r="AM299" t="b">
        <f t="shared" si="8"/>
        <v>1</v>
      </c>
      <c r="AN299" t="b">
        <f t="shared" si="8"/>
        <v>1</v>
      </c>
      <c r="AO299" t="b">
        <f t="shared" si="8"/>
        <v>0</v>
      </c>
      <c r="AP299" t="b">
        <f t="shared" si="8"/>
        <v>1</v>
      </c>
      <c r="AQ299" t="b">
        <f t="shared" si="8"/>
        <v>1</v>
      </c>
      <c r="AR299" t="b">
        <f t="shared" si="8"/>
        <v>1</v>
      </c>
      <c r="AS299" t="b">
        <f t="shared" si="8"/>
        <v>1</v>
      </c>
      <c r="AT299" t="b">
        <f t="shared" si="8"/>
        <v>1</v>
      </c>
      <c r="AU299" t="b">
        <f t="shared" si="8"/>
        <v>1</v>
      </c>
      <c r="AV299" t="b">
        <f t="shared" si="8"/>
        <v>1</v>
      </c>
      <c r="AW299" t="b">
        <f t="shared" si="8"/>
        <v>1</v>
      </c>
      <c r="AX299" t="b">
        <f t="shared" si="8"/>
        <v>1</v>
      </c>
      <c r="AY299" t="b">
        <f t="shared" si="8"/>
        <v>1</v>
      </c>
      <c r="AZ299" t="b">
        <f t="shared" si="8"/>
        <v>1</v>
      </c>
      <c r="BA299" t="b">
        <f t="shared" si="8"/>
        <v>1</v>
      </c>
      <c r="BB299" t="b">
        <f t="shared" si="8"/>
        <v>1</v>
      </c>
      <c r="BC299" t="b">
        <f t="shared" si="8"/>
        <v>0</v>
      </c>
      <c r="BD299" t="b">
        <f t="shared" si="8"/>
        <v>0</v>
      </c>
      <c r="BE299" t="b">
        <f t="shared" si="8"/>
        <v>0</v>
      </c>
      <c r="BF299" t="b">
        <f t="shared" si="8"/>
        <v>0</v>
      </c>
      <c r="BG299" t="b">
        <f t="shared" si="8"/>
        <v>1</v>
      </c>
      <c r="BH299" t="b">
        <f t="shared" si="8"/>
        <v>0</v>
      </c>
      <c r="BI299" t="b">
        <f t="shared" si="8"/>
        <v>1</v>
      </c>
      <c r="BJ299" t="b">
        <f t="shared" si="8"/>
        <v>1</v>
      </c>
      <c r="BK299" t="b">
        <f t="shared" si="8"/>
        <v>1</v>
      </c>
      <c r="BL299" t="b">
        <f t="shared" si="8"/>
        <v>1</v>
      </c>
      <c r="BM299" t="b">
        <f t="shared" ref="BM299:BW299" si="9">BM7=BM153</f>
        <v>1</v>
      </c>
      <c r="BN299" t="b">
        <f t="shared" si="9"/>
        <v>1</v>
      </c>
      <c r="BO299" t="b">
        <f t="shared" si="9"/>
        <v>1</v>
      </c>
      <c r="BP299" t="b">
        <f t="shared" si="9"/>
        <v>1</v>
      </c>
      <c r="BQ299" t="b">
        <f t="shared" si="9"/>
        <v>1</v>
      </c>
      <c r="BR299" t="b">
        <f t="shared" si="9"/>
        <v>1</v>
      </c>
      <c r="BS299" t="b">
        <f t="shared" si="9"/>
        <v>0</v>
      </c>
      <c r="BT299" t="b">
        <f t="shared" si="9"/>
        <v>1</v>
      </c>
      <c r="BU299" t="b">
        <f t="shared" si="9"/>
        <v>1</v>
      </c>
      <c r="BV299" t="b">
        <f t="shared" si="9"/>
        <v>0</v>
      </c>
      <c r="BW299" t="b">
        <f t="shared" si="9"/>
        <v>1</v>
      </c>
    </row>
    <row r="300" spans="1:75" x14ac:dyDescent="0.25">
      <c r="A300" t="b">
        <f t="shared" ref="A300:BL300" si="10">A8=A154</f>
        <v>1</v>
      </c>
      <c r="B300" t="b">
        <f t="shared" si="10"/>
        <v>1</v>
      </c>
      <c r="C300" t="b">
        <f t="shared" si="10"/>
        <v>0</v>
      </c>
      <c r="D300" t="b">
        <f t="shared" si="10"/>
        <v>0</v>
      </c>
      <c r="E300" t="b">
        <f t="shared" si="10"/>
        <v>0</v>
      </c>
      <c r="F300" t="b">
        <f t="shared" si="10"/>
        <v>0</v>
      </c>
      <c r="G300" t="b">
        <f t="shared" si="10"/>
        <v>0</v>
      </c>
      <c r="H300" t="b">
        <f t="shared" si="10"/>
        <v>1</v>
      </c>
      <c r="I300" t="b">
        <f t="shared" si="10"/>
        <v>1</v>
      </c>
      <c r="J300" t="b">
        <f t="shared" si="10"/>
        <v>1</v>
      </c>
      <c r="K300" t="b">
        <f t="shared" si="10"/>
        <v>1</v>
      </c>
      <c r="L300" t="b">
        <f t="shared" si="10"/>
        <v>0</v>
      </c>
      <c r="M300" t="b">
        <f t="shared" si="10"/>
        <v>1</v>
      </c>
      <c r="N300" t="b">
        <f t="shared" si="10"/>
        <v>1</v>
      </c>
      <c r="O300" t="b">
        <f t="shared" si="10"/>
        <v>1</v>
      </c>
      <c r="P300" t="b">
        <f t="shared" si="10"/>
        <v>1</v>
      </c>
      <c r="Q300" t="b">
        <f t="shared" si="10"/>
        <v>1</v>
      </c>
      <c r="R300" t="b">
        <f t="shared" si="10"/>
        <v>1</v>
      </c>
      <c r="S300" t="b">
        <f t="shared" si="10"/>
        <v>1</v>
      </c>
      <c r="T300" t="b">
        <f t="shared" si="10"/>
        <v>1</v>
      </c>
      <c r="U300" t="b">
        <f t="shared" si="10"/>
        <v>1</v>
      </c>
      <c r="V300" t="b">
        <f t="shared" si="10"/>
        <v>1</v>
      </c>
      <c r="W300" t="b">
        <f t="shared" si="10"/>
        <v>1</v>
      </c>
      <c r="X300" t="b">
        <f t="shared" si="10"/>
        <v>1</v>
      </c>
      <c r="Y300" t="b">
        <f t="shared" si="10"/>
        <v>1</v>
      </c>
      <c r="Z300" t="b">
        <f t="shared" si="10"/>
        <v>1</v>
      </c>
      <c r="AA300" t="b">
        <f t="shared" si="10"/>
        <v>1</v>
      </c>
      <c r="AB300" t="b">
        <f t="shared" si="10"/>
        <v>1</v>
      </c>
      <c r="AC300" t="b">
        <f t="shared" si="10"/>
        <v>1</v>
      </c>
      <c r="AD300" t="b">
        <f t="shared" si="10"/>
        <v>1</v>
      </c>
      <c r="AE300" t="b">
        <f t="shared" si="10"/>
        <v>1</v>
      </c>
      <c r="AF300" t="b">
        <f t="shared" si="10"/>
        <v>1</v>
      </c>
      <c r="AG300" t="b">
        <f t="shared" si="10"/>
        <v>1</v>
      </c>
      <c r="AH300" t="b">
        <f t="shared" si="10"/>
        <v>1</v>
      </c>
      <c r="AI300" t="b">
        <f t="shared" si="10"/>
        <v>1</v>
      </c>
      <c r="AJ300" t="b">
        <f t="shared" si="10"/>
        <v>1</v>
      </c>
      <c r="AK300" t="b">
        <f t="shared" si="10"/>
        <v>1</v>
      </c>
      <c r="AL300" t="b">
        <f t="shared" si="10"/>
        <v>1</v>
      </c>
      <c r="AM300" t="b">
        <f t="shared" si="10"/>
        <v>1</v>
      </c>
      <c r="AN300" t="b">
        <f t="shared" si="10"/>
        <v>1</v>
      </c>
      <c r="AO300" t="b">
        <f t="shared" si="10"/>
        <v>0</v>
      </c>
      <c r="AP300" t="b">
        <f t="shared" si="10"/>
        <v>1</v>
      </c>
      <c r="AQ300" t="b">
        <f t="shared" si="10"/>
        <v>1</v>
      </c>
      <c r="AR300" t="b">
        <f t="shared" si="10"/>
        <v>1</v>
      </c>
      <c r="AS300" t="b">
        <f t="shared" si="10"/>
        <v>1</v>
      </c>
      <c r="AT300" t="b">
        <f t="shared" si="10"/>
        <v>1</v>
      </c>
      <c r="AU300" t="b">
        <f t="shared" si="10"/>
        <v>1</v>
      </c>
      <c r="AV300" t="b">
        <f t="shared" si="10"/>
        <v>1</v>
      </c>
      <c r="AW300" t="b">
        <f t="shared" si="10"/>
        <v>1</v>
      </c>
      <c r="AX300" t="b">
        <f t="shared" si="10"/>
        <v>1</v>
      </c>
      <c r="AY300" t="b">
        <f t="shared" si="10"/>
        <v>1</v>
      </c>
      <c r="AZ300" t="b">
        <f t="shared" si="10"/>
        <v>1</v>
      </c>
      <c r="BA300" t="b">
        <f t="shared" si="10"/>
        <v>1</v>
      </c>
      <c r="BB300" t="b">
        <f t="shared" si="10"/>
        <v>1</v>
      </c>
      <c r="BC300" t="b">
        <f t="shared" si="10"/>
        <v>0</v>
      </c>
      <c r="BD300" t="b">
        <f t="shared" si="10"/>
        <v>0</v>
      </c>
      <c r="BE300" t="b">
        <f t="shared" si="10"/>
        <v>0</v>
      </c>
      <c r="BF300" t="b">
        <f t="shared" si="10"/>
        <v>0</v>
      </c>
      <c r="BG300" t="b">
        <f t="shared" si="10"/>
        <v>1</v>
      </c>
      <c r="BH300" t="b">
        <f t="shared" si="10"/>
        <v>0</v>
      </c>
      <c r="BI300" t="b">
        <f t="shared" si="10"/>
        <v>1</v>
      </c>
      <c r="BJ300" t="b">
        <f t="shared" si="10"/>
        <v>1</v>
      </c>
      <c r="BK300" t="b">
        <f t="shared" si="10"/>
        <v>1</v>
      </c>
      <c r="BL300" t="b">
        <f t="shared" si="10"/>
        <v>1</v>
      </c>
      <c r="BM300" t="b">
        <f t="shared" ref="BM300:BW300" si="11">BM8=BM154</f>
        <v>1</v>
      </c>
      <c r="BN300" t="b">
        <f t="shared" si="11"/>
        <v>1</v>
      </c>
      <c r="BO300" t="b">
        <f t="shared" si="11"/>
        <v>1</v>
      </c>
      <c r="BP300" t="b">
        <f t="shared" si="11"/>
        <v>1</v>
      </c>
      <c r="BQ300" t="b">
        <f t="shared" si="11"/>
        <v>1</v>
      </c>
      <c r="BR300" t="b">
        <f t="shared" si="11"/>
        <v>1</v>
      </c>
      <c r="BS300" t="b">
        <f t="shared" si="11"/>
        <v>0</v>
      </c>
      <c r="BT300" t="b">
        <f t="shared" si="11"/>
        <v>1</v>
      </c>
      <c r="BU300" t="b">
        <f t="shared" si="11"/>
        <v>1</v>
      </c>
      <c r="BV300" t="b">
        <f t="shared" si="11"/>
        <v>0</v>
      </c>
      <c r="BW300" t="b">
        <f t="shared" si="11"/>
        <v>1</v>
      </c>
    </row>
    <row r="301" spans="1:75" x14ac:dyDescent="0.25">
      <c r="A301" t="b">
        <f t="shared" ref="A301:BL301" si="12">A9=A155</f>
        <v>1</v>
      </c>
      <c r="B301" t="b">
        <f t="shared" si="12"/>
        <v>1</v>
      </c>
      <c r="C301" t="b">
        <f t="shared" si="12"/>
        <v>0</v>
      </c>
      <c r="D301" t="b">
        <f t="shared" si="12"/>
        <v>0</v>
      </c>
      <c r="E301" t="b">
        <f t="shared" si="12"/>
        <v>0</v>
      </c>
      <c r="F301" t="b">
        <f t="shared" si="12"/>
        <v>0</v>
      </c>
      <c r="G301" t="b">
        <f t="shared" si="12"/>
        <v>0</v>
      </c>
      <c r="H301" t="b">
        <f t="shared" si="12"/>
        <v>1</v>
      </c>
      <c r="I301" t="b">
        <f t="shared" si="12"/>
        <v>1</v>
      </c>
      <c r="J301" t="b">
        <f t="shared" si="12"/>
        <v>1</v>
      </c>
      <c r="K301" t="b">
        <f t="shared" si="12"/>
        <v>1</v>
      </c>
      <c r="L301" t="b">
        <f t="shared" si="12"/>
        <v>0</v>
      </c>
      <c r="M301" t="b">
        <f t="shared" si="12"/>
        <v>1</v>
      </c>
      <c r="N301" t="b">
        <f t="shared" si="12"/>
        <v>1</v>
      </c>
      <c r="O301" t="b">
        <f t="shared" si="12"/>
        <v>1</v>
      </c>
      <c r="P301" t="b">
        <f t="shared" si="12"/>
        <v>1</v>
      </c>
      <c r="Q301" t="b">
        <f t="shared" si="12"/>
        <v>1</v>
      </c>
      <c r="R301" t="b">
        <f t="shared" si="12"/>
        <v>1</v>
      </c>
      <c r="S301" t="b">
        <f t="shared" si="12"/>
        <v>1</v>
      </c>
      <c r="T301" t="b">
        <f t="shared" si="12"/>
        <v>1</v>
      </c>
      <c r="U301" t="b">
        <f t="shared" si="12"/>
        <v>1</v>
      </c>
      <c r="V301" t="b">
        <f t="shared" si="12"/>
        <v>1</v>
      </c>
      <c r="W301" t="b">
        <f t="shared" si="12"/>
        <v>1</v>
      </c>
      <c r="X301" t="b">
        <f t="shared" si="12"/>
        <v>1</v>
      </c>
      <c r="Y301" t="b">
        <f t="shared" si="12"/>
        <v>1</v>
      </c>
      <c r="Z301" t="b">
        <f t="shared" si="12"/>
        <v>1</v>
      </c>
      <c r="AA301" t="b">
        <f t="shared" si="12"/>
        <v>1</v>
      </c>
      <c r="AB301" t="b">
        <f t="shared" si="12"/>
        <v>1</v>
      </c>
      <c r="AC301" t="b">
        <f t="shared" si="12"/>
        <v>1</v>
      </c>
      <c r="AD301" t="b">
        <f t="shared" si="12"/>
        <v>1</v>
      </c>
      <c r="AE301" t="b">
        <f t="shared" si="12"/>
        <v>1</v>
      </c>
      <c r="AF301" t="b">
        <f t="shared" si="12"/>
        <v>1</v>
      </c>
      <c r="AG301" t="b">
        <f t="shared" si="12"/>
        <v>1</v>
      </c>
      <c r="AH301" t="b">
        <f t="shared" si="12"/>
        <v>1</v>
      </c>
      <c r="AI301" t="b">
        <f t="shared" si="12"/>
        <v>1</v>
      </c>
      <c r="AJ301" t="b">
        <f t="shared" si="12"/>
        <v>1</v>
      </c>
      <c r="AK301" t="b">
        <f t="shared" si="12"/>
        <v>1</v>
      </c>
      <c r="AL301" t="b">
        <f t="shared" si="12"/>
        <v>1</v>
      </c>
      <c r="AM301" t="b">
        <f t="shared" si="12"/>
        <v>1</v>
      </c>
      <c r="AN301" t="b">
        <f t="shared" si="12"/>
        <v>1</v>
      </c>
      <c r="AO301" t="b">
        <f t="shared" si="12"/>
        <v>0</v>
      </c>
      <c r="AP301" t="b">
        <f t="shared" si="12"/>
        <v>1</v>
      </c>
      <c r="AQ301" t="b">
        <f t="shared" si="12"/>
        <v>1</v>
      </c>
      <c r="AR301" t="b">
        <f t="shared" si="12"/>
        <v>1</v>
      </c>
      <c r="AS301" t="b">
        <f t="shared" si="12"/>
        <v>1</v>
      </c>
      <c r="AT301" t="b">
        <f t="shared" si="12"/>
        <v>1</v>
      </c>
      <c r="AU301" t="b">
        <f t="shared" si="12"/>
        <v>1</v>
      </c>
      <c r="AV301" t="b">
        <f t="shared" si="12"/>
        <v>1</v>
      </c>
      <c r="AW301" t="b">
        <f t="shared" si="12"/>
        <v>1</v>
      </c>
      <c r="AX301" t="b">
        <f t="shared" si="12"/>
        <v>1</v>
      </c>
      <c r="AY301" t="b">
        <f t="shared" si="12"/>
        <v>1</v>
      </c>
      <c r="AZ301" t="b">
        <f t="shared" si="12"/>
        <v>1</v>
      </c>
      <c r="BA301" t="b">
        <f t="shared" si="12"/>
        <v>1</v>
      </c>
      <c r="BB301" t="b">
        <f t="shared" si="12"/>
        <v>1</v>
      </c>
      <c r="BC301" t="b">
        <f t="shared" si="12"/>
        <v>0</v>
      </c>
      <c r="BD301" t="b">
        <f t="shared" si="12"/>
        <v>0</v>
      </c>
      <c r="BE301" t="b">
        <f t="shared" si="12"/>
        <v>0</v>
      </c>
      <c r="BF301" t="b">
        <f t="shared" si="12"/>
        <v>0</v>
      </c>
      <c r="BG301" t="b">
        <f t="shared" si="12"/>
        <v>1</v>
      </c>
      <c r="BH301" t="b">
        <f t="shared" si="12"/>
        <v>0</v>
      </c>
      <c r="BI301" t="b">
        <f t="shared" si="12"/>
        <v>1</v>
      </c>
      <c r="BJ301" t="b">
        <f t="shared" si="12"/>
        <v>1</v>
      </c>
      <c r="BK301" t="b">
        <f t="shared" si="12"/>
        <v>1</v>
      </c>
      <c r="BL301" t="b">
        <f t="shared" si="12"/>
        <v>1</v>
      </c>
      <c r="BM301" t="b">
        <f t="shared" ref="BM301:BW301" si="13">BM9=BM155</f>
        <v>1</v>
      </c>
      <c r="BN301" t="b">
        <f t="shared" si="13"/>
        <v>1</v>
      </c>
      <c r="BO301" t="b">
        <f t="shared" si="13"/>
        <v>1</v>
      </c>
      <c r="BP301" t="b">
        <f t="shared" si="13"/>
        <v>1</v>
      </c>
      <c r="BQ301" t="b">
        <f t="shared" si="13"/>
        <v>1</v>
      </c>
      <c r="BR301" t="b">
        <f t="shared" si="13"/>
        <v>1</v>
      </c>
      <c r="BS301" t="b">
        <f t="shared" si="13"/>
        <v>0</v>
      </c>
      <c r="BT301" t="b">
        <f t="shared" si="13"/>
        <v>1</v>
      </c>
      <c r="BU301" t="b">
        <f t="shared" si="13"/>
        <v>1</v>
      </c>
      <c r="BV301" t="b">
        <f t="shared" si="13"/>
        <v>0</v>
      </c>
      <c r="BW301" t="b">
        <f t="shared" si="13"/>
        <v>1</v>
      </c>
    </row>
    <row r="302" spans="1:75" x14ac:dyDescent="0.25">
      <c r="A302" t="b">
        <f t="shared" ref="A302:BL302" si="14">A10=A156</f>
        <v>1</v>
      </c>
      <c r="B302" t="b">
        <f t="shared" si="14"/>
        <v>1</v>
      </c>
      <c r="C302" t="b">
        <f t="shared" si="14"/>
        <v>0</v>
      </c>
      <c r="D302" t="b">
        <f t="shared" si="14"/>
        <v>0</v>
      </c>
      <c r="E302" t="b">
        <f t="shared" si="14"/>
        <v>0</v>
      </c>
      <c r="F302" t="b">
        <f t="shared" si="14"/>
        <v>0</v>
      </c>
      <c r="G302" t="b">
        <f t="shared" si="14"/>
        <v>0</v>
      </c>
      <c r="H302" t="b">
        <f t="shared" si="14"/>
        <v>1</v>
      </c>
      <c r="I302" t="b">
        <f t="shared" si="14"/>
        <v>1</v>
      </c>
      <c r="J302" t="b">
        <f t="shared" si="14"/>
        <v>1</v>
      </c>
      <c r="K302" t="b">
        <f t="shared" si="14"/>
        <v>1</v>
      </c>
      <c r="L302" t="b">
        <f t="shared" si="14"/>
        <v>0</v>
      </c>
      <c r="M302" t="b">
        <f t="shared" si="14"/>
        <v>1</v>
      </c>
      <c r="N302" t="b">
        <f t="shared" si="14"/>
        <v>1</v>
      </c>
      <c r="O302" t="b">
        <f t="shared" si="14"/>
        <v>1</v>
      </c>
      <c r="P302" t="b">
        <f t="shared" si="14"/>
        <v>1</v>
      </c>
      <c r="Q302" t="b">
        <f t="shared" si="14"/>
        <v>1</v>
      </c>
      <c r="R302" t="b">
        <f t="shared" si="14"/>
        <v>1</v>
      </c>
      <c r="S302" t="b">
        <f t="shared" si="14"/>
        <v>1</v>
      </c>
      <c r="T302" t="b">
        <f t="shared" si="14"/>
        <v>1</v>
      </c>
      <c r="U302" t="b">
        <f t="shared" si="14"/>
        <v>1</v>
      </c>
      <c r="V302" t="b">
        <f t="shared" si="14"/>
        <v>1</v>
      </c>
      <c r="W302" t="b">
        <f t="shared" si="14"/>
        <v>1</v>
      </c>
      <c r="X302" t="b">
        <f t="shared" si="14"/>
        <v>1</v>
      </c>
      <c r="Y302" t="b">
        <f t="shared" si="14"/>
        <v>1</v>
      </c>
      <c r="Z302" t="b">
        <f t="shared" si="14"/>
        <v>1</v>
      </c>
      <c r="AA302" t="b">
        <f t="shared" si="14"/>
        <v>1</v>
      </c>
      <c r="AB302" t="b">
        <f t="shared" si="14"/>
        <v>1</v>
      </c>
      <c r="AC302" t="b">
        <f t="shared" si="14"/>
        <v>1</v>
      </c>
      <c r="AD302" t="b">
        <f t="shared" si="14"/>
        <v>1</v>
      </c>
      <c r="AE302" t="b">
        <f t="shared" si="14"/>
        <v>1</v>
      </c>
      <c r="AF302" t="b">
        <f t="shared" si="14"/>
        <v>1</v>
      </c>
      <c r="AG302" t="b">
        <f t="shared" si="14"/>
        <v>1</v>
      </c>
      <c r="AH302" t="b">
        <f t="shared" si="14"/>
        <v>1</v>
      </c>
      <c r="AI302" t="b">
        <f t="shared" si="14"/>
        <v>1</v>
      </c>
      <c r="AJ302" t="b">
        <f t="shared" si="14"/>
        <v>1</v>
      </c>
      <c r="AK302" t="b">
        <f t="shared" si="14"/>
        <v>1</v>
      </c>
      <c r="AL302" t="b">
        <f t="shared" si="14"/>
        <v>1</v>
      </c>
      <c r="AM302" t="b">
        <f t="shared" si="14"/>
        <v>1</v>
      </c>
      <c r="AN302" t="b">
        <f t="shared" si="14"/>
        <v>1</v>
      </c>
      <c r="AO302" t="b">
        <f t="shared" si="14"/>
        <v>0</v>
      </c>
      <c r="AP302" t="b">
        <f t="shared" si="14"/>
        <v>1</v>
      </c>
      <c r="AQ302" t="b">
        <f t="shared" si="14"/>
        <v>1</v>
      </c>
      <c r="AR302" t="b">
        <f t="shared" si="14"/>
        <v>1</v>
      </c>
      <c r="AS302" t="b">
        <f t="shared" si="14"/>
        <v>1</v>
      </c>
      <c r="AT302" t="b">
        <f t="shared" si="14"/>
        <v>1</v>
      </c>
      <c r="AU302" t="b">
        <f t="shared" si="14"/>
        <v>1</v>
      </c>
      <c r="AV302" t="b">
        <f t="shared" si="14"/>
        <v>1</v>
      </c>
      <c r="AW302" t="b">
        <f t="shared" si="14"/>
        <v>1</v>
      </c>
      <c r="AX302" t="b">
        <f t="shared" si="14"/>
        <v>1</v>
      </c>
      <c r="AY302" t="b">
        <f t="shared" si="14"/>
        <v>1</v>
      </c>
      <c r="AZ302" t="b">
        <f t="shared" si="14"/>
        <v>1</v>
      </c>
      <c r="BA302" t="b">
        <f t="shared" si="14"/>
        <v>1</v>
      </c>
      <c r="BB302" t="b">
        <f t="shared" si="14"/>
        <v>1</v>
      </c>
      <c r="BC302" t="b">
        <f t="shared" si="14"/>
        <v>0</v>
      </c>
      <c r="BD302" t="b">
        <f t="shared" si="14"/>
        <v>0</v>
      </c>
      <c r="BE302" t="b">
        <f t="shared" si="14"/>
        <v>0</v>
      </c>
      <c r="BF302" t="b">
        <f t="shared" si="14"/>
        <v>0</v>
      </c>
      <c r="BG302" t="b">
        <f t="shared" si="14"/>
        <v>1</v>
      </c>
      <c r="BH302" t="b">
        <f t="shared" si="14"/>
        <v>0</v>
      </c>
      <c r="BI302" t="b">
        <f t="shared" si="14"/>
        <v>1</v>
      </c>
      <c r="BJ302" t="b">
        <f t="shared" si="14"/>
        <v>1</v>
      </c>
      <c r="BK302" t="b">
        <f t="shared" si="14"/>
        <v>1</v>
      </c>
      <c r="BL302" t="b">
        <f t="shared" si="14"/>
        <v>1</v>
      </c>
      <c r="BM302" t="b">
        <f t="shared" ref="BM302:BW302" si="15">BM10=BM156</f>
        <v>1</v>
      </c>
      <c r="BN302" t="b">
        <f t="shared" si="15"/>
        <v>1</v>
      </c>
      <c r="BO302" t="b">
        <f t="shared" si="15"/>
        <v>1</v>
      </c>
      <c r="BP302" t="b">
        <f t="shared" si="15"/>
        <v>1</v>
      </c>
      <c r="BQ302" t="b">
        <f t="shared" si="15"/>
        <v>1</v>
      </c>
      <c r="BR302" t="b">
        <f t="shared" si="15"/>
        <v>1</v>
      </c>
      <c r="BS302" t="b">
        <f t="shared" si="15"/>
        <v>0</v>
      </c>
      <c r="BT302" t="b">
        <f t="shared" si="15"/>
        <v>1</v>
      </c>
      <c r="BU302" t="b">
        <f t="shared" si="15"/>
        <v>1</v>
      </c>
      <c r="BV302" t="b">
        <f t="shared" si="15"/>
        <v>0</v>
      </c>
      <c r="BW302" t="b">
        <f t="shared" si="15"/>
        <v>1</v>
      </c>
    </row>
    <row r="303" spans="1:75" x14ac:dyDescent="0.25">
      <c r="A303" t="b">
        <f t="shared" ref="A303:BL303" si="16">A11=A157</f>
        <v>1</v>
      </c>
      <c r="B303" t="b">
        <f t="shared" si="16"/>
        <v>1</v>
      </c>
      <c r="C303" t="b">
        <f t="shared" si="16"/>
        <v>0</v>
      </c>
      <c r="D303" t="b">
        <f t="shared" si="16"/>
        <v>0</v>
      </c>
      <c r="E303" t="b">
        <f t="shared" si="16"/>
        <v>0</v>
      </c>
      <c r="F303" t="b">
        <f t="shared" si="16"/>
        <v>0</v>
      </c>
      <c r="G303" t="b">
        <f t="shared" si="16"/>
        <v>0</v>
      </c>
      <c r="H303" t="b">
        <f t="shared" si="16"/>
        <v>1</v>
      </c>
      <c r="I303" t="b">
        <f t="shared" si="16"/>
        <v>1</v>
      </c>
      <c r="J303" t="b">
        <f t="shared" si="16"/>
        <v>1</v>
      </c>
      <c r="K303" t="b">
        <f t="shared" si="16"/>
        <v>1</v>
      </c>
      <c r="L303" t="b">
        <f t="shared" si="16"/>
        <v>0</v>
      </c>
      <c r="M303" t="b">
        <f t="shared" si="16"/>
        <v>1</v>
      </c>
      <c r="N303" t="b">
        <f t="shared" si="16"/>
        <v>1</v>
      </c>
      <c r="O303" t="b">
        <f t="shared" si="16"/>
        <v>1</v>
      </c>
      <c r="P303" t="b">
        <f t="shared" si="16"/>
        <v>1</v>
      </c>
      <c r="Q303" t="b">
        <f t="shared" si="16"/>
        <v>1</v>
      </c>
      <c r="R303" t="b">
        <f t="shared" si="16"/>
        <v>1</v>
      </c>
      <c r="S303" t="b">
        <f t="shared" si="16"/>
        <v>1</v>
      </c>
      <c r="T303" t="b">
        <f t="shared" si="16"/>
        <v>1</v>
      </c>
      <c r="U303" t="b">
        <f t="shared" si="16"/>
        <v>1</v>
      </c>
      <c r="V303" t="b">
        <f t="shared" si="16"/>
        <v>1</v>
      </c>
      <c r="W303" t="b">
        <f t="shared" si="16"/>
        <v>1</v>
      </c>
      <c r="X303" t="b">
        <f t="shared" si="16"/>
        <v>1</v>
      </c>
      <c r="Y303" t="b">
        <f t="shared" si="16"/>
        <v>1</v>
      </c>
      <c r="Z303" t="b">
        <f t="shared" si="16"/>
        <v>1</v>
      </c>
      <c r="AA303" t="b">
        <f t="shared" si="16"/>
        <v>1</v>
      </c>
      <c r="AB303" t="b">
        <f t="shared" si="16"/>
        <v>1</v>
      </c>
      <c r="AC303" t="b">
        <f t="shared" si="16"/>
        <v>1</v>
      </c>
      <c r="AD303" t="b">
        <f t="shared" si="16"/>
        <v>1</v>
      </c>
      <c r="AE303" t="b">
        <f t="shared" si="16"/>
        <v>1</v>
      </c>
      <c r="AF303" t="b">
        <f t="shared" si="16"/>
        <v>1</v>
      </c>
      <c r="AG303" t="b">
        <f t="shared" si="16"/>
        <v>1</v>
      </c>
      <c r="AH303" t="b">
        <f t="shared" si="16"/>
        <v>1</v>
      </c>
      <c r="AI303" t="b">
        <f t="shared" si="16"/>
        <v>1</v>
      </c>
      <c r="AJ303" t="b">
        <f t="shared" si="16"/>
        <v>1</v>
      </c>
      <c r="AK303" t="b">
        <f t="shared" si="16"/>
        <v>1</v>
      </c>
      <c r="AL303" t="b">
        <f t="shared" si="16"/>
        <v>1</v>
      </c>
      <c r="AM303" t="b">
        <f t="shared" si="16"/>
        <v>1</v>
      </c>
      <c r="AN303" t="b">
        <f t="shared" si="16"/>
        <v>1</v>
      </c>
      <c r="AO303" t="b">
        <f t="shared" si="16"/>
        <v>0</v>
      </c>
      <c r="AP303" t="b">
        <f t="shared" si="16"/>
        <v>1</v>
      </c>
      <c r="AQ303" t="b">
        <f t="shared" si="16"/>
        <v>1</v>
      </c>
      <c r="AR303" t="b">
        <f t="shared" si="16"/>
        <v>1</v>
      </c>
      <c r="AS303" t="b">
        <f t="shared" si="16"/>
        <v>1</v>
      </c>
      <c r="AT303" t="b">
        <f t="shared" si="16"/>
        <v>1</v>
      </c>
      <c r="AU303" t="b">
        <f t="shared" si="16"/>
        <v>1</v>
      </c>
      <c r="AV303" t="b">
        <f t="shared" si="16"/>
        <v>1</v>
      </c>
      <c r="AW303" t="b">
        <f t="shared" si="16"/>
        <v>1</v>
      </c>
      <c r="AX303" t="b">
        <f t="shared" si="16"/>
        <v>1</v>
      </c>
      <c r="AY303" t="b">
        <f t="shared" si="16"/>
        <v>1</v>
      </c>
      <c r="AZ303" t="b">
        <f t="shared" si="16"/>
        <v>1</v>
      </c>
      <c r="BA303" t="b">
        <f t="shared" si="16"/>
        <v>1</v>
      </c>
      <c r="BB303" t="b">
        <f t="shared" si="16"/>
        <v>1</v>
      </c>
      <c r="BC303" t="b">
        <f t="shared" si="16"/>
        <v>0</v>
      </c>
      <c r="BD303" t="b">
        <f t="shared" si="16"/>
        <v>0</v>
      </c>
      <c r="BE303" t="b">
        <f t="shared" si="16"/>
        <v>0</v>
      </c>
      <c r="BF303" t="b">
        <f t="shared" si="16"/>
        <v>0</v>
      </c>
      <c r="BG303" t="b">
        <f t="shared" si="16"/>
        <v>1</v>
      </c>
      <c r="BH303" t="b">
        <f t="shared" si="16"/>
        <v>0</v>
      </c>
      <c r="BI303" t="b">
        <f t="shared" si="16"/>
        <v>1</v>
      </c>
      <c r="BJ303" t="b">
        <f t="shared" si="16"/>
        <v>1</v>
      </c>
      <c r="BK303" t="b">
        <f t="shared" si="16"/>
        <v>1</v>
      </c>
      <c r="BL303" t="b">
        <f t="shared" si="16"/>
        <v>1</v>
      </c>
      <c r="BM303" t="b">
        <f t="shared" ref="BM303:BW303" si="17">BM11=BM157</f>
        <v>1</v>
      </c>
      <c r="BN303" t="b">
        <f t="shared" si="17"/>
        <v>1</v>
      </c>
      <c r="BO303" t="b">
        <f t="shared" si="17"/>
        <v>1</v>
      </c>
      <c r="BP303" t="b">
        <f t="shared" si="17"/>
        <v>1</v>
      </c>
      <c r="BQ303" t="b">
        <f t="shared" si="17"/>
        <v>1</v>
      </c>
      <c r="BR303" t="b">
        <f t="shared" si="17"/>
        <v>1</v>
      </c>
      <c r="BS303" t="b">
        <f t="shared" si="17"/>
        <v>0</v>
      </c>
      <c r="BT303" t="b">
        <f t="shared" si="17"/>
        <v>1</v>
      </c>
      <c r="BU303" t="b">
        <f t="shared" si="17"/>
        <v>1</v>
      </c>
      <c r="BV303" t="b">
        <f t="shared" si="17"/>
        <v>0</v>
      </c>
      <c r="BW303" t="b">
        <f t="shared" si="17"/>
        <v>1</v>
      </c>
    </row>
    <row r="304" spans="1:75" x14ac:dyDescent="0.25">
      <c r="A304" t="b">
        <f t="shared" ref="A304:BL304" si="18">A12=A158</f>
        <v>1</v>
      </c>
      <c r="B304" t="b">
        <f t="shared" si="18"/>
        <v>1</v>
      </c>
      <c r="C304" t="b">
        <f t="shared" si="18"/>
        <v>0</v>
      </c>
      <c r="D304" t="b">
        <f t="shared" si="18"/>
        <v>0</v>
      </c>
      <c r="E304" t="b">
        <f t="shared" si="18"/>
        <v>0</v>
      </c>
      <c r="F304" t="b">
        <f t="shared" si="18"/>
        <v>0</v>
      </c>
      <c r="G304" t="b">
        <f t="shared" si="18"/>
        <v>0</v>
      </c>
      <c r="H304" t="b">
        <f t="shared" si="18"/>
        <v>1</v>
      </c>
      <c r="I304" t="b">
        <f t="shared" si="18"/>
        <v>1</v>
      </c>
      <c r="J304" t="b">
        <f t="shared" si="18"/>
        <v>1</v>
      </c>
      <c r="K304" t="b">
        <f t="shared" si="18"/>
        <v>1</v>
      </c>
      <c r="L304" t="b">
        <f t="shared" si="18"/>
        <v>0</v>
      </c>
      <c r="M304" t="b">
        <f t="shared" si="18"/>
        <v>1</v>
      </c>
      <c r="N304" t="b">
        <f t="shared" si="18"/>
        <v>1</v>
      </c>
      <c r="O304" t="b">
        <f t="shared" si="18"/>
        <v>1</v>
      </c>
      <c r="P304" t="b">
        <f t="shared" si="18"/>
        <v>1</v>
      </c>
      <c r="Q304" t="b">
        <f t="shared" si="18"/>
        <v>1</v>
      </c>
      <c r="R304" t="b">
        <f t="shared" si="18"/>
        <v>1</v>
      </c>
      <c r="S304" t="b">
        <f t="shared" si="18"/>
        <v>1</v>
      </c>
      <c r="T304" t="b">
        <f t="shared" si="18"/>
        <v>1</v>
      </c>
      <c r="U304" t="b">
        <f t="shared" si="18"/>
        <v>1</v>
      </c>
      <c r="V304" t="b">
        <f t="shared" si="18"/>
        <v>1</v>
      </c>
      <c r="W304" t="b">
        <f t="shared" si="18"/>
        <v>1</v>
      </c>
      <c r="X304" t="b">
        <f t="shared" si="18"/>
        <v>1</v>
      </c>
      <c r="Y304" t="b">
        <f t="shared" si="18"/>
        <v>1</v>
      </c>
      <c r="Z304" t="b">
        <f t="shared" si="18"/>
        <v>1</v>
      </c>
      <c r="AA304" t="b">
        <f t="shared" si="18"/>
        <v>1</v>
      </c>
      <c r="AB304" t="b">
        <f t="shared" si="18"/>
        <v>1</v>
      </c>
      <c r="AC304" t="b">
        <f t="shared" si="18"/>
        <v>1</v>
      </c>
      <c r="AD304" t="b">
        <f t="shared" si="18"/>
        <v>1</v>
      </c>
      <c r="AE304" t="b">
        <f t="shared" si="18"/>
        <v>1</v>
      </c>
      <c r="AF304" t="b">
        <f t="shared" si="18"/>
        <v>1</v>
      </c>
      <c r="AG304" t="b">
        <f t="shared" si="18"/>
        <v>1</v>
      </c>
      <c r="AH304" t="b">
        <f t="shared" si="18"/>
        <v>1</v>
      </c>
      <c r="AI304" t="b">
        <f t="shared" si="18"/>
        <v>1</v>
      </c>
      <c r="AJ304" t="b">
        <f t="shared" si="18"/>
        <v>1</v>
      </c>
      <c r="AK304" t="b">
        <f t="shared" si="18"/>
        <v>1</v>
      </c>
      <c r="AL304" t="b">
        <f t="shared" si="18"/>
        <v>1</v>
      </c>
      <c r="AM304" t="b">
        <f t="shared" si="18"/>
        <v>1</v>
      </c>
      <c r="AN304" t="b">
        <f t="shared" si="18"/>
        <v>1</v>
      </c>
      <c r="AO304" t="b">
        <f t="shared" si="18"/>
        <v>0</v>
      </c>
      <c r="AP304" t="b">
        <f t="shared" si="18"/>
        <v>1</v>
      </c>
      <c r="AQ304" t="b">
        <f t="shared" si="18"/>
        <v>1</v>
      </c>
      <c r="AR304" t="b">
        <f t="shared" si="18"/>
        <v>1</v>
      </c>
      <c r="AS304" t="b">
        <f t="shared" si="18"/>
        <v>1</v>
      </c>
      <c r="AT304" t="b">
        <f t="shared" si="18"/>
        <v>1</v>
      </c>
      <c r="AU304" t="b">
        <f t="shared" si="18"/>
        <v>1</v>
      </c>
      <c r="AV304" t="b">
        <f t="shared" si="18"/>
        <v>1</v>
      </c>
      <c r="AW304" t="b">
        <f t="shared" si="18"/>
        <v>1</v>
      </c>
      <c r="AX304" t="b">
        <f t="shared" si="18"/>
        <v>1</v>
      </c>
      <c r="AY304" t="b">
        <f t="shared" si="18"/>
        <v>1</v>
      </c>
      <c r="AZ304" t="b">
        <f t="shared" si="18"/>
        <v>1</v>
      </c>
      <c r="BA304" t="b">
        <f t="shared" si="18"/>
        <v>1</v>
      </c>
      <c r="BB304" t="b">
        <f t="shared" si="18"/>
        <v>1</v>
      </c>
      <c r="BC304" t="b">
        <f t="shared" si="18"/>
        <v>0</v>
      </c>
      <c r="BD304" t="b">
        <f t="shared" si="18"/>
        <v>0</v>
      </c>
      <c r="BE304" t="b">
        <f t="shared" si="18"/>
        <v>0</v>
      </c>
      <c r="BF304" t="b">
        <f t="shared" si="18"/>
        <v>0</v>
      </c>
      <c r="BG304" t="b">
        <f t="shared" si="18"/>
        <v>1</v>
      </c>
      <c r="BH304" t="b">
        <f t="shared" si="18"/>
        <v>0</v>
      </c>
      <c r="BI304" t="b">
        <f t="shared" si="18"/>
        <v>1</v>
      </c>
      <c r="BJ304" t="b">
        <f t="shared" si="18"/>
        <v>1</v>
      </c>
      <c r="BK304" t="b">
        <f t="shared" si="18"/>
        <v>1</v>
      </c>
      <c r="BL304" t="b">
        <f t="shared" si="18"/>
        <v>1</v>
      </c>
      <c r="BM304" t="b">
        <f t="shared" ref="BM304:BW304" si="19">BM12=BM158</f>
        <v>1</v>
      </c>
      <c r="BN304" t="b">
        <f t="shared" si="19"/>
        <v>1</v>
      </c>
      <c r="BO304" t="b">
        <f t="shared" si="19"/>
        <v>1</v>
      </c>
      <c r="BP304" t="b">
        <f t="shared" si="19"/>
        <v>1</v>
      </c>
      <c r="BQ304" t="b">
        <f t="shared" si="19"/>
        <v>1</v>
      </c>
      <c r="BR304" t="b">
        <f t="shared" si="19"/>
        <v>1</v>
      </c>
      <c r="BS304" t="b">
        <f t="shared" si="19"/>
        <v>0</v>
      </c>
      <c r="BT304" t="b">
        <f t="shared" si="19"/>
        <v>1</v>
      </c>
      <c r="BU304" t="b">
        <f t="shared" si="19"/>
        <v>1</v>
      </c>
      <c r="BV304" t="b">
        <f t="shared" si="19"/>
        <v>0</v>
      </c>
      <c r="BW304" t="b">
        <f t="shared" si="19"/>
        <v>1</v>
      </c>
    </row>
    <row r="305" spans="1:75" x14ac:dyDescent="0.25">
      <c r="A305" t="b">
        <f t="shared" ref="A305:BL305" si="20">A13=A159</f>
        <v>1</v>
      </c>
      <c r="B305" t="b">
        <f t="shared" si="20"/>
        <v>1</v>
      </c>
      <c r="C305" t="b">
        <f t="shared" si="20"/>
        <v>0</v>
      </c>
      <c r="D305" t="b">
        <f t="shared" si="20"/>
        <v>0</v>
      </c>
      <c r="E305" t="b">
        <f t="shared" si="20"/>
        <v>0</v>
      </c>
      <c r="F305" t="b">
        <f t="shared" si="20"/>
        <v>0</v>
      </c>
      <c r="G305" t="b">
        <f t="shared" si="20"/>
        <v>0</v>
      </c>
      <c r="H305" t="b">
        <f t="shared" si="20"/>
        <v>1</v>
      </c>
      <c r="I305" t="b">
        <f t="shared" si="20"/>
        <v>1</v>
      </c>
      <c r="J305" t="b">
        <f t="shared" si="20"/>
        <v>1</v>
      </c>
      <c r="K305" t="b">
        <f t="shared" si="20"/>
        <v>1</v>
      </c>
      <c r="L305" t="b">
        <f t="shared" si="20"/>
        <v>0</v>
      </c>
      <c r="M305" t="b">
        <f t="shared" si="20"/>
        <v>1</v>
      </c>
      <c r="N305" t="b">
        <f t="shared" si="20"/>
        <v>1</v>
      </c>
      <c r="O305" t="b">
        <f t="shared" si="20"/>
        <v>1</v>
      </c>
      <c r="P305" t="b">
        <f t="shared" si="20"/>
        <v>1</v>
      </c>
      <c r="Q305" t="b">
        <f t="shared" si="20"/>
        <v>1</v>
      </c>
      <c r="R305" t="b">
        <f t="shared" si="20"/>
        <v>1</v>
      </c>
      <c r="S305" t="b">
        <f t="shared" si="20"/>
        <v>1</v>
      </c>
      <c r="T305" t="b">
        <f t="shared" si="20"/>
        <v>1</v>
      </c>
      <c r="U305" t="b">
        <f t="shared" si="20"/>
        <v>1</v>
      </c>
      <c r="V305" t="b">
        <f t="shared" si="20"/>
        <v>1</v>
      </c>
      <c r="W305" t="b">
        <f t="shared" si="20"/>
        <v>1</v>
      </c>
      <c r="X305" t="b">
        <f t="shared" si="20"/>
        <v>1</v>
      </c>
      <c r="Y305" t="b">
        <f t="shared" si="20"/>
        <v>1</v>
      </c>
      <c r="Z305" t="b">
        <f t="shared" si="20"/>
        <v>1</v>
      </c>
      <c r="AA305" t="b">
        <f t="shared" si="20"/>
        <v>1</v>
      </c>
      <c r="AB305" t="b">
        <f t="shared" si="20"/>
        <v>1</v>
      </c>
      <c r="AC305" t="b">
        <f t="shared" si="20"/>
        <v>1</v>
      </c>
      <c r="AD305" t="b">
        <f t="shared" si="20"/>
        <v>1</v>
      </c>
      <c r="AE305" t="b">
        <f t="shared" si="20"/>
        <v>1</v>
      </c>
      <c r="AF305" t="b">
        <f t="shared" si="20"/>
        <v>1</v>
      </c>
      <c r="AG305" t="b">
        <f t="shared" si="20"/>
        <v>1</v>
      </c>
      <c r="AH305" t="b">
        <f t="shared" si="20"/>
        <v>1</v>
      </c>
      <c r="AI305" t="b">
        <f t="shared" si="20"/>
        <v>1</v>
      </c>
      <c r="AJ305" t="b">
        <f t="shared" si="20"/>
        <v>1</v>
      </c>
      <c r="AK305" t="b">
        <f t="shared" si="20"/>
        <v>1</v>
      </c>
      <c r="AL305" t="b">
        <f t="shared" si="20"/>
        <v>1</v>
      </c>
      <c r="AM305" t="b">
        <f t="shared" si="20"/>
        <v>1</v>
      </c>
      <c r="AN305" t="b">
        <f t="shared" si="20"/>
        <v>1</v>
      </c>
      <c r="AO305" t="b">
        <f t="shared" si="20"/>
        <v>0</v>
      </c>
      <c r="AP305" t="b">
        <f t="shared" si="20"/>
        <v>1</v>
      </c>
      <c r="AQ305" t="b">
        <f t="shared" si="20"/>
        <v>1</v>
      </c>
      <c r="AR305" t="b">
        <f t="shared" si="20"/>
        <v>1</v>
      </c>
      <c r="AS305" t="b">
        <f t="shared" si="20"/>
        <v>1</v>
      </c>
      <c r="AT305" t="b">
        <f t="shared" si="20"/>
        <v>1</v>
      </c>
      <c r="AU305" t="b">
        <f t="shared" si="20"/>
        <v>1</v>
      </c>
      <c r="AV305" t="b">
        <f t="shared" si="20"/>
        <v>1</v>
      </c>
      <c r="AW305" t="b">
        <f t="shared" si="20"/>
        <v>1</v>
      </c>
      <c r="AX305" t="b">
        <f t="shared" si="20"/>
        <v>1</v>
      </c>
      <c r="AY305" t="b">
        <f t="shared" si="20"/>
        <v>1</v>
      </c>
      <c r="AZ305" t="b">
        <f t="shared" si="20"/>
        <v>1</v>
      </c>
      <c r="BA305" t="b">
        <f t="shared" si="20"/>
        <v>1</v>
      </c>
      <c r="BB305" t="b">
        <f t="shared" si="20"/>
        <v>1</v>
      </c>
      <c r="BC305" t="b">
        <f t="shared" si="20"/>
        <v>0</v>
      </c>
      <c r="BD305" t="b">
        <f t="shared" si="20"/>
        <v>0</v>
      </c>
      <c r="BE305" t="b">
        <f t="shared" si="20"/>
        <v>0</v>
      </c>
      <c r="BF305" t="b">
        <f t="shared" si="20"/>
        <v>0</v>
      </c>
      <c r="BG305" t="b">
        <f t="shared" si="20"/>
        <v>1</v>
      </c>
      <c r="BH305" t="b">
        <f t="shared" si="20"/>
        <v>0</v>
      </c>
      <c r="BI305" t="b">
        <f t="shared" si="20"/>
        <v>1</v>
      </c>
      <c r="BJ305" t="b">
        <f t="shared" si="20"/>
        <v>1</v>
      </c>
      <c r="BK305" t="b">
        <f t="shared" si="20"/>
        <v>1</v>
      </c>
      <c r="BL305" t="b">
        <f t="shared" si="20"/>
        <v>1</v>
      </c>
      <c r="BM305" t="b">
        <f t="shared" ref="BM305:BW305" si="21">BM13=BM159</f>
        <v>1</v>
      </c>
      <c r="BN305" t="b">
        <f t="shared" si="21"/>
        <v>1</v>
      </c>
      <c r="BO305" t="b">
        <f t="shared" si="21"/>
        <v>1</v>
      </c>
      <c r="BP305" t="b">
        <f t="shared" si="21"/>
        <v>1</v>
      </c>
      <c r="BQ305" t="b">
        <f t="shared" si="21"/>
        <v>1</v>
      </c>
      <c r="BR305" t="b">
        <f t="shared" si="21"/>
        <v>1</v>
      </c>
      <c r="BS305" t="b">
        <f t="shared" si="21"/>
        <v>0</v>
      </c>
      <c r="BT305" t="b">
        <f t="shared" si="21"/>
        <v>1</v>
      </c>
      <c r="BU305" t="b">
        <f t="shared" si="21"/>
        <v>1</v>
      </c>
      <c r="BV305" t="b">
        <f t="shared" si="21"/>
        <v>0</v>
      </c>
      <c r="BW305" t="b">
        <f t="shared" si="21"/>
        <v>1</v>
      </c>
    </row>
    <row r="306" spans="1:75" x14ac:dyDescent="0.25">
      <c r="A306" t="b">
        <f t="shared" ref="A306:BL306" si="22">A14=A160</f>
        <v>1</v>
      </c>
      <c r="B306" t="b">
        <f t="shared" si="22"/>
        <v>1</v>
      </c>
      <c r="C306" t="b">
        <f t="shared" si="22"/>
        <v>0</v>
      </c>
      <c r="D306" t="b">
        <f t="shared" si="22"/>
        <v>0</v>
      </c>
      <c r="E306" t="b">
        <f t="shared" si="22"/>
        <v>0</v>
      </c>
      <c r="F306" t="b">
        <f t="shared" si="22"/>
        <v>0</v>
      </c>
      <c r="G306" t="b">
        <f t="shared" si="22"/>
        <v>0</v>
      </c>
      <c r="H306" t="b">
        <f t="shared" si="22"/>
        <v>1</v>
      </c>
      <c r="I306" t="b">
        <f t="shared" si="22"/>
        <v>1</v>
      </c>
      <c r="J306" t="b">
        <f t="shared" si="22"/>
        <v>1</v>
      </c>
      <c r="K306" t="b">
        <f t="shared" si="22"/>
        <v>1</v>
      </c>
      <c r="L306" t="b">
        <f t="shared" si="22"/>
        <v>0</v>
      </c>
      <c r="M306" t="b">
        <f t="shared" si="22"/>
        <v>1</v>
      </c>
      <c r="N306" t="b">
        <f t="shared" si="22"/>
        <v>1</v>
      </c>
      <c r="O306" t="b">
        <f t="shared" si="22"/>
        <v>1</v>
      </c>
      <c r="P306" t="b">
        <f t="shared" si="22"/>
        <v>1</v>
      </c>
      <c r="Q306" t="b">
        <f t="shared" si="22"/>
        <v>1</v>
      </c>
      <c r="R306" t="b">
        <f t="shared" si="22"/>
        <v>1</v>
      </c>
      <c r="S306" t="b">
        <f t="shared" si="22"/>
        <v>1</v>
      </c>
      <c r="T306" t="b">
        <f t="shared" si="22"/>
        <v>1</v>
      </c>
      <c r="U306" t="b">
        <f t="shared" si="22"/>
        <v>1</v>
      </c>
      <c r="V306" t="b">
        <f t="shared" si="22"/>
        <v>1</v>
      </c>
      <c r="W306" t="b">
        <f t="shared" si="22"/>
        <v>1</v>
      </c>
      <c r="X306" t="b">
        <f t="shared" si="22"/>
        <v>1</v>
      </c>
      <c r="Y306" t="b">
        <f t="shared" si="22"/>
        <v>1</v>
      </c>
      <c r="Z306" t="b">
        <f t="shared" si="22"/>
        <v>1</v>
      </c>
      <c r="AA306" t="b">
        <f t="shared" si="22"/>
        <v>1</v>
      </c>
      <c r="AB306" t="b">
        <f t="shared" si="22"/>
        <v>1</v>
      </c>
      <c r="AC306" t="b">
        <f t="shared" si="22"/>
        <v>1</v>
      </c>
      <c r="AD306" t="b">
        <f t="shared" si="22"/>
        <v>1</v>
      </c>
      <c r="AE306" t="b">
        <f t="shared" si="22"/>
        <v>1</v>
      </c>
      <c r="AF306" t="b">
        <f t="shared" si="22"/>
        <v>1</v>
      </c>
      <c r="AG306" t="b">
        <f t="shared" si="22"/>
        <v>1</v>
      </c>
      <c r="AH306" t="b">
        <f t="shared" si="22"/>
        <v>1</v>
      </c>
      <c r="AI306" t="b">
        <f t="shared" si="22"/>
        <v>1</v>
      </c>
      <c r="AJ306" t="b">
        <f t="shared" si="22"/>
        <v>1</v>
      </c>
      <c r="AK306" t="b">
        <f t="shared" si="22"/>
        <v>1</v>
      </c>
      <c r="AL306" t="b">
        <f t="shared" si="22"/>
        <v>1</v>
      </c>
      <c r="AM306" t="b">
        <f t="shared" si="22"/>
        <v>1</v>
      </c>
      <c r="AN306" t="b">
        <f t="shared" si="22"/>
        <v>1</v>
      </c>
      <c r="AO306" t="b">
        <f t="shared" si="22"/>
        <v>0</v>
      </c>
      <c r="AP306" t="b">
        <f t="shared" si="22"/>
        <v>1</v>
      </c>
      <c r="AQ306" t="b">
        <f t="shared" si="22"/>
        <v>1</v>
      </c>
      <c r="AR306" t="b">
        <f t="shared" si="22"/>
        <v>1</v>
      </c>
      <c r="AS306" t="b">
        <f t="shared" si="22"/>
        <v>1</v>
      </c>
      <c r="AT306" t="b">
        <f t="shared" si="22"/>
        <v>1</v>
      </c>
      <c r="AU306" t="b">
        <f t="shared" si="22"/>
        <v>1</v>
      </c>
      <c r="AV306" t="b">
        <f t="shared" si="22"/>
        <v>1</v>
      </c>
      <c r="AW306" t="b">
        <f t="shared" si="22"/>
        <v>1</v>
      </c>
      <c r="AX306" t="b">
        <f t="shared" si="22"/>
        <v>1</v>
      </c>
      <c r="AY306" t="b">
        <f t="shared" si="22"/>
        <v>1</v>
      </c>
      <c r="AZ306" t="b">
        <f t="shared" si="22"/>
        <v>1</v>
      </c>
      <c r="BA306" t="b">
        <f t="shared" si="22"/>
        <v>1</v>
      </c>
      <c r="BB306" t="b">
        <f t="shared" si="22"/>
        <v>1</v>
      </c>
      <c r="BC306" t="b">
        <f t="shared" si="22"/>
        <v>0</v>
      </c>
      <c r="BD306" t="b">
        <f t="shared" si="22"/>
        <v>0</v>
      </c>
      <c r="BE306" t="b">
        <f t="shared" si="22"/>
        <v>0</v>
      </c>
      <c r="BF306" t="b">
        <f t="shared" si="22"/>
        <v>0</v>
      </c>
      <c r="BG306" t="b">
        <f t="shared" si="22"/>
        <v>1</v>
      </c>
      <c r="BH306" t="b">
        <f t="shared" si="22"/>
        <v>0</v>
      </c>
      <c r="BI306" t="b">
        <f t="shared" si="22"/>
        <v>1</v>
      </c>
      <c r="BJ306" t="b">
        <f t="shared" si="22"/>
        <v>1</v>
      </c>
      <c r="BK306" t="b">
        <f t="shared" si="22"/>
        <v>1</v>
      </c>
      <c r="BL306" t="b">
        <f t="shared" si="22"/>
        <v>1</v>
      </c>
      <c r="BM306" t="b">
        <f t="shared" ref="BM306:BW306" si="23">BM14=BM160</f>
        <v>1</v>
      </c>
      <c r="BN306" t="b">
        <f t="shared" si="23"/>
        <v>1</v>
      </c>
      <c r="BO306" t="b">
        <f t="shared" si="23"/>
        <v>1</v>
      </c>
      <c r="BP306" t="b">
        <f t="shared" si="23"/>
        <v>1</v>
      </c>
      <c r="BQ306" t="b">
        <f t="shared" si="23"/>
        <v>1</v>
      </c>
      <c r="BR306" t="b">
        <f t="shared" si="23"/>
        <v>1</v>
      </c>
      <c r="BS306" t="b">
        <f t="shared" si="23"/>
        <v>0</v>
      </c>
      <c r="BT306" t="b">
        <f t="shared" si="23"/>
        <v>1</v>
      </c>
      <c r="BU306" t="b">
        <f t="shared" si="23"/>
        <v>1</v>
      </c>
      <c r="BV306" t="b">
        <f t="shared" si="23"/>
        <v>0</v>
      </c>
      <c r="BW306" t="b">
        <f t="shared" si="23"/>
        <v>1</v>
      </c>
    </row>
    <row r="307" spans="1:75" x14ac:dyDescent="0.25">
      <c r="A307" t="b">
        <f t="shared" ref="A307:BL307" si="24">A15=A161</f>
        <v>1</v>
      </c>
      <c r="B307" t="b">
        <f t="shared" si="24"/>
        <v>1</v>
      </c>
      <c r="C307" t="b">
        <f t="shared" si="24"/>
        <v>0</v>
      </c>
      <c r="D307" t="b">
        <f t="shared" si="24"/>
        <v>0</v>
      </c>
      <c r="E307" t="b">
        <f t="shared" si="24"/>
        <v>0</v>
      </c>
      <c r="F307" t="b">
        <f t="shared" si="24"/>
        <v>0</v>
      </c>
      <c r="G307" t="b">
        <f t="shared" si="24"/>
        <v>0</v>
      </c>
      <c r="H307" t="b">
        <f t="shared" si="24"/>
        <v>1</v>
      </c>
      <c r="I307" t="b">
        <f t="shared" si="24"/>
        <v>1</v>
      </c>
      <c r="J307" t="b">
        <f t="shared" si="24"/>
        <v>1</v>
      </c>
      <c r="K307" t="b">
        <f t="shared" si="24"/>
        <v>1</v>
      </c>
      <c r="L307" t="b">
        <f t="shared" si="24"/>
        <v>0</v>
      </c>
      <c r="M307" t="b">
        <f t="shared" si="24"/>
        <v>1</v>
      </c>
      <c r="N307" t="b">
        <f t="shared" si="24"/>
        <v>1</v>
      </c>
      <c r="O307" t="b">
        <f t="shared" si="24"/>
        <v>1</v>
      </c>
      <c r="P307" t="b">
        <f t="shared" si="24"/>
        <v>1</v>
      </c>
      <c r="Q307" t="b">
        <f t="shared" si="24"/>
        <v>1</v>
      </c>
      <c r="R307" t="b">
        <f t="shared" si="24"/>
        <v>1</v>
      </c>
      <c r="S307" t="b">
        <f t="shared" si="24"/>
        <v>1</v>
      </c>
      <c r="T307" t="b">
        <f t="shared" si="24"/>
        <v>1</v>
      </c>
      <c r="U307" t="b">
        <f t="shared" si="24"/>
        <v>1</v>
      </c>
      <c r="V307" t="b">
        <f t="shared" si="24"/>
        <v>1</v>
      </c>
      <c r="W307" t="b">
        <f t="shared" si="24"/>
        <v>1</v>
      </c>
      <c r="X307" t="b">
        <f t="shared" si="24"/>
        <v>1</v>
      </c>
      <c r="Y307" t="b">
        <f t="shared" si="24"/>
        <v>1</v>
      </c>
      <c r="Z307" t="b">
        <f t="shared" si="24"/>
        <v>1</v>
      </c>
      <c r="AA307" t="b">
        <f t="shared" si="24"/>
        <v>1</v>
      </c>
      <c r="AB307" t="b">
        <f t="shared" si="24"/>
        <v>1</v>
      </c>
      <c r="AC307" t="b">
        <f t="shared" si="24"/>
        <v>1</v>
      </c>
      <c r="AD307" t="b">
        <f t="shared" si="24"/>
        <v>1</v>
      </c>
      <c r="AE307" t="b">
        <f t="shared" si="24"/>
        <v>1</v>
      </c>
      <c r="AF307" t="b">
        <f t="shared" si="24"/>
        <v>1</v>
      </c>
      <c r="AG307" t="b">
        <f t="shared" si="24"/>
        <v>1</v>
      </c>
      <c r="AH307" t="b">
        <f t="shared" si="24"/>
        <v>1</v>
      </c>
      <c r="AI307" t="b">
        <f t="shared" si="24"/>
        <v>1</v>
      </c>
      <c r="AJ307" t="b">
        <f t="shared" si="24"/>
        <v>1</v>
      </c>
      <c r="AK307" t="b">
        <f t="shared" si="24"/>
        <v>1</v>
      </c>
      <c r="AL307" t="b">
        <f t="shared" si="24"/>
        <v>1</v>
      </c>
      <c r="AM307" t="b">
        <f t="shared" si="24"/>
        <v>1</v>
      </c>
      <c r="AN307" t="b">
        <f t="shared" si="24"/>
        <v>1</v>
      </c>
      <c r="AO307" t="b">
        <f t="shared" si="24"/>
        <v>0</v>
      </c>
      <c r="AP307" t="b">
        <f t="shared" si="24"/>
        <v>1</v>
      </c>
      <c r="AQ307" t="b">
        <f t="shared" si="24"/>
        <v>1</v>
      </c>
      <c r="AR307" t="b">
        <f t="shared" si="24"/>
        <v>1</v>
      </c>
      <c r="AS307" t="b">
        <f t="shared" si="24"/>
        <v>1</v>
      </c>
      <c r="AT307" t="b">
        <f t="shared" si="24"/>
        <v>1</v>
      </c>
      <c r="AU307" t="b">
        <f t="shared" si="24"/>
        <v>1</v>
      </c>
      <c r="AV307" t="b">
        <f t="shared" si="24"/>
        <v>1</v>
      </c>
      <c r="AW307" t="b">
        <f t="shared" si="24"/>
        <v>1</v>
      </c>
      <c r="AX307" t="b">
        <f t="shared" si="24"/>
        <v>1</v>
      </c>
      <c r="AY307" t="b">
        <f t="shared" si="24"/>
        <v>1</v>
      </c>
      <c r="AZ307" t="b">
        <f t="shared" si="24"/>
        <v>1</v>
      </c>
      <c r="BA307" t="b">
        <f t="shared" si="24"/>
        <v>1</v>
      </c>
      <c r="BB307" t="b">
        <f t="shared" si="24"/>
        <v>1</v>
      </c>
      <c r="BC307" t="b">
        <f t="shared" si="24"/>
        <v>0</v>
      </c>
      <c r="BD307" t="b">
        <f t="shared" si="24"/>
        <v>0</v>
      </c>
      <c r="BE307" t="b">
        <f t="shared" si="24"/>
        <v>0</v>
      </c>
      <c r="BF307" t="b">
        <f t="shared" si="24"/>
        <v>0</v>
      </c>
      <c r="BG307" t="b">
        <f t="shared" si="24"/>
        <v>1</v>
      </c>
      <c r="BH307" t="b">
        <f t="shared" si="24"/>
        <v>0</v>
      </c>
      <c r="BI307" t="b">
        <f t="shared" si="24"/>
        <v>1</v>
      </c>
      <c r="BJ307" t="b">
        <f t="shared" si="24"/>
        <v>1</v>
      </c>
      <c r="BK307" t="b">
        <f t="shared" si="24"/>
        <v>1</v>
      </c>
      <c r="BL307" t="b">
        <f t="shared" si="24"/>
        <v>1</v>
      </c>
      <c r="BM307" t="b">
        <f t="shared" ref="BM307:BW307" si="25">BM15=BM161</f>
        <v>1</v>
      </c>
      <c r="BN307" t="b">
        <f t="shared" si="25"/>
        <v>1</v>
      </c>
      <c r="BO307" t="b">
        <f t="shared" si="25"/>
        <v>1</v>
      </c>
      <c r="BP307" t="b">
        <f t="shared" si="25"/>
        <v>1</v>
      </c>
      <c r="BQ307" t="b">
        <f t="shared" si="25"/>
        <v>1</v>
      </c>
      <c r="BR307" t="b">
        <f t="shared" si="25"/>
        <v>1</v>
      </c>
      <c r="BS307" t="b">
        <f t="shared" si="25"/>
        <v>0</v>
      </c>
      <c r="BT307" t="b">
        <f t="shared" si="25"/>
        <v>1</v>
      </c>
      <c r="BU307" t="b">
        <f t="shared" si="25"/>
        <v>1</v>
      </c>
      <c r="BV307" t="b">
        <f t="shared" si="25"/>
        <v>0</v>
      </c>
      <c r="BW307" t="b">
        <f t="shared" si="25"/>
        <v>1</v>
      </c>
    </row>
    <row r="308" spans="1:75" x14ac:dyDescent="0.25">
      <c r="A308" t="b">
        <f t="shared" ref="A308:BL308" si="26">A16=A162</f>
        <v>1</v>
      </c>
      <c r="B308" t="b">
        <f t="shared" si="26"/>
        <v>1</v>
      </c>
      <c r="C308" t="b">
        <f t="shared" si="26"/>
        <v>0</v>
      </c>
      <c r="D308" t="b">
        <f t="shared" si="26"/>
        <v>0</v>
      </c>
      <c r="E308" t="b">
        <f t="shared" si="26"/>
        <v>0</v>
      </c>
      <c r="F308" t="b">
        <f t="shared" si="26"/>
        <v>0</v>
      </c>
      <c r="G308" t="b">
        <f t="shared" si="26"/>
        <v>0</v>
      </c>
      <c r="H308" t="b">
        <f t="shared" si="26"/>
        <v>1</v>
      </c>
      <c r="I308" t="b">
        <f t="shared" si="26"/>
        <v>1</v>
      </c>
      <c r="J308" t="b">
        <f t="shared" si="26"/>
        <v>1</v>
      </c>
      <c r="K308" t="b">
        <f t="shared" si="26"/>
        <v>1</v>
      </c>
      <c r="L308" t="b">
        <f t="shared" si="26"/>
        <v>0</v>
      </c>
      <c r="M308" t="b">
        <f t="shared" si="26"/>
        <v>1</v>
      </c>
      <c r="N308" t="b">
        <f t="shared" si="26"/>
        <v>1</v>
      </c>
      <c r="O308" t="b">
        <f t="shared" si="26"/>
        <v>1</v>
      </c>
      <c r="P308" t="b">
        <f t="shared" si="26"/>
        <v>1</v>
      </c>
      <c r="Q308" t="b">
        <f t="shared" si="26"/>
        <v>1</v>
      </c>
      <c r="R308" t="b">
        <f t="shared" si="26"/>
        <v>1</v>
      </c>
      <c r="S308" t="b">
        <f t="shared" si="26"/>
        <v>1</v>
      </c>
      <c r="T308" t="b">
        <f t="shared" si="26"/>
        <v>1</v>
      </c>
      <c r="U308" t="b">
        <f t="shared" si="26"/>
        <v>1</v>
      </c>
      <c r="V308" t="b">
        <f t="shared" si="26"/>
        <v>1</v>
      </c>
      <c r="W308" t="b">
        <f t="shared" si="26"/>
        <v>1</v>
      </c>
      <c r="X308" t="b">
        <f t="shared" si="26"/>
        <v>1</v>
      </c>
      <c r="Y308" t="b">
        <f t="shared" si="26"/>
        <v>1</v>
      </c>
      <c r="Z308" t="b">
        <f t="shared" si="26"/>
        <v>1</v>
      </c>
      <c r="AA308" t="b">
        <f t="shared" si="26"/>
        <v>1</v>
      </c>
      <c r="AB308" t="b">
        <f t="shared" si="26"/>
        <v>1</v>
      </c>
      <c r="AC308" t="b">
        <f t="shared" si="26"/>
        <v>1</v>
      </c>
      <c r="AD308" t="b">
        <f t="shared" si="26"/>
        <v>1</v>
      </c>
      <c r="AE308" t="b">
        <f t="shared" si="26"/>
        <v>1</v>
      </c>
      <c r="AF308" t="b">
        <f t="shared" si="26"/>
        <v>1</v>
      </c>
      <c r="AG308" t="b">
        <f t="shared" si="26"/>
        <v>1</v>
      </c>
      <c r="AH308" t="b">
        <f t="shared" si="26"/>
        <v>1</v>
      </c>
      <c r="AI308" t="b">
        <f t="shared" si="26"/>
        <v>1</v>
      </c>
      <c r="AJ308" t="b">
        <f t="shared" si="26"/>
        <v>1</v>
      </c>
      <c r="AK308" t="b">
        <f t="shared" si="26"/>
        <v>1</v>
      </c>
      <c r="AL308" t="b">
        <f t="shared" si="26"/>
        <v>1</v>
      </c>
      <c r="AM308" t="b">
        <f t="shared" si="26"/>
        <v>1</v>
      </c>
      <c r="AN308" t="b">
        <f t="shared" si="26"/>
        <v>1</v>
      </c>
      <c r="AO308" t="b">
        <f t="shared" si="26"/>
        <v>0</v>
      </c>
      <c r="AP308" t="b">
        <f t="shared" si="26"/>
        <v>1</v>
      </c>
      <c r="AQ308" t="b">
        <f t="shared" si="26"/>
        <v>1</v>
      </c>
      <c r="AR308" t="b">
        <f t="shared" si="26"/>
        <v>1</v>
      </c>
      <c r="AS308" t="b">
        <f t="shared" si="26"/>
        <v>1</v>
      </c>
      <c r="AT308" t="b">
        <f t="shared" si="26"/>
        <v>1</v>
      </c>
      <c r="AU308" t="b">
        <f t="shared" si="26"/>
        <v>1</v>
      </c>
      <c r="AV308" t="b">
        <f t="shared" si="26"/>
        <v>1</v>
      </c>
      <c r="AW308" t="b">
        <f t="shared" si="26"/>
        <v>1</v>
      </c>
      <c r="AX308" t="b">
        <f t="shared" si="26"/>
        <v>1</v>
      </c>
      <c r="AY308" t="b">
        <f t="shared" si="26"/>
        <v>1</v>
      </c>
      <c r="AZ308" t="b">
        <f t="shared" si="26"/>
        <v>1</v>
      </c>
      <c r="BA308" t="b">
        <f t="shared" si="26"/>
        <v>1</v>
      </c>
      <c r="BB308" t="b">
        <f t="shared" si="26"/>
        <v>1</v>
      </c>
      <c r="BC308" t="b">
        <f t="shared" si="26"/>
        <v>0</v>
      </c>
      <c r="BD308" t="b">
        <f t="shared" si="26"/>
        <v>0</v>
      </c>
      <c r="BE308" t="b">
        <f t="shared" si="26"/>
        <v>0</v>
      </c>
      <c r="BF308" t="b">
        <f t="shared" si="26"/>
        <v>0</v>
      </c>
      <c r="BG308" t="b">
        <f t="shared" si="26"/>
        <v>1</v>
      </c>
      <c r="BH308" t="b">
        <f t="shared" si="26"/>
        <v>0</v>
      </c>
      <c r="BI308" t="b">
        <f t="shared" si="26"/>
        <v>1</v>
      </c>
      <c r="BJ308" t="b">
        <f t="shared" si="26"/>
        <v>1</v>
      </c>
      <c r="BK308" t="b">
        <f t="shared" si="26"/>
        <v>1</v>
      </c>
      <c r="BL308" t="b">
        <f t="shared" si="26"/>
        <v>1</v>
      </c>
      <c r="BM308" t="b">
        <f t="shared" ref="BM308:BW308" si="27">BM16=BM162</f>
        <v>1</v>
      </c>
      <c r="BN308" t="b">
        <f t="shared" si="27"/>
        <v>1</v>
      </c>
      <c r="BO308" t="b">
        <f t="shared" si="27"/>
        <v>1</v>
      </c>
      <c r="BP308" t="b">
        <f t="shared" si="27"/>
        <v>1</v>
      </c>
      <c r="BQ308" t="b">
        <f t="shared" si="27"/>
        <v>1</v>
      </c>
      <c r="BR308" t="b">
        <f t="shared" si="27"/>
        <v>1</v>
      </c>
      <c r="BS308" t="b">
        <f t="shared" si="27"/>
        <v>0</v>
      </c>
      <c r="BT308" t="b">
        <f t="shared" si="27"/>
        <v>1</v>
      </c>
      <c r="BU308" t="b">
        <f t="shared" si="27"/>
        <v>1</v>
      </c>
      <c r="BV308" t="b">
        <f t="shared" si="27"/>
        <v>0</v>
      </c>
      <c r="BW308" t="b">
        <f t="shared" si="27"/>
        <v>1</v>
      </c>
    </row>
    <row r="309" spans="1:75" x14ac:dyDescent="0.25">
      <c r="A309" t="b">
        <f t="shared" ref="A309:BL309" si="28">A17=A163</f>
        <v>1</v>
      </c>
      <c r="B309" t="b">
        <f t="shared" si="28"/>
        <v>1</v>
      </c>
      <c r="C309" t="b">
        <f t="shared" si="28"/>
        <v>0</v>
      </c>
      <c r="D309" t="b">
        <f t="shared" si="28"/>
        <v>0</v>
      </c>
      <c r="E309" t="b">
        <f t="shared" si="28"/>
        <v>0</v>
      </c>
      <c r="F309" t="b">
        <f t="shared" si="28"/>
        <v>0</v>
      </c>
      <c r="G309" t="b">
        <f t="shared" si="28"/>
        <v>0</v>
      </c>
      <c r="H309" t="b">
        <f t="shared" si="28"/>
        <v>1</v>
      </c>
      <c r="I309" t="b">
        <f t="shared" si="28"/>
        <v>1</v>
      </c>
      <c r="J309" t="b">
        <f t="shared" si="28"/>
        <v>1</v>
      </c>
      <c r="K309" t="b">
        <f t="shared" si="28"/>
        <v>1</v>
      </c>
      <c r="L309" t="b">
        <f t="shared" si="28"/>
        <v>0</v>
      </c>
      <c r="M309" t="b">
        <f t="shared" si="28"/>
        <v>1</v>
      </c>
      <c r="N309" t="b">
        <f t="shared" si="28"/>
        <v>1</v>
      </c>
      <c r="O309" t="b">
        <f t="shared" si="28"/>
        <v>1</v>
      </c>
      <c r="P309" t="b">
        <f t="shared" si="28"/>
        <v>1</v>
      </c>
      <c r="Q309" t="b">
        <f t="shared" si="28"/>
        <v>1</v>
      </c>
      <c r="R309" t="b">
        <f t="shared" si="28"/>
        <v>1</v>
      </c>
      <c r="S309" t="b">
        <f t="shared" si="28"/>
        <v>1</v>
      </c>
      <c r="T309" t="b">
        <f t="shared" si="28"/>
        <v>1</v>
      </c>
      <c r="U309" t="b">
        <f t="shared" si="28"/>
        <v>1</v>
      </c>
      <c r="V309" t="b">
        <f t="shared" si="28"/>
        <v>1</v>
      </c>
      <c r="W309" t="b">
        <f t="shared" si="28"/>
        <v>1</v>
      </c>
      <c r="X309" t="b">
        <f t="shared" si="28"/>
        <v>1</v>
      </c>
      <c r="Y309" t="b">
        <f t="shared" si="28"/>
        <v>1</v>
      </c>
      <c r="Z309" t="b">
        <f t="shared" si="28"/>
        <v>1</v>
      </c>
      <c r="AA309" t="b">
        <f t="shared" si="28"/>
        <v>1</v>
      </c>
      <c r="AB309" t="b">
        <f t="shared" si="28"/>
        <v>1</v>
      </c>
      <c r="AC309" t="b">
        <f t="shared" si="28"/>
        <v>1</v>
      </c>
      <c r="AD309" t="b">
        <f t="shared" si="28"/>
        <v>1</v>
      </c>
      <c r="AE309" t="b">
        <f t="shared" si="28"/>
        <v>1</v>
      </c>
      <c r="AF309" t="b">
        <f t="shared" si="28"/>
        <v>1</v>
      </c>
      <c r="AG309" t="b">
        <f t="shared" si="28"/>
        <v>1</v>
      </c>
      <c r="AH309" t="b">
        <f t="shared" si="28"/>
        <v>1</v>
      </c>
      <c r="AI309" t="b">
        <f t="shared" si="28"/>
        <v>1</v>
      </c>
      <c r="AJ309" t="b">
        <f t="shared" si="28"/>
        <v>1</v>
      </c>
      <c r="AK309" t="b">
        <f t="shared" si="28"/>
        <v>1</v>
      </c>
      <c r="AL309" t="b">
        <f t="shared" si="28"/>
        <v>1</v>
      </c>
      <c r="AM309" t="b">
        <f t="shared" si="28"/>
        <v>1</v>
      </c>
      <c r="AN309" t="b">
        <f t="shared" si="28"/>
        <v>1</v>
      </c>
      <c r="AO309" t="b">
        <f t="shared" si="28"/>
        <v>0</v>
      </c>
      <c r="AP309" t="b">
        <f t="shared" si="28"/>
        <v>1</v>
      </c>
      <c r="AQ309" t="b">
        <f t="shared" si="28"/>
        <v>1</v>
      </c>
      <c r="AR309" t="b">
        <f t="shared" si="28"/>
        <v>1</v>
      </c>
      <c r="AS309" t="b">
        <f t="shared" si="28"/>
        <v>1</v>
      </c>
      <c r="AT309" t="b">
        <f t="shared" si="28"/>
        <v>1</v>
      </c>
      <c r="AU309" t="b">
        <f t="shared" si="28"/>
        <v>1</v>
      </c>
      <c r="AV309" t="b">
        <f t="shared" si="28"/>
        <v>1</v>
      </c>
      <c r="AW309" t="b">
        <f t="shared" si="28"/>
        <v>1</v>
      </c>
      <c r="AX309" t="b">
        <f t="shared" si="28"/>
        <v>1</v>
      </c>
      <c r="AY309" t="b">
        <f t="shared" si="28"/>
        <v>1</v>
      </c>
      <c r="AZ309" t="b">
        <f t="shared" si="28"/>
        <v>1</v>
      </c>
      <c r="BA309" t="b">
        <f t="shared" si="28"/>
        <v>1</v>
      </c>
      <c r="BB309" t="b">
        <f t="shared" si="28"/>
        <v>1</v>
      </c>
      <c r="BC309" t="b">
        <f t="shared" si="28"/>
        <v>0</v>
      </c>
      <c r="BD309" t="b">
        <f t="shared" si="28"/>
        <v>0</v>
      </c>
      <c r="BE309" t="b">
        <f t="shared" si="28"/>
        <v>0</v>
      </c>
      <c r="BF309" t="b">
        <f t="shared" si="28"/>
        <v>0</v>
      </c>
      <c r="BG309" t="b">
        <f t="shared" si="28"/>
        <v>1</v>
      </c>
      <c r="BH309" t="b">
        <f t="shared" si="28"/>
        <v>0</v>
      </c>
      <c r="BI309" t="b">
        <f t="shared" si="28"/>
        <v>1</v>
      </c>
      <c r="BJ309" t="b">
        <f t="shared" si="28"/>
        <v>1</v>
      </c>
      <c r="BK309" t="b">
        <f t="shared" si="28"/>
        <v>1</v>
      </c>
      <c r="BL309" t="b">
        <f t="shared" si="28"/>
        <v>1</v>
      </c>
      <c r="BM309" t="b">
        <f t="shared" ref="BM309:BW309" si="29">BM17=BM163</f>
        <v>1</v>
      </c>
      <c r="BN309" t="b">
        <f t="shared" si="29"/>
        <v>1</v>
      </c>
      <c r="BO309" t="b">
        <f t="shared" si="29"/>
        <v>1</v>
      </c>
      <c r="BP309" t="b">
        <f t="shared" si="29"/>
        <v>1</v>
      </c>
      <c r="BQ309" t="b">
        <f t="shared" si="29"/>
        <v>1</v>
      </c>
      <c r="BR309" t="b">
        <f t="shared" si="29"/>
        <v>1</v>
      </c>
      <c r="BS309" t="b">
        <f t="shared" si="29"/>
        <v>0</v>
      </c>
      <c r="BT309" t="b">
        <f t="shared" si="29"/>
        <v>1</v>
      </c>
      <c r="BU309" t="b">
        <f t="shared" si="29"/>
        <v>1</v>
      </c>
      <c r="BV309" t="b">
        <f t="shared" si="29"/>
        <v>0</v>
      </c>
      <c r="BW309" t="b">
        <f t="shared" si="29"/>
        <v>1</v>
      </c>
    </row>
    <row r="310" spans="1:75" x14ac:dyDescent="0.25">
      <c r="A310" t="b">
        <f t="shared" ref="A310:BL310" si="30">A18=A164</f>
        <v>1</v>
      </c>
      <c r="B310" t="b">
        <f t="shared" si="30"/>
        <v>1</v>
      </c>
      <c r="C310" t="b">
        <f t="shared" si="30"/>
        <v>0</v>
      </c>
      <c r="D310" t="b">
        <f t="shared" si="30"/>
        <v>0</v>
      </c>
      <c r="E310" t="b">
        <f t="shared" si="30"/>
        <v>0</v>
      </c>
      <c r="F310" t="b">
        <f t="shared" si="30"/>
        <v>0</v>
      </c>
      <c r="G310" t="b">
        <f t="shared" si="30"/>
        <v>0</v>
      </c>
      <c r="H310" t="b">
        <f t="shared" si="30"/>
        <v>1</v>
      </c>
      <c r="I310" t="b">
        <f t="shared" si="30"/>
        <v>1</v>
      </c>
      <c r="J310" t="b">
        <f t="shared" si="30"/>
        <v>1</v>
      </c>
      <c r="K310" t="b">
        <f t="shared" si="30"/>
        <v>1</v>
      </c>
      <c r="L310" t="b">
        <f t="shared" si="30"/>
        <v>0</v>
      </c>
      <c r="M310" t="b">
        <f t="shared" si="30"/>
        <v>1</v>
      </c>
      <c r="N310" t="b">
        <f t="shared" si="30"/>
        <v>1</v>
      </c>
      <c r="O310" t="b">
        <f t="shared" si="30"/>
        <v>1</v>
      </c>
      <c r="P310" t="b">
        <f t="shared" si="30"/>
        <v>1</v>
      </c>
      <c r="Q310" t="b">
        <f t="shared" si="30"/>
        <v>1</v>
      </c>
      <c r="R310" t="b">
        <f t="shared" si="30"/>
        <v>1</v>
      </c>
      <c r="S310" t="b">
        <f t="shared" si="30"/>
        <v>1</v>
      </c>
      <c r="T310" t="b">
        <f t="shared" si="30"/>
        <v>1</v>
      </c>
      <c r="U310" t="b">
        <f t="shared" si="30"/>
        <v>1</v>
      </c>
      <c r="V310" t="b">
        <f t="shared" si="30"/>
        <v>1</v>
      </c>
      <c r="W310" t="b">
        <f t="shared" si="30"/>
        <v>1</v>
      </c>
      <c r="X310" t="b">
        <f t="shared" si="30"/>
        <v>1</v>
      </c>
      <c r="Y310" t="b">
        <f t="shared" si="30"/>
        <v>1</v>
      </c>
      <c r="Z310" t="b">
        <f t="shared" si="30"/>
        <v>1</v>
      </c>
      <c r="AA310" t="b">
        <f t="shared" si="30"/>
        <v>1</v>
      </c>
      <c r="AB310" t="b">
        <f t="shared" si="30"/>
        <v>1</v>
      </c>
      <c r="AC310" t="b">
        <f t="shared" si="30"/>
        <v>1</v>
      </c>
      <c r="AD310" t="b">
        <f t="shared" si="30"/>
        <v>1</v>
      </c>
      <c r="AE310" t="b">
        <f t="shared" si="30"/>
        <v>1</v>
      </c>
      <c r="AF310" t="b">
        <f t="shared" si="30"/>
        <v>1</v>
      </c>
      <c r="AG310" t="b">
        <f t="shared" si="30"/>
        <v>1</v>
      </c>
      <c r="AH310" t="b">
        <f t="shared" si="30"/>
        <v>1</v>
      </c>
      <c r="AI310" t="b">
        <f t="shared" si="30"/>
        <v>1</v>
      </c>
      <c r="AJ310" t="b">
        <f t="shared" si="30"/>
        <v>1</v>
      </c>
      <c r="AK310" t="b">
        <f t="shared" si="30"/>
        <v>1</v>
      </c>
      <c r="AL310" t="b">
        <f t="shared" si="30"/>
        <v>1</v>
      </c>
      <c r="AM310" t="b">
        <f t="shared" si="30"/>
        <v>1</v>
      </c>
      <c r="AN310" t="b">
        <f t="shared" si="30"/>
        <v>1</v>
      </c>
      <c r="AO310" t="b">
        <f t="shared" si="30"/>
        <v>0</v>
      </c>
      <c r="AP310" t="b">
        <f t="shared" si="30"/>
        <v>1</v>
      </c>
      <c r="AQ310" t="b">
        <f t="shared" si="30"/>
        <v>1</v>
      </c>
      <c r="AR310" t="b">
        <f t="shared" si="30"/>
        <v>1</v>
      </c>
      <c r="AS310" t="b">
        <f t="shared" si="30"/>
        <v>1</v>
      </c>
      <c r="AT310" t="b">
        <f t="shared" si="30"/>
        <v>1</v>
      </c>
      <c r="AU310" t="b">
        <f t="shared" si="30"/>
        <v>1</v>
      </c>
      <c r="AV310" t="b">
        <f t="shared" si="30"/>
        <v>1</v>
      </c>
      <c r="AW310" t="b">
        <f t="shared" si="30"/>
        <v>1</v>
      </c>
      <c r="AX310" t="b">
        <f t="shared" si="30"/>
        <v>1</v>
      </c>
      <c r="AY310" t="b">
        <f t="shared" si="30"/>
        <v>1</v>
      </c>
      <c r="AZ310" t="b">
        <f t="shared" si="30"/>
        <v>1</v>
      </c>
      <c r="BA310" t="b">
        <f t="shared" si="30"/>
        <v>1</v>
      </c>
      <c r="BB310" t="b">
        <f t="shared" si="30"/>
        <v>1</v>
      </c>
      <c r="BC310" t="b">
        <f t="shared" si="30"/>
        <v>0</v>
      </c>
      <c r="BD310" t="b">
        <f t="shared" si="30"/>
        <v>0</v>
      </c>
      <c r="BE310" t="b">
        <f t="shared" si="30"/>
        <v>0</v>
      </c>
      <c r="BF310" t="b">
        <f t="shared" si="30"/>
        <v>0</v>
      </c>
      <c r="BG310" t="b">
        <f t="shared" si="30"/>
        <v>1</v>
      </c>
      <c r="BH310" t="b">
        <f t="shared" si="30"/>
        <v>0</v>
      </c>
      <c r="BI310" t="b">
        <f t="shared" si="30"/>
        <v>1</v>
      </c>
      <c r="BJ310" t="b">
        <f t="shared" si="30"/>
        <v>1</v>
      </c>
      <c r="BK310" t="b">
        <f t="shared" si="30"/>
        <v>1</v>
      </c>
      <c r="BL310" t="b">
        <f t="shared" si="30"/>
        <v>1</v>
      </c>
      <c r="BM310" t="b">
        <f t="shared" ref="BM310:BW310" si="31">BM18=BM164</f>
        <v>1</v>
      </c>
      <c r="BN310" t="b">
        <f t="shared" si="31"/>
        <v>1</v>
      </c>
      <c r="BO310" t="b">
        <f t="shared" si="31"/>
        <v>1</v>
      </c>
      <c r="BP310" t="b">
        <f t="shared" si="31"/>
        <v>1</v>
      </c>
      <c r="BQ310" t="b">
        <f t="shared" si="31"/>
        <v>1</v>
      </c>
      <c r="BR310" t="b">
        <f t="shared" si="31"/>
        <v>1</v>
      </c>
      <c r="BS310" t="b">
        <f t="shared" si="31"/>
        <v>0</v>
      </c>
      <c r="BT310" t="b">
        <f t="shared" si="31"/>
        <v>1</v>
      </c>
      <c r="BU310" t="b">
        <f t="shared" si="31"/>
        <v>1</v>
      </c>
      <c r="BV310" t="b">
        <f t="shared" si="31"/>
        <v>0</v>
      </c>
      <c r="BW310" t="b">
        <f t="shared" si="31"/>
        <v>1</v>
      </c>
    </row>
    <row r="311" spans="1:75" x14ac:dyDescent="0.25">
      <c r="A311" t="b">
        <f t="shared" ref="A311:BL311" si="32">A19=A165</f>
        <v>1</v>
      </c>
      <c r="B311" t="b">
        <f t="shared" si="32"/>
        <v>1</v>
      </c>
      <c r="C311" t="b">
        <f t="shared" si="32"/>
        <v>0</v>
      </c>
      <c r="D311" t="b">
        <f t="shared" si="32"/>
        <v>0</v>
      </c>
      <c r="E311" t="b">
        <f t="shared" si="32"/>
        <v>0</v>
      </c>
      <c r="F311" t="b">
        <f t="shared" si="32"/>
        <v>0</v>
      </c>
      <c r="G311" t="b">
        <f t="shared" si="32"/>
        <v>0</v>
      </c>
      <c r="H311" t="b">
        <f t="shared" si="32"/>
        <v>1</v>
      </c>
      <c r="I311" t="b">
        <f t="shared" si="32"/>
        <v>1</v>
      </c>
      <c r="J311" t="b">
        <f t="shared" si="32"/>
        <v>1</v>
      </c>
      <c r="K311" t="b">
        <f t="shared" si="32"/>
        <v>1</v>
      </c>
      <c r="L311" t="b">
        <f t="shared" si="32"/>
        <v>0</v>
      </c>
      <c r="M311" t="b">
        <f t="shared" si="32"/>
        <v>1</v>
      </c>
      <c r="N311" t="b">
        <f t="shared" si="32"/>
        <v>1</v>
      </c>
      <c r="O311" t="b">
        <f t="shared" si="32"/>
        <v>1</v>
      </c>
      <c r="P311" t="b">
        <f t="shared" si="32"/>
        <v>1</v>
      </c>
      <c r="Q311" t="b">
        <f t="shared" si="32"/>
        <v>1</v>
      </c>
      <c r="R311" t="b">
        <f t="shared" si="32"/>
        <v>1</v>
      </c>
      <c r="S311" t="b">
        <f t="shared" si="32"/>
        <v>1</v>
      </c>
      <c r="T311" t="b">
        <f t="shared" si="32"/>
        <v>1</v>
      </c>
      <c r="U311" t="b">
        <f t="shared" si="32"/>
        <v>1</v>
      </c>
      <c r="V311" t="b">
        <f t="shared" si="32"/>
        <v>1</v>
      </c>
      <c r="W311" t="b">
        <f t="shared" si="32"/>
        <v>1</v>
      </c>
      <c r="X311" t="b">
        <f t="shared" si="32"/>
        <v>1</v>
      </c>
      <c r="Y311" t="b">
        <f t="shared" si="32"/>
        <v>1</v>
      </c>
      <c r="Z311" t="b">
        <f t="shared" si="32"/>
        <v>1</v>
      </c>
      <c r="AA311" t="b">
        <f t="shared" si="32"/>
        <v>1</v>
      </c>
      <c r="AB311" t="b">
        <f t="shared" si="32"/>
        <v>1</v>
      </c>
      <c r="AC311" t="b">
        <f t="shared" si="32"/>
        <v>1</v>
      </c>
      <c r="AD311" t="b">
        <f t="shared" si="32"/>
        <v>1</v>
      </c>
      <c r="AE311" t="b">
        <f t="shared" si="32"/>
        <v>1</v>
      </c>
      <c r="AF311" t="b">
        <f t="shared" si="32"/>
        <v>1</v>
      </c>
      <c r="AG311" t="b">
        <f t="shared" si="32"/>
        <v>1</v>
      </c>
      <c r="AH311" t="b">
        <f t="shared" si="32"/>
        <v>1</v>
      </c>
      <c r="AI311" t="b">
        <f t="shared" si="32"/>
        <v>1</v>
      </c>
      <c r="AJ311" t="b">
        <f t="shared" si="32"/>
        <v>1</v>
      </c>
      <c r="AK311" t="b">
        <f t="shared" si="32"/>
        <v>1</v>
      </c>
      <c r="AL311" t="b">
        <f t="shared" si="32"/>
        <v>1</v>
      </c>
      <c r="AM311" t="b">
        <f t="shared" si="32"/>
        <v>1</v>
      </c>
      <c r="AN311" t="b">
        <f t="shared" si="32"/>
        <v>1</v>
      </c>
      <c r="AO311" t="b">
        <f t="shared" si="32"/>
        <v>0</v>
      </c>
      <c r="AP311" t="b">
        <f t="shared" si="32"/>
        <v>1</v>
      </c>
      <c r="AQ311" t="b">
        <f t="shared" si="32"/>
        <v>1</v>
      </c>
      <c r="AR311" t="b">
        <f t="shared" si="32"/>
        <v>1</v>
      </c>
      <c r="AS311" t="b">
        <f t="shared" si="32"/>
        <v>1</v>
      </c>
      <c r="AT311" t="b">
        <f t="shared" si="32"/>
        <v>1</v>
      </c>
      <c r="AU311" t="b">
        <f t="shared" si="32"/>
        <v>1</v>
      </c>
      <c r="AV311" t="b">
        <f t="shared" si="32"/>
        <v>1</v>
      </c>
      <c r="AW311" t="b">
        <f t="shared" si="32"/>
        <v>1</v>
      </c>
      <c r="AX311" t="b">
        <f t="shared" si="32"/>
        <v>1</v>
      </c>
      <c r="AY311" t="b">
        <f t="shared" si="32"/>
        <v>1</v>
      </c>
      <c r="AZ311" t="b">
        <f t="shared" si="32"/>
        <v>1</v>
      </c>
      <c r="BA311" t="b">
        <f t="shared" si="32"/>
        <v>1</v>
      </c>
      <c r="BB311" t="b">
        <f t="shared" si="32"/>
        <v>1</v>
      </c>
      <c r="BC311" t="b">
        <f t="shared" si="32"/>
        <v>0</v>
      </c>
      <c r="BD311" t="b">
        <f t="shared" si="32"/>
        <v>0</v>
      </c>
      <c r="BE311" t="b">
        <f t="shared" si="32"/>
        <v>0</v>
      </c>
      <c r="BF311" t="b">
        <f t="shared" si="32"/>
        <v>0</v>
      </c>
      <c r="BG311" t="b">
        <f t="shared" si="32"/>
        <v>1</v>
      </c>
      <c r="BH311" t="b">
        <f t="shared" si="32"/>
        <v>0</v>
      </c>
      <c r="BI311" t="b">
        <f t="shared" si="32"/>
        <v>1</v>
      </c>
      <c r="BJ311" t="b">
        <f t="shared" si="32"/>
        <v>1</v>
      </c>
      <c r="BK311" t="b">
        <f t="shared" si="32"/>
        <v>1</v>
      </c>
      <c r="BL311" t="b">
        <f t="shared" si="32"/>
        <v>1</v>
      </c>
      <c r="BM311" t="b">
        <f t="shared" ref="BM311:BW311" si="33">BM19=BM165</f>
        <v>1</v>
      </c>
      <c r="BN311" t="b">
        <f t="shared" si="33"/>
        <v>1</v>
      </c>
      <c r="BO311" t="b">
        <f t="shared" si="33"/>
        <v>1</v>
      </c>
      <c r="BP311" t="b">
        <f t="shared" si="33"/>
        <v>1</v>
      </c>
      <c r="BQ311" t="b">
        <f t="shared" si="33"/>
        <v>1</v>
      </c>
      <c r="BR311" t="b">
        <f t="shared" si="33"/>
        <v>1</v>
      </c>
      <c r="BS311" t="b">
        <f t="shared" si="33"/>
        <v>0</v>
      </c>
      <c r="BT311" t="b">
        <f t="shared" si="33"/>
        <v>1</v>
      </c>
      <c r="BU311" t="b">
        <f t="shared" si="33"/>
        <v>1</v>
      </c>
      <c r="BV311" t="b">
        <f t="shared" si="33"/>
        <v>0</v>
      </c>
      <c r="BW311" t="b">
        <f t="shared" si="33"/>
        <v>1</v>
      </c>
    </row>
    <row r="312" spans="1:75" x14ac:dyDescent="0.25">
      <c r="A312" t="b">
        <f t="shared" ref="A312:BL312" si="34">A20=A166</f>
        <v>1</v>
      </c>
      <c r="B312" t="b">
        <f t="shared" si="34"/>
        <v>1</v>
      </c>
      <c r="C312" t="b">
        <f t="shared" si="34"/>
        <v>0</v>
      </c>
      <c r="D312" t="b">
        <f t="shared" si="34"/>
        <v>0</v>
      </c>
      <c r="E312" t="b">
        <f t="shared" si="34"/>
        <v>0</v>
      </c>
      <c r="F312" t="b">
        <f t="shared" si="34"/>
        <v>0</v>
      </c>
      <c r="G312" t="b">
        <f t="shared" si="34"/>
        <v>0</v>
      </c>
      <c r="H312" t="b">
        <f t="shared" si="34"/>
        <v>1</v>
      </c>
      <c r="I312" t="b">
        <f t="shared" si="34"/>
        <v>1</v>
      </c>
      <c r="J312" t="b">
        <f t="shared" si="34"/>
        <v>1</v>
      </c>
      <c r="K312" t="b">
        <f t="shared" si="34"/>
        <v>1</v>
      </c>
      <c r="L312" t="b">
        <f t="shared" si="34"/>
        <v>0</v>
      </c>
      <c r="M312" t="b">
        <f t="shared" si="34"/>
        <v>1</v>
      </c>
      <c r="N312" t="b">
        <f t="shared" si="34"/>
        <v>1</v>
      </c>
      <c r="O312" t="b">
        <f t="shared" si="34"/>
        <v>1</v>
      </c>
      <c r="P312" t="b">
        <f t="shared" si="34"/>
        <v>1</v>
      </c>
      <c r="Q312" t="b">
        <f t="shared" si="34"/>
        <v>1</v>
      </c>
      <c r="R312" t="b">
        <f t="shared" si="34"/>
        <v>1</v>
      </c>
      <c r="S312" t="b">
        <f t="shared" si="34"/>
        <v>1</v>
      </c>
      <c r="T312" t="b">
        <f t="shared" si="34"/>
        <v>1</v>
      </c>
      <c r="U312" t="b">
        <f t="shared" si="34"/>
        <v>1</v>
      </c>
      <c r="V312" t="b">
        <f t="shared" si="34"/>
        <v>1</v>
      </c>
      <c r="W312" t="b">
        <f t="shared" si="34"/>
        <v>1</v>
      </c>
      <c r="X312" t="b">
        <f t="shared" si="34"/>
        <v>1</v>
      </c>
      <c r="Y312" t="b">
        <f t="shared" si="34"/>
        <v>1</v>
      </c>
      <c r="Z312" t="b">
        <f t="shared" si="34"/>
        <v>1</v>
      </c>
      <c r="AA312" t="b">
        <f t="shared" si="34"/>
        <v>1</v>
      </c>
      <c r="AB312" t="b">
        <f t="shared" si="34"/>
        <v>1</v>
      </c>
      <c r="AC312" t="b">
        <f t="shared" si="34"/>
        <v>1</v>
      </c>
      <c r="AD312" t="b">
        <f t="shared" si="34"/>
        <v>1</v>
      </c>
      <c r="AE312" t="b">
        <f t="shared" si="34"/>
        <v>1</v>
      </c>
      <c r="AF312" t="b">
        <f t="shared" si="34"/>
        <v>1</v>
      </c>
      <c r="AG312" t="b">
        <f t="shared" si="34"/>
        <v>1</v>
      </c>
      <c r="AH312" t="b">
        <f t="shared" si="34"/>
        <v>1</v>
      </c>
      <c r="AI312" t="b">
        <f t="shared" si="34"/>
        <v>1</v>
      </c>
      <c r="AJ312" t="b">
        <f t="shared" si="34"/>
        <v>1</v>
      </c>
      <c r="AK312" t="b">
        <f t="shared" si="34"/>
        <v>1</v>
      </c>
      <c r="AL312" t="b">
        <f t="shared" si="34"/>
        <v>1</v>
      </c>
      <c r="AM312" t="b">
        <f t="shared" si="34"/>
        <v>1</v>
      </c>
      <c r="AN312" t="b">
        <f t="shared" si="34"/>
        <v>1</v>
      </c>
      <c r="AO312" t="b">
        <f t="shared" si="34"/>
        <v>0</v>
      </c>
      <c r="AP312" t="b">
        <f t="shared" si="34"/>
        <v>1</v>
      </c>
      <c r="AQ312" t="b">
        <f t="shared" si="34"/>
        <v>1</v>
      </c>
      <c r="AR312" t="b">
        <f t="shared" si="34"/>
        <v>1</v>
      </c>
      <c r="AS312" t="b">
        <f t="shared" si="34"/>
        <v>1</v>
      </c>
      <c r="AT312" t="b">
        <f t="shared" si="34"/>
        <v>1</v>
      </c>
      <c r="AU312" t="b">
        <f t="shared" si="34"/>
        <v>1</v>
      </c>
      <c r="AV312" t="b">
        <f t="shared" si="34"/>
        <v>1</v>
      </c>
      <c r="AW312" t="b">
        <f t="shared" si="34"/>
        <v>1</v>
      </c>
      <c r="AX312" t="b">
        <f t="shared" si="34"/>
        <v>1</v>
      </c>
      <c r="AY312" t="b">
        <f t="shared" si="34"/>
        <v>1</v>
      </c>
      <c r="AZ312" t="b">
        <f t="shared" si="34"/>
        <v>1</v>
      </c>
      <c r="BA312" t="b">
        <f t="shared" si="34"/>
        <v>1</v>
      </c>
      <c r="BB312" t="b">
        <f t="shared" si="34"/>
        <v>1</v>
      </c>
      <c r="BC312" t="b">
        <f t="shared" si="34"/>
        <v>0</v>
      </c>
      <c r="BD312" t="b">
        <f t="shared" si="34"/>
        <v>0</v>
      </c>
      <c r="BE312" t="b">
        <f t="shared" si="34"/>
        <v>0</v>
      </c>
      <c r="BF312" t="b">
        <f t="shared" si="34"/>
        <v>0</v>
      </c>
      <c r="BG312" t="b">
        <f t="shared" si="34"/>
        <v>1</v>
      </c>
      <c r="BH312" t="b">
        <f t="shared" si="34"/>
        <v>0</v>
      </c>
      <c r="BI312" t="b">
        <f t="shared" si="34"/>
        <v>1</v>
      </c>
      <c r="BJ312" t="b">
        <f t="shared" si="34"/>
        <v>1</v>
      </c>
      <c r="BK312" t="b">
        <f t="shared" si="34"/>
        <v>1</v>
      </c>
      <c r="BL312" t="b">
        <f t="shared" si="34"/>
        <v>1</v>
      </c>
      <c r="BM312" t="b">
        <f t="shared" ref="BM312:BW312" si="35">BM20=BM166</f>
        <v>1</v>
      </c>
      <c r="BN312" t="b">
        <f t="shared" si="35"/>
        <v>1</v>
      </c>
      <c r="BO312" t="b">
        <f t="shared" si="35"/>
        <v>1</v>
      </c>
      <c r="BP312" t="b">
        <f t="shared" si="35"/>
        <v>1</v>
      </c>
      <c r="BQ312" t="b">
        <f t="shared" si="35"/>
        <v>1</v>
      </c>
      <c r="BR312" t="b">
        <f t="shared" si="35"/>
        <v>1</v>
      </c>
      <c r="BS312" t="b">
        <f t="shared" si="35"/>
        <v>0</v>
      </c>
      <c r="BT312" t="b">
        <f t="shared" si="35"/>
        <v>1</v>
      </c>
      <c r="BU312" t="b">
        <f t="shared" si="35"/>
        <v>1</v>
      </c>
      <c r="BV312" t="b">
        <f t="shared" si="35"/>
        <v>0</v>
      </c>
      <c r="BW312" t="b">
        <f t="shared" si="35"/>
        <v>1</v>
      </c>
    </row>
    <row r="313" spans="1:75" x14ac:dyDescent="0.25">
      <c r="A313" t="b">
        <f t="shared" ref="A313:BL313" si="36">A21=A167</f>
        <v>1</v>
      </c>
      <c r="B313" t="b">
        <f t="shared" si="36"/>
        <v>1</v>
      </c>
      <c r="C313" t="b">
        <f t="shared" si="36"/>
        <v>0</v>
      </c>
      <c r="D313" t="b">
        <f t="shared" si="36"/>
        <v>0</v>
      </c>
      <c r="E313" t="b">
        <f t="shared" si="36"/>
        <v>0</v>
      </c>
      <c r="F313" t="b">
        <f t="shared" si="36"/>
        <v>0</v>
      </c>
      <c r="G313" t="b">
        <f t="shared" si="36"/>
        <v>0</v>
      </c>
      <c r="H313" t="b">
        <f t="shared" si="36"/>
        <v>1</v>
      </c>
      <c r="I313" t="b">
        <f t="shared" si="36"/>
        <v>1</v>
      </c>
      <c r="J313" t="b">
        <f t="shared" si="36"/>
        <v>1</v>
      </c>
      <c r="K313" t="b">
        <f t="shared" si="36"/>
        <v>1</v>
      </c>
      <c r="L313" t="b">
        <f t="shared" si="36"/>
        <v>0</v>
      </c>
      <c r="M313" t="b">
        <f t="shared" si="36"/>
        <v>1</v>
      </c>
      <c r="N313" t="b">
        <f t="shared" si="36"/>
        <v>1</v>
      </c>
      <c r="O313" t="b">
        <f t="shared" si="36"/>
        <v>1</v>
      </c>
      <c r="P313" t="b">
        <f t="shared" si="36"/>
        <v>1</v>
      </c>
      <c r="Q313" t="b">
        <f t="shared" si="36"/>
        <v>1</v>
      </c>
      <c r="R313" t="b">
        <f t="shared" si="36"/>
        <v>1</v>
      </c>
      <c r="S313" t="b">
        <f t="shared" si="36"/>
        <v>1</v>
      </c>
      <c r="T313" t="b">
        <f t="shared" si="36"/>
        <v>1</v>
      </c>
      <c r="U313" t="b">
        <f t="shared" si="36"/>
        <v>1</v>
      </c>
      <c r="V313" t="b">
        <f t="shared" si="36"/>
        <v>1</v>
      </c>
      <c r="W313" t="b">
        <f t="shared" si="36"/>
        <v>1</v>
      </c>
      <c r="X313" t="b">
        <f t="shared" si="36"/>
        <v>1</v>
      </c>
      <c r="Y313" t="b">
        <f t="shared" si="36"/>
        <v>1</v>
      </c>
      <c r="Z313" t="b">
        <f t="shared" si="36"/>
        <v>1</v>
      </c>
      <c r="AA313" t="b">
        <f t="shared" si="36"/>
        <v>1</v>
      </c>
      <c r="AB313" t="b">
        <f t="shared" si="36"/>
        <v>1</v>
      </c>
      <c r="AC313" t="b">
        <f t="shared" si="36"/>
        <v>1</v>
      </c>
      <c r="AD313" t="b">
        <f t="shared" si="36"/>
        <v>1</v>
      </c>
      <c r="AE313" t="b">
        <f t="shared" si="36"/>
        <v>1</v>
      </c>
      <c r="AF313" t="b">
        <f t="shared" si="36"/>
        <v>1</v>
      </c>
      <c r="AG313" t="b">
        <f t="shared" si="36"/>
        <v>1</v>
      </c>
      <c r="AH313" t="b">
        <f t="shared" si="36"/>
        <v>1</v>
      </c>
      <c r="AI313" t="b">
        <f t="shared" si="36"/>
        <v>1</v>
      </c>
      <c r="AJ313" t="b">
        <f t="shared" si="36"/>
        <v>1</v>
      </c>
      <c r="AK313" t="b">
        <f t="shared" si="36"/>
        <v>1</v>
      </c>
      <c r="AL313" t="b">
        <f t="shared" si="36"/>
        <v>1</v>
      </c>
      <c r="AM313" t="b">
        <f t="shared" si="36"/>
        <v>1</v>
      </c>
      <c r="AN313" t="b">
        <f t="shared" si="36"/>
        <v>1</v>
      </c>
      <c r="AO313" t="b">
        <f t="shared" si="36"/>
        <v>0</v>
      </c>
      <c r="AP313" t="b">
        <f t="shared" si="36"/>
        <v>1</v>
      </c>
      <c r="AQ313" t="b">
        <f t="shared" si="36"/>
        <v>1</v>
      </c>
      <c r="AR313" t="b">
        <f t="shared" si="36"/>
        <v>1</v>
      </c>
      <c r="AS313" t="b">
        <f t="shared" si="36"/>
        <v>1</v>
      </c>
      <c r="AT313" t="b">
        <f t="shared" si="36"/>
        <v>1</v>
      </c>
      <c r="AU313" t="b">
        <f t="shared" si="36"/>
        <v>1</v>
      </c>
      <c r="AV313" t="b">
        <f t="shared" si="36"/>
        <v>1</v>
      </c>
      <c r="AW313" t="b">
        <f t="shared" si="36"/>
        <v>1</v>
      </c>
      <c r="AX313" t="b">
        <f t="shared" si="36"/>
        <v>1</v>
      </c>
      <c r="AY313" t="b">
        <f t="shared" si="36"/>
        <v>1</v>
      </c>
      <c r="AZ313" t="b">
        <f t="shared" si="36"/>
        <v>1</v>
      </c>
      <c r="BA313" t="b">
        <f t="shared" si="36"/>
        <v>1</v>
      </c>
      <c r="BB313" t="b">
        <f t="shared" si="36"/>
        <v>1</v>
      </c>
      <c r="BC313" t="b">
        <f t="shared" si="36"/>
        <v>0</v>
      </c>
      <c r="BD313" t="b">
        <f t="shared" si="36"/>
        <v>0</v>
      </c>
      <c r="BE313" t="b">
        <f t="shared" si="36"/>
        <v>0</v>
      </c>
      <c r="BF313" t="b">
        <f t="shared" si="36"/>
        <v>0</v>
      </c>
      <c r="BG313" t="b">
        <f t="shared" si="36"/>
        <v>1</v>
      </c>
      <c r="BH313" t="b">
        <f t="shared" si="36"/>
        <v>0</v>
      </c>
      <c r="BI313" t="b">
        <f t="shared" si="36"/>
        <v>1</v>
      </c>
      <c r="BJ313" t="b">
        <f t="shared" si="36"/>
        <v>1</v>
      </c>
      <c r="BK313" t="b">
        <f t="shared" si="36"/>
        <v>1</v>
      </c>
      <c r="BL313" t="b">
        <f t="shared" si="36"/>
        <v>1</v>
      </c>
      <c r="BM313" t="b">
        <f t="shared" ref="BM313:BW313" si="37">BM21=BM167</f>
        <v>1</v>
      </c>
      <c r="BN313" t="b">
        <f t="shared" si="37"/>
        <v>1</v>
      </c>
      <c r="BO313" t="b">
        <f t="shared" si="37"/>
        <v>1</v>
      </c>
      <c r="BP313" t="b">
        <f t="shared" si="37"/>
        <v>1</v>
      </c>
      <c r="BQ313" t="b">
        <f t="shared" si="37"/>
        <v>1</v>
      </c>
      <c r="BR313" t="b">
        <f t="shared" si="37"/>
        <v>1</v>
      </c>
      <c r="BS313" t="b">
        <f t="shared" si="37"/>
        <v>0</v>
      </c>
      <c r="BT313" t="b">
        <f t="shared" si="37"/>
        <v>1</v>
      </c>
      <c r="BU313" t="b">
        <f t="shared" si="37"/>
        <v>1</v>
      </c>
      <c r="BV313" t="b">
        <f t="shared" si="37"/>
        <v>0</v>
      </c>
      <c r="BW313" t="b">
        <f t="shared" si="37"/>
        <v>1</v>
      </c>
    </row>
    <row r="314" spans="1:75" x14ac:dyDescent="0.25">
      <c r="A314" t="b">
        <f t="shared" ref="A314:BL314" si="38">A22=A168</f>
        <v>1</v>
      </c>
      <c r="B314" t="b">
        <f t="shared" si="38"/>
        <v>1</v>
      </c>
      <c r="C314" t="b">
        <f t="shared" si="38"/>
        <v>0</v>
      </c>
      <c r="D314" t="b">
        <f t="shared" si="38"/>
        <v>0</v>
      </c>
      <c r="E314" t="b">
        <f t="shared" si="38"/>
        <v>0</v>
      </c>
      <c r="F314" t="b">
        <f t="shared" si="38"/>
        <v>0</v>
      </c>
      <c r="G314" t="b">
        <f t="shared" si="38"/>
        <v>0</v>
      </c>
      <c r="H314" t="b">
        <f t="shared" si="38"/>
        <v>1</v>
      </c>
      <c r="I314" t="b">
        <f t="shared" si="38"/>
        <v>1</v>
      </c>
      <c r="J314" t="b">
        <f t="shared" si="38"/>
        <v>1</v>
      </c>
      <c r="K314" t="b">
        <f t="shared" si="38"/>
        <v>1</v>
      </c>
      <c r="L314" t="b">
        <f t="shared" si="38"/>
        <v>0</v>
      </c>
      <c r="M314" t="b">
        <f t="shared" si="38"/>
        <v>1</v>
      </c>
      <c r="N314" t="b">
        <f t="shared" si="38"/>
        <v>1</v>
      </c>
      <c r="O314" t="b">
        <f t="shared" si="38"/>
        <v>1</v>
      </c>
      <c r="P314" t="b">
        <f t="shared" si="38"/>
        <v>1</v>
      </c>
      <c r="Q314" t="b">
        <f t="shared" si="38"/>
        <v>1</v>
      </c>
      <c r="R314" t="b">
        <f t="shared" si="38"/>
        <v>1</v>
      </c>
      <c r="S314" t="b">
        <f t="shared" si="38"/>
        <v>1</v>
      </c>
      <c r="T314" t="b">
        <f t="shared" si="38"/>
        <v>1</v>
      </c>
      <c r="U314" t="b">
        <f t="shared" si="38"/>
        <v>1</v>
      </c>
      <c r="V314" t="b">
        <f t="shared" si="38"/>
        <v>1</v>
      </c>
      <c r="W314" t="b">
        <f t="shared" si="38"/>
        <v>1</v>
      </c>
      <c r="X314" t="b">
        <f t="shared" si="38"/>
        <v>1</v>
      </c>
      <c r="Y314" t="b">
        <f t="shared" si="38"/>
        <v>1</v>
      </c>
      <c r="Z314" t="b">
        <f t="shared" si="38"/>
        <v>1</v>
      </c>
      <c r="AA314" t="b">
        <f t="shared" si="38"/>
        <v>1</v>
      </c>
      <c r="AB314" t="b">
        <f t="shared" si="38"/>
        <v>1</v>
      </c>
      <c r="AC314" t="b">
        <f t="shared" si="38"/>
        <v>1</v>
      </c>
      <c r="AD314" t="b">
        <f t="shared" si="38"/>
        <v>1</v>
      </c>
      <c r="AE314" t="b">
        <f t="shared" si="38"/>
        <v>1</v>
      </c>
      <c r="AF314" t="b">
        <f t="shared" si="38"/>
        <v>1</v>
      </c>
      <c r="AG314" t="b">
        <f t="shared" si="38"/>
        <v>1</v>
      </c>
      <c r="AH314" t="b">
        <f t="shared" si="38"/>
        <v>1</v>
      </c>
      <c r="AI314" t="b">
        <f t="shared" si="38"/>
        <v>1</v>
      </c>
      <c r="AJ314" t="b">
        <f t="shared" si="38"/>
        <v>1</v>
      </c>
      <c r="AK314" t="b">
        <f t="shared" si="38"/>
        <v>1</v>
      </c>
      <c r="AL314" t="b">
        <f t="shared" si="38"/>
        <v>1</v>
      </c>
      <c r="AM314" t="b">
        <f t="shared" si="38"/>
        <v>1</v>
      </c>
      <c r="AN314" t="b">
        <f t="shared" si="38"/>
        <v>1</v>
      </c>
      <c r="AO314" t="b">
        <f t="shared" si="38"/>
        <v>0</v>
      </c>
      <c r="AP314" t="b">
        <f t="shared" si="38"/>
        <v>1</v>
      </c>
      <c r="AQ314" t="b">
        <f t="shared" si="38"/>
        <v>1</v>
      </c>
      <c r="AR314" t="b">
        <f t="shared" si="38"/>
        <v>1</v>
      </c>
      <c r="AS314" t="b">
        <f t="shared" si="38"/>
        <v>1</v>
      </c>
      <c r="AT314" t="b">
        <f t="shared" si="38"/>
        <v>1</v>
      </c>
      <c r="AU314" t="b">
        <f t="shared" si="38"/>
        <v>1</v>
      </c>
      <c r="AV314" t="b">
        <f t="shared" si="38"/>
        <v>1</v>
      </c>
      <c r="AW314" t="b">
        <f t="shared" si="38"/>
        <v>1</v>
      </c>
      <c r="AX314" t="b">
        <f t="shared" si="38"/>
        <v>1</v>
      </c>
      <c r="AY314" t="b">
        <f t="shared" si="38"/>
        <v>1</v>
      </c>
      <c r="AZ314" t="b">
        <f t="shared" si="38"/>
        <v>1</v>
      </c>
      <c r="BA314" t="b">
        <f t="shared" si="38"/>
        <v>1</v>
      </c>
      <c r="BB314" t="b">
        <f t="shared" si="38"/>
        <v>1</v>
      </c>
      <c r="BC314" t="b">
        <f t="shared" si="38"/>
        <v>0</v>
      </c>
      <c r="BD314" t="b">
        <f t="shared" si="38"/>
        <v>0</v>
      </c>
      <c r="BE314" t="b">
        <f t="shared" si="38"/>
        <v>0</v>
      </c>
      <c r="BF314" t="b">
        <f t="shared" si="38"/>
        <v>0</v>
      </c>
      <c r="BG314" t="b">
        <f t="shared" si="38"/>
        <v>1</v>
      </c>
      <c r="BH314" t="b">
        <f t="shared" si="38"/>
        <v>0</v>
      </c>
      <c r="BI314" t="b">
        <f t="shared" si="38"/>
        <v>1</v>
      </c>
      <c r="BJ314" t="b">
        <f t="shared" si="38"/>
        <v>1</v>
      </c>
      <c r="BK314" t="b">
        <f t="shared" si="38"/>
        <v>1</v>
      </c>
      <c r="BL314" t="b">
        <f t="shared" si="38"/>
        <v>1</v>
      </c>
      <c r="BM314" t="b">
        <f t="shared" ref="BM314:BW314" si="39">BM22=BM168</f>
        <v>1</v>
      </c>
      <c r="BN314" t="b">
        <f t="shared" si="39"/>
        <v>1</v>
      </c>
      <c r="BO314" t="b">
        <f t="shared" si="39"/>
        <v>1</v>
      </c>
      <c r="BP314" t="b">
        <f t="shared" si="39"/>
        <v>1</v>
      </c>
      <c r="BQ314" t="b">
        <f t="shared" si="39"/>
        <v>1</v>
      </c>
      <c r="BR314" t="b">
        <f t="shared" si="39"/>
        <v>1</v>
      </c>
      <c r="BS314" t="b">
        <f t="shared" si="39"/>
        <v>0</v>
      </c>
      <c r="BT314" t="b">
        <f t="shared" si="39"/>
        <v>1</v>
      </c>
      <c r="BU314" t="b">
        <f t="shared" si="39"/>
        <v>1</v>
      </c>
      <c r="BV314" t="b">
        <f t="shared" si="39"/>
        <v>0</v>
      </c>
      <c r="BW314" t="b">
        <f t="shared" si="39"/>
        <v>1</v>
      </c>
    </row>
    <row r="315" spans="1:75" x14ac:dyDescent="0.25">
      <c r="A315" t="b">
        <f t="shared" ref="A315:BL315" si="40">A23=A169</f>
        <v>1</v>
      </c>
      <c r="B315" t="b">
        <f t="shared" si="40"/>
        <v>1</v>
      </c>
      <c r="C315" t="b">
        <f t="shared" si="40"/>
        <v>0</v>
      </c>
      <c r="D315" t="b">
        <f t="shared" si="40"/>
        <v>0</v>
      </c>
      <c r="E315" t="b">
        <f t="shared" si="40"/>
        <v>0</v>
      </c>
      <c r="F315" t="b">
        <f t="shared" si="40"/>
        <v>0</v>
      </c>
      <c r="G315" t="b">
        <f t="shared" si="40"/>
        <v>0</v>
      </c>
      <c r="H315" t="b">
        <f t="shared" si="40"/>
        <v>1</v>
      </c>
      <c r="I315" t="b">
        <f t="shared" si="40"/>
        <v>1</v>
      </c>
      <c r="J315" t="b">
        <f t="shared" si="40"/>
        <v>1</v>
      </c>
      <c r="K315" t="b">
        <f t="shared" si="40"/>
        <v>1</v>
      </c>
      <c r="L315" t="b">
        <f t="shared" si="40"/>
        <v>0</v>
      </c>
      <c r="M315" t="b">
        <f t="shared" si="40"/>
        <v>1</v>
      </c>
      <c r="N315" t="b">
        <f t="shared" si="40"/>
        <v>1</v>
      </c>
      <c r="O315" t="b">
        <f t="shared" si="40"/>
        <v>1</v>
      </c>
      <c r="P315" t="b">
        <f t="shared" si="40"/>
        <v>1</v>
      </c>
      <c r="Q315" t="b">
        <f t="shared" si="40"/>
        <v>1</v>
      </c>
      <c r="R315" t="b">
        <f t="shared" si="40"/>
        <v>1</v>
      </c>
      <c r="S315" t="b">
        <f t="shared" si="40"/>
        <v>1</v>
      </c>
      <c r="T315" t="b">
        <f t="shared" si="40"/>
        <v>1</v>
      </c>
      <c r="U315" t="b">
        <f t="shared" si="40"/>
        <v>1</v>
      </c>
      <c r="V315" t="b">
        <f t="shared" si="40"/>
        <v>1</v>
      </c>
      <c r="W315" t="b">
        <f t="shared" si="40"/>
        <v>1</v>
      </c>
      <c r="X315" t="b">
        <f t="shared" si="40"/>
        <v>1</v>
      </c>
      <c r="Y315" t="b">
        <f t="shared" si="40"/>
        <v>1</v>
      </c>
      <c r="Z315" t="b">
        <f t="shared" si="40"/>
        <v>1</v>
      </c>
      <c r="AA315" t="b">
        <f t="shared" si="40"/>
        <v>1</v>
      </c>
      <c r="AB315" t="b">
        <f t="shared" si="40"/>
        <v>1</v>
      </c>
      <c r="AC315" t="b">
        <f t="shared" si="40"/>
        <v>1</v>
      </c>
      <c r="AD315" t="b">
        <f t="shared" si="40"/>
        <v>1</v>
      </c>
      <c r="AE315" t="b">
        <f t="shared" si="40"/>
        <v>1</v>
      </c>
      <c r="AF315" t="b">
        <f t="shared" si="40"/>
        <v>1</v>
      </c>
      <c r="AG315" t="b">
        <f t="shared" si="40"/>
        <v>1</v>
      </c>
      <c r="AH315" t="b">
        <f t="shared" si="40"/>
        <v>1</v>
      </c>
      <c r="AI315" t="b">
        <f t="shared" si="40"/>
        <v>1</v>
      </c>
      <c r="AJ315" t="b">
        <f t="shared" si="40"/>
        <v>1</v>
      </c>
      <c r="AK315" t="b">
        <f t="shared" si="40"/>
        <v>1</v>
      </c>
      <c r="AL315" t="b">
        <f t="shared" si="40"/>
        <v>1</v>
      </c>
      <c r="AM315" t="b">
        <f t="shared" si="40"/>
        <v>1</v>
      </c>
      <c r="AN315" t="b">
        <f t="shared" si="40"/>
        <v>1</v>
      </c>
      <c r="AO315" t="b">
        <f t="shared" si="40"/>
        <v>0</v>
      </c>
      <c r="AP315" t="b">
        <f t="shared" si="40"/>
        <v>1</v>
      </c>
      <c r="AQ315" t="b">
        <f t="shared" si="40"/>
        <v>1</v>
      </c>
      <c r="AR315" t="b">
        <f t="shared" si="40"/>
        <v>1</v>
      </c>
      <c r="AS315" t="b">
        <f t="shared" si="40"/>
        <v>1</v>
      </c>
      <c r="AT315" t="b">
        <f t="shared" si="40"/>
        <v>1</v>
      </c>
      <c r="AU315" t="b">
        <f t="shared" si="40"/>
        <v>1</v>
      </c>
      <c r="AV315" t="b">
        <f t="shared" si="40"/>
        <v>1</v>
      </c>
      <c r="AW315" t="b">
        <f t="shared" si="40"/>
        <v>1</v>
      </c>
      <c r="AX315" t="b">
        <f t="shared" si="40"/>
        <v>1</v>
      </c>
      <c r="AY315" t="b">
        <f t="shared" si="40"/>
        <v>1</v>
      </c>
      <c r="AZ315" t="b">
        <f t="shared" si="40"/>
        <v>1</v>
      </c>
      <c r="BA315" t="b">
        <f t="shared" si="40"/>
        <v>1</v>
      </c>
      <c r="BB315" t="b">
        <f t="shared" si="40"/>
        <v>1</v>
      </c>
      <c r="BC315" t="b">
        <f t="shared" si="40"/>
        <v>0</v>
      </c>
      <c r="BD315" t="b">
        <f t="shared" si="40"/>
        <v>0</v>
      </c>
      <c r="BE315" t="b">
        <f t="shared" si="40"/>
        <v>0</v>
      </c>
      <c r="BF315" t="b">
        <f t="shared" si="40"/>
        <v>0</v>
      </c>
      <c r="BG315" t="b">
        <f t="shared" si="40"/>
        <v>1</v>
      </c>
      <c r="BH315" t="b">
        <f t="shared" si="40"/>
        <v>0</v>
      </c>
      <c r="BI315" t="b">
        <f t="shared" si="40"/>
        <v>1</v>
      </c>
      <c r="BJ315" t="b">
        <f t="shared" si="40"/>
        <v>1</v>
      </c>
      <c r="BK315" t="b">
        <f t="shared" si="40"/>
        <v>1</v>
      </c>
      <c r="BL315" t="b">
        <f t="shared" si="40"/>
        <v>1</v>
      </c>
      <c r="BM315" t="b">
        <f t="shared" ref="BM315:BW315" si="41">BM23=BM169</f>
        <v>1</v>
      </c>
      <c r="BN315" t="b">
        <f t="shared" si="41"/>
        <v>1</v>
      </c>
      <c r="BO315" t="b">
        <f t="shared" si="41"/>
        <v>1</v>
      </c>
      <c r="BP315" t="b">
        <f t="shared" si="41"/>
        <v>1</v>
      </c>
      <c r="BQ315" t="b">
        <f t="shared" si="41"/>
        <v>1</v>
      </c>
      <c r="BR315" t="b">
        <f t="shared" si="41"/>
        <v>1</v>
      </c>
      <c r="BS315" t="b">
        <f t="shared" si="41"/>
        <v>0</v>
      </c>
      <c r="BT315" t="b">
        <f t="shared" si="41"/>
        <v>1</v>
      </c>
      <c r="BU315" t="b">
        <f t="shared" si="41"/>
        <v>1</v>
      </c>
      <c r="BV315" t="b">
        <f t="shared" si="41"/>
        <v>0</v>
      </c>
      <c r="BW315" t="b">
        <f t="shared" si="41"/>
        <v>1</v>
      </c>
    </row>
    <row r="316" spans="1:75" x14ac:dyDescent="0.25">
      <c r="A316" t="b">
        <f t="shared" ref="A316:BL316" si="42">A24=A170</f>
        <v>1</v>
      </c>
      <c r="B316" t="b">
        <f t="shared" si="42"/>
        <v>1</v>
      </c>
      <c r="C316" t="b">
        <f t="shared" si="42"/>
        <v>0</v>
      </c>
      <c r="D316" t="b">
        <f t="shared" si="42"/>
        <v>0</v>
      </c>
      <c r="E316" t="b">
        <f t="shared" si="42"/>
        <v>0</v>
      </c>
      <c r="F316" t="b">
        <f t="shared" si="42"/>
        <v>0</v>
      </c>
      <c r="G316" t="b">
        <f t="shared" si="42"/>
        <v>0</v>
      </c>
      <c r="H316" t="b">
        <f t="shared" si="42"/>
        <v>1</v>
      </c>
      <c r="I316" t="b">
        <f t="shared" si="42"/>
        <v>1</v>
      </c>
      <c r="J316" t="b">
        <f t="shared" si="42"/>
        <v>1</v>
      </c>
      <c r="K316" t="b">
        <f t="shared" si="42"/>
        <v>1</v>
      </c>
      <c r="L316" t="b">
        <f t="shared" si="42"/>
        <v>0</v>
      </c>
      <c r="M316" t="b">
        <f t="shared" si="42"/>
        <v>1</v>
      </c>
      <c r="N316" t="b">
        <f t="shared" si="42"/>
        <v>1</v>
      </c>
      <c r="O316" t="b">
        <f t="shared" si="42"/>
        <v>1</v>
      </c>
      <c r="P316" t="b">
        <f t="shared" si="42"/>
        <v>1</v>
      </c>
      <c r="Q316" t="b">
        <f t="shared" si="42"/>
        <v>1</v>
      </c>
      <c r="R316" t="b">
        <f t="shared" si="42"/>
        <v>1</v>
      </c>
      <c r="S316" t="b">
        <f t="shared" si="42"/>
        <v>1</v>
      </c>
      <c r="T316" t="b">
        <f t="shared" si="42"/>
        <v>1</v>
      </c>
      <c r="U316" t="b">
        <f t="shared" si="42"/>
        <v>1</v>
      </c>
      <c r="V316" t="b">
        <f t="shared" si="42"/>
        <v>1</v>
      </c>
      <c r="W316" t="b">
        <f t="shared" si="42"/>
        <v>1</v>
      </c>
      <c r="X316" t="b">
        <f t="shared" si="42"/>
        <v>1</v>
      </c>
      <c r="Y316" t="b">
        <f t="shared" si="42"/>
        <v>1</v>
      </c>
      <c r="Z316" t="b">
        <f t="shared" si="42"/>
        <v>1</v>
      </c>
      <c r="AA316" t="b">
        <f t="shared" si="42"/>
        <v>1</v>
      </c>
      <c r="AB316" t="b">
        <f t="shared" si="42"/>
        <v>1</v>
      </c>
      <c r="AC316" t="b">
        <f t="shared" si="42"/>
        <v>1</v>
      </c>
      <c r="AD316" t="b">
        <f t="shared" si="42"/>
        <v>1</v>
      </c>
      <c r="AE316" t="b">
        <f t="shared" si="42"/>
        <v>1</v>
      </c>
      <c r="AF316" t="b">
        <f t="shared" si="42"/>
        <v>1</v>
      </c>
      <c r="AG316" t="b">
        <f t="shared" si="42"/>
        <v>1</v>
      </c>
      <c r="AH316" t="b">
        <f t="shared" si="42"/>
        <v>1</v>
      </c>
      <c r="AI316" t="b">
        <f t="shared" si="42"/>
        <v>1</v>
      </c>
      <c r="AJ316" t="b">
        <f t="shared" si="42"/>
        <v>1</v>
      </c>
      <c r="AK316" t="b">
        <f t="shared" si="42"/>
        <v>1</v>
      </c>
      <c r="AL316" t="b">
        <f t="shared" si="42"/>
        <v>1</v>
      </c>
      <c r="AM316" t="b">
        <f t="shared" si="42"/>
        <v>1</v>
      </c>
      <c r="AN316" t="b">
        <f t="shared" si="42"/>
        <v>1</v>
      </c>
      <c r="AO316" t="b">
        <f t="shared" si="42"/>
        <v>0</v>
      </c>
      <c r="AP316" t="b">
        <f t="shared" si="42"/>
        <v>1</v>
      </c>
      <c r="AQ316" t="b">
        <f t="shared" si="42"/>
        <v>1</v>
      </c>
      <c r="AR316" t="b">
        <f t="shared" si="42"/>
        <v>1</v>
      </c>
      <c r="AS316" t="b">
        <f t="shared" si="42"/>
        <v>1</v>
      </c>
      <c r="AT316" t="b">
        <f t="shared" si="42"/>
        <v>1</v>
      </c>
      <c r="AU316" t="b">
        <f t="shared" si="42"/>
        <v>1</v>
      </c>
      <c r="AV316" t="b">
        <f t="shared" si="42"/>
        <v>1</v>
      </c>
      <c r="AW316" t="b">
        <f t="shared" si="42"/>
        <v>1</v>
      </c>
      <c r="AX316" t="b">
        <f t="shared" si="42"/>
        <v>1</v>
      </c>
      <c r="AY316" t="b">
        <f t="shared" si="42"/>
        <v>1</v>
      </c>
      <c r="AZ316" t="b">
        <f t="shared" si="42"/>
        <v>1</v>
      </c>
      <c r="BA316" t="b">
        <f t="shared" si="42"/>
        <v>1</v>
      </c>
      <c r="BB316" t="b">
        <f t="shared" si="42"/>
        <v>1</v>
      </c>
      <c r="BC316" t="b">
        <f t="shared" si="42"/>
        <v>0</v>
      </c>
      <c r="BD316" t="b">
        <f t="shared" si="42"/>
        <v>0</v>
      </c>
      <c r="BE316" t="b">
        <f t="shared" si="42"/>
        <v>0</v>
      </c>
      <c r="BF316" t="b">
        <f t="shared" si="42"/>
        <v>0</v>
      </c>
      <c r="BG316" t="b">
        <f t="shared" si="42"/>
        <v>1</v>
      </c>
      <c r="BH316" t="b">
        <f t="shared" si="42"/>
        <v>0</v>
      </c>
      <c r="BI316" t="b">
        <f t="shared" si="42"/>
        <v>1</v>
      </c>
      <c r="BJ316" t="b">
        <f t="shared" si="42"/>
        <v>1</v>
      </c>
      <c r="BK316" t="b">
        <f t="shared" si="42"/>
        <v>1</v>
      </c>
      <c r="BL316" t="b">
        <f t="shared" si="42"/>
        <v>1</v>
      </c>
      <c r="BM316" t="b">
        <f t="shared" ref="BM316:BW316" si="43">BM24=BM170</f>
        <v>1</v>
      </c>
      <c r="BN316" t="b">
        <f t="shared" si="43"/>
        <v>1</v>
      </c>
      <c r="BO316" t="b">
        <f t="shared" si="43"/>
        <v>1</v>
      </c>
      <c r="BP316" t="b">
        <f t="shared" si="43"/>
        <v>1</v>
      </c>
      <c r="BQ316" t="b">
        <f t="shared" si="43"/>
        <v>1</v>
      </c>
      <c r="BR316" t="b">
        <f t="shared" si="43"/>
        <v>1</v>
      </c>
      <c r="BS316" t="b">
        <f t="shared" si="43"/>
        <v>0</v>
      </c>
      <c r="BT316" t="b">
        <f t="shared" si="43"/>
        <v>1</v>
      </c>
      <c r="BU316" t="b">
        <f t="shared" si="43"/>
        <v>1</v>
      </c>
      <c r="BV316" t="b">
        <f t="shared" si="43"/>
        <v>0</v>
      </c>
      <c r="BW316" t="b">
        <f t="shared" si="43"/>
        <v>1</v>
      </c>
    </row>
    <row r="317" spans="1:75" x14ac:dyDescent="0.25">
      <c r="A317" t="b">
        <f t="shared" ref="A317:BL317" si="44">A25=A171</f>
        <v>1</v>
      </c>
      <c r="B317" t="b">
        <f t="shared" si="44"/>
        <v>1</v>
      </c>
      <c r="C317" t="b">
        <f t="shared" si="44"/>
        <v>0</v>
      </c>
      <c r="D317" t="b">
        <f t="shared" si="44"/>
        <v>0</v>
      </c>
      <c r="E317" t="b">
        <f t="shared" si="44"/>
        <v>0</v>
      </c>
      <c r="F317" t="b">
        <f t="shared" si="44"/>
        <v>0</v>
      </c>
      <c r="G317" t="b">
        <f t="shared" si="44"/>
        <v>0</v>
      </c>
      <c r="H317" t="b">
        <f t="shared" si="44"/>
        <v>1</v>
      </c>
      <c r="I317" t="b">
        <f t="shared" si="44"/>
        <v>1</v>
      </c>
      <c r="J317" t="b">
        <f t="shared" si="44"/>
        <v>1</v>
      </c>
      <c r="K317" t="b">
        <f t="shared" si="44"/>
        <v>1</v>
      </c>
      <c r="L317" t="b">
        <f t="shared" si="44"/>
        <v>0</v>
      </c>
      <c r="M317" t="b">
        <f t="shared" si="44"/>
        <v>1</v>
      </c>
      <c r="N317" t="b">
        <f t="shared" si="44"/>
        <v>1</v>
      </c>
      <c r="O317" t="b">
        <f t="shared" si="44"/>
        <v>1</v>
      </c>
      <c r="P317" t="b">
        <f t="shared" si="44"/>
        <v>1</v>
      </c>
      <c r="Q317" t="b">
        <f t="shared" si="44"/>
        <v>1</v>
      </c>
      <c r="R317" t="b">
        <f t="shared" si="44"/>
        <v>1</v>
      </c>
      <c r="S317" t="b">
        <f t="shared" si="44"/>
        <v>1</v>
      </c>
      <c r="T317" t="b">
        <f t="shared" si="44"/>
        <v>1</v>
      </c>
      <c r="U317" t="b">
        <f t="shared" si="44"/>
        <v>1</v>
      </c>
      <c r="V317" t="b">
        <f t="shared" si="44"/>
        <v>1</v>
      </c>
      <c r="W317" t="b">
        <f t="shared" si="44"/>
        <v>1</v>
      </c>
      <c r="X317" t="b">
        <f t="shared" si="44"/>
        <v>1</v>
      </c>
      <c r="Y317" t="b">
        <f t="shared" si="44"/>
        <v>1</v>
      </c>
      <c r="Z317" t="b">
        <f t="shared" si="44"/>
        <v>1</v>
      </c>
      <c r="AA317" t="b">
        <f t="shared" si="44"/>
        <v>1</v>
      </c>
      <c r="AB317" t="b">
        <f t="shared" si="44"/>
        <v>1</v>
      </c>
      <c r="AC317" t="b">
        <f t="shared" si="44"/>
        <v>1</v>
      </c>
      <c r="AD317" t="b">
        <f t="shared" si="44"/>
        <v>1</v>
      </c>
      <c r="AE317" t="b">
        <f t="shared" si="44"/>
        <v>1</v>
      </c>
      <c r="AF317" t="b">
        <f t="shared" si="44"/>
        <v>1</v>
      </c>
      <c r="AG317" t="b">
        <f t="shared" si="44"/>
        <v>1</v>
      </c>
      <c r="AH317" t="b">
        <f t="shared" si="44"/>
        <v>1</v>
      </c>
      <c r="AI317" t="b">
        <f t="shared" si="44"/>
        <v>1</v>
      </c>
      <c r="AJ317" t="b">
        <f t="shared" si="44"/>
        <v>1</v>
      </c>
      <c r="AK317" t="b">
        <f t="shared" si="44"/>
        <v>1</v>
      </c>
      <c r="AL317" t="b">
        <f t="shared" si="44"/>
        <v>1</v>
      </c>
      <c r="AM317" t="b">
        <f t="shared" si="44"/>
        <v>1</v>
      </c>
      <c r="AN317" t="b">
        <f t="shared" si="44"/>
        <v>1</v>
      </c>
      <c r="AO317" t="b">
        <f t="shared" si="44"/>
        <v>0</v>
      </c>
      <c r="AP317" t="b">
        <f t="shared" si="44"/>
        <v>1</v>
      </c>
      <c r="AQ317" t="b">
        <f t="shared" si="44"/>
        <v>1</v>
      </c>
      <c r="AR317" t="b">
        <f t="shared" si="44"/>
        <v>1</v>
      </c>
      <c r="AS317" t="b">
        <f t="shared" si="44"/>
        <v>1</v>
      </c>
      <c r="AT317" t="b">
        <f t="shared" si="44"/>
        <v>1</v>
      </c>
      <c r="AU317" t="b">
        <f t="shared" si="44"/>
        <v>1</v>
      </c>
      <c r="AV317" t="b">
        <f t="shared" si="44"/>
        <v>1</v>
      </c>
      <c r="AW317" t="b">
        <f t="shared" si="44"/>
        <v>1</v>
      </c>
      <c r="AX317" t="b">
        <f t="shared" si="44"/>
        <v>1</v>
      </c>
      <c r="AY317" t="b">
        <f t="shared" si="44"/>
        <v>1</v>
      </c>
      <c r="AZ317" t="b">
        <f t="shared" si="44"/>
        <v>1</v>
      </c>
      <c r="BA317" t="b">
        <f t="shared" si="44"/>
        <v>1</v>
      </c>
      <c r="BB317" t="b">
        <f t="shared" si="44"/>
        <v>1</v>
      </c>
      <c r="BC317" t="b">
        <f t="shared" si="44"/>
        <v>0</v>
      </c>
      <c r="BD317" t="b">
        <f t="shared" si="44"/>
        <v>0</v>
      </c>
      <c r="BE317" t="b">
        <f t="shared" si="44"/>
        <v>0</v>
      </c>
      <c r="BF317" t="b">
        <f t="shared" si="44"/>
        <v>0</v>
      </c>
      <c r="BG317" t="b">
        <f t="shared" si="44"/>
        <v>1</v>
      </c>
      <c r="BH317" t="b">
        <f t="shared" si="44"/>
        <v>0</v>
      </c>
      <c r="BI317" t="b">
        <f t="shared" si="44"/>
        <v>1</v>
      </c>
      <c r="BJ317" t="b">
        <f t="shared" si="44"/>
        <v>1</v>
      </c>
      <c r="BK317" t="b">
        <f t="shared" si="44"/>
        <v>1</v>
      </c>
      <c r="BL317" t="b">
        <f t="shared" si="44"/>
        <v>1</v>
      </c>
      <c r="BM317" t="b">
        <f t="shared" ref="BM317:BW317" si="45">BM25=BM171</f>
        <v>1</v>
      </c>
      <c r="BN317" t="b">
        <f t="shared" si="45"/>
        <v>1</v>
      </c>
      <c r="BO317" t="b">
        <f t="shared" si="45"/>
        <v>1</v>
      </c>
      <c r="BP317" t="b">
        <f t="shared" si="45"/>
        <v>1</v>
      </c>
      <c r="BQ317" t="b">
        <f t="shared" si="45"/>
        <v>1</v>
      </c>
      <c r="BR317" t="b">
        <f t="shared" si="45"/>
        <v>1</v>
      </c>
      <c r="BS317" t="b">
        <f t="shared" si="45"/>
        <v>0</v>
      </c>
      <c r="BT317" t="b">
        <f t="shared" si="45"/>
        <v>1</v>
      </c>
      <c r="BU317" t="b">
        <f t="shared" si="45"/>
        <v>1</v>
      </c>
      <c r="BV317" t="b">
        <f t="shared" si="45"/>
        <v>0</v>
      </c>
      <c r="BW317" t="b">
        <f t="shared" si="45"/>
        <v>1</v>
      </c>
    </row>
    <row r="318" spans="1:75" x14ac:dyDescent="0.25">
      <c r="A318" t="b">
        <f t="shared" ref="A318:BL318" si="46">A26=A172</f>
        <v>1</v>
      </c>
      <c r="B318" t="b">
        <f t="shared" si="46"/>
        <v>1</v>
      </c>
      <c r="C318" t="b">
        <f t="shared" si="46"/>
        <v>0</v>
      </c>
      <c r="D318" t="b">
        <f t="shared" si="46"/>
        <v>0</v>
      </c>
      <c r="E318" t="b">
        <f t="shared" si="46"/>
        <v>0</v>
      </c>
      <c r="F318" t="b">
        <f t="shared" si="46"/>
        <v>0</v>
      </c>
      <c r="G318" t="b">
        <f t="shared" si="46"/>
        <v>0</v>
      </c>
      <c r="H318" t="b">
        <f t="shared" si="46"/>
        <v>1</v>
      </c>
      <c r="I318" t="b">
        <f t="shared" si="46"/>
        <v>1</v>
      </c>
      <c r="J318" t="b">
        <f t="shared" si="46"/>
        <v>1</v>
      </c>
      <c r="K318" t="b">
        <f t="shared" si="46"/>
        <v>1</v>
      </c>
      <c r="L318" t="b">
        <f t="shared" si="46"/>
        <v>0</v>
      </c>
      <c r="M318" t="b">
        <f t="shared" si="46"/>
        <v>1</v>
      </c>
      <c r="N318" t="b">
        <f t="shared" si="46"/>
        <v>1</v>
      </c>
      <c r="O318" t="b">
        <f t="shared" si="46"/>
        <v>1</v>
      </c>
      <c r="P318" t="b">
        <f t="shared" si="46"/>
        <v>1</v>
      </c>
      <c r="Q318" t="b">
        <f t="shared" si="46"/>
        <v>1</v>
      </c>
      <c r="R318" t="b">
        <f t="shared" si="46"/>
        <v>1</v>
      </c>
      <c r="S318" t="b">
        <f t="shared" si="46"/>
        <v>1</v>
      </c>
      <c r="T318" t="b">
        <f t="shared" si="46"/>
        <v>1</v>
      </c>
      <c r="U318" t="b">
        <f t="shared" si="46"/>
        <v>1</v>
      </c>
      <c r="V318" t="b">
        <f t="shared" si="46"/>
        <v>1</v>
      </c>
      <c r="W318" t="b">
        <f t="shared" si="46"/>
        <v>1</v>
      </c>
      <c r="X318" t="b">
        <f t="shared" si="46"/>
        <v>1</v>
      </c>
      <c r="Y318" t="b">
        <f t="shared" si="46"/>
        <v>1</v>
      </c>
      <c r="Z318" t="b">
        <f t="shared" si="46"/>
        <v>1</v>
      </c>
      <c r="AA318" t="b">
        <f t="shared" si="46"/>
        <v>1</v>
      </c>
      <c r="AB318" t="b">
        <f t="shared" si="46"/>
        <v>1</v>
      </c>
      <c r="AC318" t="b">
        <f t="shared" si="46"/>
        <v>1</v>
      </c>
      <c r="AD318" t="b">
        <f t="shared" si="46"/>
        <v>1</v>
      </c>
      <c r="AE318" t="b">
        <f t="shared" si="46"/>
        <v>1</v>
      </c>
      <c r="AF318" t="b">
        <f t="shared" si="46"/>
        <v>1</v>
      </c>
      <c r="AG318" t="b">
        <f t="shared" si="46"/>
        <v>1</v>
      </c>
      <c r="AH318" t="b">
        <f t="shared" si="46"/>
        <v>1</v>
      </c>
      <c r="AI318" t="b">
        <f t="shared" si="46"/>
        <v>1</v>
      </c>
      <c r="AJ318" t="b">
        <f t="shared" si="46"/>
        <v>1</v>
      </c>
      <c r="AK318" t="b">
        <f t="shared" si="46"/>
        <v>1</v>
      </c>
      <c r="AL318" t="b">
        <f t="shared" si="46"/>
        <v>1</v>
      </c>
      <c r="AM318" t="b">
        <f t="shared" si="46"/>
        <v>1</v>
      </c>
      <c r="AN318" t="b">
        <f t="shared" si="46"/>
        <v>1</v>
      </c>
      <c r="AO318" t="b">
        <f t="shared" si="46"/>
        <v>0</v>
      </c>
      <c r="AP318" t="b">
        <f t="shared" si="46"/>
        <v>1</v>
      </c>
      <c r="AQ318" t="b">
        <f t="shared" si="46"/>
        <v>1</v>
      </c>
      <c r="AR318" t="b">
        <f t="shared" si="46"/>
        <v>1</v>
      </c>
      <c r="AS318" t="b">
        <f t="shared" si="46"/>
        <v>1</v>
      </c>
      <c r="AT318" t="b">
        <f t="shared" si="46"/>
        <v>1</v>
      </c>
      <c r="AU318" t="b">
        <f t="shared" si="46"/>
        <v>1</v>
      </c>
      <c r="AV318" t="b">
        <f t="shared" si="46"/>
        <v>1</v>
      </c>
      <c r="AW318" t="b">
        <f t="shared" si="46"/>
        <v>1</v>
      </c>
      <c r="AX318" t="b">
        <f t="shared" si="46"/>
        <v>1</v>
      </c>
      <c r="AY318" t="b">
        <f t="shared" si="46"/>
        <v>1</v>
      </c>
      <c r="AZ318" t="b">
        <f t="shared" si="46"/>
        <v>1</v>
      </c>
      <c r="BA318" t="b">
        <f t="shared" si="46"/>
        <v>1</v>
      </c>
      <c r="BB318" t="b">
        <f t="shared" si="46"/>
        <v>1</v>
      </c>
      <c r="BC318" t="b">
        <f t="shared" si="46"/>
        <v>0</v>
      </c>
      <c r="BD318" t="b">
        <f t="shared" si="46"/>
        <v>0</v>
      </c>
      <c r="BE318" t="b">
        <f t="shared" si="46"/>
        <v>0</v>
      </c>
      <c r="BF318" t="b">
        <f t="shared" si="46"/>
        <v>0</v>
      </c>
      <c r="BG318" t="b">
        <f t="shared" si="46"/>
        <v>1</v>
      </c>
      <c r="BH318" t="b">
        <f t="shared" si="46"/>
        <v>0</v>
      </c>
      <c r="BI318" t="b">
        <f t="shared" si="46"/>
        <v>1</v>
      </c>
      <c r="BJ318" t="b">
        <f t="shared" si="46"/>
        <v>1</v>
      </c>
      <c r="BK318" t="b">
        <f t="shared" si="46"/>
        <v>1</v>
      </c>
      <c r="BL318" t="b">
        <f t="shared" si="46"/>
        <v>1</v>
      </c>
      <c r="BM318" t="b">
        <f t="shared" ref="BM318:BW318" si="47">BM26=BM172</f>
        <v>1</v>
      </c>
      <c r="BN318" t="b">
        <f t="shared" si="47"/>
        <v>1</v>
      </c>
      <c r="BO318" t="b">
        <f t="shared" si="47"/>
        <v>1</v>
      </c>
      <c r="BP318" t="b">
        <f t="shared" si="47"/>
        <v>1</v>
      </c>
      <c r="BQ318" t="b">
        <f t="shared" si="47"/>
        <v>1</v>
      </c>
      <c r="BR318" t="b">
        <f t="shared" si="47"/>
        <v>1</v>
      </c>
      <c r="BS318" t="b">
        <f t="shared" si="47"/>
        <v>0</v>
      </c>
      <c r="BT318" t="b">
        <f t="shared" si="47"/>
        <v>1</v>
      </c>
      <c r="BU318" t="b">
        <f t="shared" si="47"/>
        <v>1</v>
      </c>
      <c r="BV318" t="b">
        <f t="shared" si="47"/>
        <v>0</v>
      </c>
      <c r="BW318" t="b">
        <f t="shared" si="47"/>
        <v>1</v>
      </c>
    </row>
    <row r="319" spans="1:75" x14ac:dyDescent="0.25">
      <c r="A319" t="b">
        <f t="shared" ref="A319:BL319" si="48">A27=A173</f>
        <v>1</v>
      </c>
      <c r="B319" t="b">
        <f t="shared" si="48"/>
        <v>1</v>
      </c>
      <c r="C319" t="b">
        <f t="shared" si="48"/>
        <v>0</v>
      </c>
      <c r="D319" t="b">
        <f t="shared" si="48"/>
        <v>0</v>
      </c>
      <c r="E319" t="b">
        <f t="shared" si="48"/>
        <v>0</v>
      </c>
      <c r="F319" t="b">
        <f t="shared" si="48"/>
        <v>0</v>
      </c>
      <c r="G319" t="b">
        <f t="shared" si="48"/>
        <v>0</v>
      </c>
      <c r="H319" t="b">
        <f t="shared" si="48"/>
        <v>1</v>
      </c>
      <c r="I319" t="b">
        <f t="shared" si="48"/>
        <v>1</v>
      </c>
      <c r="J319" t="b">
        <f t="shared" si="48"/>
        <v>1</v>
      </c>
      <c r="K319" t="b">
        <f t="shared" si="48"/>
        <v>1</v>
      </c>
      <c r="L319" t="b">
        <f t="shared" si="48"/>
        <v>0</v>
      </c>
      <c r="M319" t="b">
        <f t="shared" si="48"/>
        <v>1</v>
      </c>
      <c r="N319" t="b">
        <f t="shared" si="48"/>
        <v>1</v>
      </c>
      <c r="O319" t="b">
        <f t="shared" si="48"/>
        <v>1</v>
      </c>
      <c r="P319" t="b">
        <f t="shared" si="48"/>
        <v>1</v>
      </c>
      <c r="Q319" t="b">
        <f t="shared" si="48"/>
        <v>1</v>
      </c>
      <c r="R319" t="b">
        <f t="shared" si="48"/>
        <v>1</v>
      </c>
      <c r="S319" t="b">
        <f t="shared" si="48"/>
        <v>1</v>
      </c>
      <c r="T319" t="b">
        <f t="shared" si="48"/>
        <v>1</v>
      </c>
      <c r="U319" t="b">
        <f t="shared" si="48"/>
        <v>1</v>
      </c>
      <c r="V319" t="b">
        <f t="shared" si="48"/>
        <v>1</v>
      </c>
      <c r="W319" t="b">
        <f t="shared" si="48"/>
        <v>1</v>
      </c>
      <c r="X319" t="b">
        <f t="shared" si="48"/>
        <v>1</v>
      </c>
      <c r="Y319" t="b">
        <f t="shared" si="48"/>
        <v>1</v>
      </c>
      <c r="Z319" t="b">
        <f t="shared" si="48"/>
        <v>1</v>
      </c>
      <c r="AA319" t="b">
        <f t="shared" si="48"/>
        <v>1</v>
      </c>
      <c r="AB319" t="b">
        <f t="shared" si="48"/>
        <v>1</v>
      </c>
      <c r="AC319" t="b">
        <f t="shared" si="48"/>
        <v>1</v>
      </c>
      <c r="AD319" t="b">
        <f t="shared" si="48"/>
        <v>1</v>
      </c>
      <c r="AE319" t="b">
        <f t="shared" si="48"/>
        <v>1</v>
      </c>
      <c r="AF319" t="b">
        <f t="shared" si="48"/>
        <v>1</v>
      </c>
      <c r="AG319" t="b">
        <f t="shared" si="48"/>
        <v>1</v>
      </c>
      <c r="AH319" t="b">
        <f t="shared" si="48"/>
        <v>1</v>
      </c>
      <c r="AI319" t="b">
        <f t="shared" si="48"/>
        <v>1</v>
      </c>
      <c r="AJ319" t="b">
        <f t="shared" si="48"/>
        <v>1</v>
      </c>
      <c r="AK319" t="b">
        <f t="shared" si="48"/>
        <v>1</v>
      </c>
      <c r="AL319" t="b">
        <f t="shared" si="48"/>
        <v>1</v>
      </c>
      <c r="AM319" t="b">
        <f t="shared" si="48"/>
        <v>1</v>
      </c>
      <c r="AN319" t="b">
        <f t="shared" si="48"/>
        <v>1</v>
      </c>
      <c r="AO319" t="b">
        <f t="shared" si="48"/>
        <v>0</v>
      </c>
      <c r="AP319" t="b">
        <f t="shared" si="48"/>
        <v>1</v>
      </c>
      <c r="AQ319" t="b">
        <f t="shared" si="48"/>
        <v>1</v>
      </c>
      <c r="AR319" t="b">
        <f t="shared" si="48"/>
        <v>1</v>
      </c>
      <c r="AS319" t="b">
        <f t="shared" si="48"/>
        <v>1</v>
      </c>
      <c r="AT319" t="b">
        <f t="shared" si="48"/>
        <v>1</v>
      </c>
      <c r="AU319" t="b">
        <f t="shared" si="48"/>
        <v>1</v>
      </c>
      <c r="AV319" t="b">
        <f t="shared" si="48"/>
        <v>1</v>
      </c>
      <c r="AW319" t="b">
        <f t="shared" si="48"/>
        <v>1</v>
      </c>
      <c r="AX319" t="b">
        <f t="shared" si="48"/>
        <v>1</v>
      </c>
      <c r="AY319" t="b">
        <f t="shared" si="48"/>
        <v>1</v>
      </c>
      <c r="AZ319" t="b">
        <f t="shared" si="48"/>
        <v>1</v>
      </c>
      <c r="BA319" t="b">
        <f t="shared" si="48"/>
        <v>1</v>
      </c>
      <c r="BB319" t="b">
        <f t="shared" si="48"/>
        <v>1</v>
      </c>
      <c r="BC319" t="b">
        <f t="shared" si="48"/>
        <v>0</v>
      </c>
      <c r="BD319" t="b">
        <f t="shared" si="48"/>
        <v>0</v>
      </c>
      <c r="BE319" t="b">
        <f t="shared" si="48"/>
        <v>0</v>
      </c>
      <c r="BF319" t="b">
        <f t="shared" si="48"/>
        <v>0</v>
      </c>
      <c r="BG319" t="b">
        <f t="shared" si="48"/>
        <v>1</v>
      </c>
      <c r="BH319" t="b">
        <f t="shared" si="48"/>
        <v>0</v>
      </c>
      <c r="BI319" t="b">
        <f t="shared" si="48"/>
        <v>1</v>
      </c>
      <c r="BJ319" t="b">
        <f t="shared" si="48"/>
        <v>1</v>
      </c>
      <c r="BK319" t="b">
        <f t="shared" si="48"/>
        <v>1</v>
      </c>
      <c r="BL319" t="b">
        <f t="shared" si="48"/>
        <v>1</v>
      </c>
      <c r="BM319" t="b">
        <f t="shared" ref="BM319:BW319" si="49">BM27=BM173</f>
        <v>1</v>
      </c>
      <c r="BN319" t="b">
        <f t="shared" si="49"/>
        <v>1</v>
      </c>
      <c r="BO319" t="b">
        <f t="shared" si="49"/>
        <v>1</v>
      </c>
      <c r="BP319" t="b">
        <f t="shared" si="49"/>
        <v>1</v>
      </c>
      <c r="BQ319" t="b">
        <f t="shared" si="49"/>
        <v>1</v>
      </c>
      <c r="BR319" t="b">
        <f t="shared" si="49"/>
        <v>1</v>
      </c>
      <c r="BS319" t="b">
        <f t="shared" si="49"/>
        <v>0</v>
      </c>
      <c r="BT319" t="b">
        <f t="shared" si="49"/>
        <v>1</v>
      </c>
      <c r="BU319" t="b">
        <f t="shared" si="49"/>
        <v>1</v>
      </c>
      <c r="BV319" t="b">
        <f t="shared" si="49"/>
        <v>0</v>
      </c>
      <c r="BW319" t="b">
        <f t="shared" si="49"/>
        <v>1</v>
      </c>
    </row>
    <row r="320" spans="1:75" x14ac:dyDescent="0.25">
      <c r="A320" t="b">
        <f t="shared" ref="A320:BL320" si="50">A28=A174</f>
        <v>1</v>
      </c>
      <c r="B320" t="b">
        <f t="shared" si="50"/>
        <v>1</v>
      </c>
      <c r="C320" t="b">
        <f t="shared" si="50"/>
        <v>0</v>
      </c>
      <c r="D320" t="b">
        <f t="shared" si="50"/>
        <v>0</v>
      </c>
      <c r="E320" t="b">
        <f t="shared" si="50"/>
        <v>0</v>
      </c>
      <c r="F320" t="b">
        <f t="shared" si="50"/>
        <v>0</v>
      </c>
      <c r="G320" t="b">
        <f t="shared" si="50"/>
        <v>0</v>
      </c>
      <c r="H320" t="b">
        <f t="shared" si="50"/>
        <v>1</v>
      </c>
      <c r="I320" t="b">
        <f t="shared" si="50"/>
        <v>1</v>
      </c>
      <c r="J320" t="b">
        <f t="shared" si="50"/>
        <v>1</v>
      </c>
      <c r="K320" t="b">
        <f t="shared" si="50"/>
        <v>1</v>
      </c>
      <c r="L320" t="b">
        <f t="shared" si="50"/>
        <v>0</v>
      </c>
      <c r="M320" t="b">
        <f t="shared" si="50"/>
        <v>1</v>
      </c>
      <c r="N320" t="b">
        <f t="shared" si="50"/>
        <v>1</v>
      </c>
      <c r="O320" t="b">
        <f t="shared" si="50"/>
        <v>1</v>
      </c>
      <c r="P320" t="b">
        <f t="shared" si="50"/>
        <v>1</v>
      </c>
      <c r="Q320" t="b">
        <f t="shared" si="50"/>
        <v>1</v>
      </c>
      <c r="R320" t="b">
        <f t="shared" si="50"/>
        <v>1</v>
      </c>
      <c r="S320" t="b">
        <f t="shared" si="50"/>
        <v>1</v>
      </c>
      <c r="T320" t="b">
        <f t="shared" si="50"/>
        <v>1</v>
      </c>
      <c r="U320" t="b">
        <f t="shared" si="50"/>
        <v>1</v>
      </c>
      <c r="V320" t="b">
        <f t="shared" si="50"/>
        <v>1</v>
      </c>
      <c r="W320" t="b">
        <f t="shared" si="50"/>
        <v>1</v>
      </c>
      <c r="X320" t="b">
        <f t="shared" si="50"/>
        <v>1</v>
      </c>
      <c r="Y320" t="b">
        <f t="shared" si="50"/>
        <v>1</v>
      </c>
      <c r="Z320" t="b">
        <f t="shared" si="50"/>
        <v>1</v>
      </c>
      <c r="AA320" t="b">
        <f t="shared" si="50"/>
        <v>1</v>
      </c>
      <c r="AB320" t="b">
        <f t="shared" si="50"/>
        <v>1</v>
      </c>
      <c r="AC320" t="b">
        <f t="shared" si="50"/>
        <v>1</v>
      </c>
      <c r="AD320" t="b">
        <f t="shared" si="50"/>
        <v>1</v>
      </c>
      <c r="AE320" t="b">
        <f t="shared" si="50"/>
        <v>1</v>
      </c>
      <c r="AF320" t="b">
        <f t="shared" si="50"/>
        <v>1</v>
      </c>
      <c r="AG320" t="b">
        <f t="shared" si="50"/>
        <v>1</v>
      </c>
      <c r="AH320" t="b">
        <f t="shared" si="50"/>
        <v>1</v>
      </c>
      <c r="AI320" t="b">
        <f t="shared" si="50"/>
        <v>1</v>
      </c>
      <c r="AJ320" t="b">
        <f t="shared" si="50"/>
        <v>1</v>
      </c>
      <c r="AK320" t="b">
        <f t="shared" si="50"/>
        <v>1</v>
      </c>
      <c r="AL320" t="b">
        <f t="shared" si="50"/>
        <v>1</v>
      </c>
      <c r="AM320" t="b">
        <f t="shared" si="50"/>
        <v>1</v>
      </c>
      <c r="AN320" t="b">
        <f t="shared" si="50"/>
        <v>1</v>
      </c>
      <c r="AO320" t="b">
        <f t="shared" si="50"/>
        <v>0</v>
      </c>
      <c r="AP320" t="b">
        <f t="shared" si="50"/>
        <v>1</v>
      </c>
      <c r="AQ320" t="b">
        <f t="shared" si="50"/>
        <v>1</v>
      </c>
      <c r="AR320" t="b">
        <f t="shared" si="50"/>
        <v>1</v>
      </c>
      <c r="AS320" t="b">
        <f t="shared" si="50"/>
        <v>1</v>
      </c>
      <c r="AT320" t="b">
        <f t="shared" si="50"/>
        <v>1</v>
      </c>
      <c r="AU320" t="b">
        <f t="shared" si="50"/>
        <v>1</v>
      </c>
      <c r="AV320" t="b">
        <f t="shared" si="50"/>
        <v>1</v>
      </c>
      <c r="AW320" t="b">
        <f t="shared" si="50"/>
        <v>1</v>
      </c>
      <c r="AX320" t="b">
        <f t="shared" si="50"/>
        <v>1</v>
      </c>
      <c r="AY320" t="b">
        <f t="shared" si="50"/>
        <v>1</v>
      </c>
      <c r="AZ320" t="b">
        <f t="shared" si="50"/>
        <v>1</v>
      </c>
      <c r="BA320" t="b">
        <f t="shared" si="50"/>
        <v>1</v>
      </c>
      <c r="BB320" t="b">
        <f t="shared" si="50"/>
        <v>1</v>
      </c>
      <c r="BC320" t="b">
        <f t="shared" si="50"/>
        <v>0</v>
      </c>
      <c r="BD320" t="b">
        <f t="shared" si="50"/>
        <v>0</v>
      </c>
      <c r="BE320" t="b">
        <f t="shared" si="50"/>
        <v>0</v>
      </c>
      <c r="BF320" t="b">
        <f t="shared" si="50"/>
        <v>0</v>
      </c>
      <c r="BG320" t="b">
        <f t="shared" si="50"/>
        <v>1</v>
      </c>
      <c r="BH320" t="b">
        <f t="shared" si="50"/>
        <v>0</v>
      </c>
      <c r="BI320" t="b">
        <f t="shared" si="50"/>
        <v>1</v>
      </c>
      <c r="BJ320" t="b">
        <f t="shared" si="50"/>
        <v>1</v>
      </c>
      <c r="BK320" t="b">
        <f t="shared" si="50"/>
        <v>1</v>
      </c>
      <c r="BL320" t="b">
        <f t="shared" si="50"/>
        <v>1</v>
      </c>
      <c r="BM320" t="b">
        <f t="shared" ref="BM320:BW320" si="51">BM28=BM174</f>
        <v>1</v>
      </c>
      <c r="BN320" t="b">
        <f t="shared" si="51"/>
        <v>1</v>
      </c>
      <c r="BO320" t="b">
        <f t="shared" si="51"/>
        <v>1</v>
      </c>
      <c r="BP320" t="b">
        <f t="shared" si="51"/>
        <v>1</v>
      </c>
      <c r="BQ320" t="b">
        <f t="shared" si="51"/>
        <v>1</v>
      </c>
      <c r="BR320" t="b">
        <f t="shared" si="51"/>
        <v>1</v>
      </c>
      <c r="BS320" t="b">
        <f t="shared" si="51"/>
        <v>0</v>
      </c>
      <c r="BT320" t="b">
        <f t="shared" si="51"/>
        <v>1</v>
      </c>
      <c r="BU320" t="b">
        <f t="shared" si="51"/>
        <v>1</v>
      </c>
      <c r="BV320" t="b">
        <f t="shared" si="51"/>
        <v>0</v>
      </c>
      <c r="BW320" t="b">
        <f t="shared" si="51"/>
        <v>1</v>
      </c>
    </row>
    <row r="321" spans="1:75" x14ac:dyDescent="0.25">
      <c r="A321" t="b">
        <f t="shared" ref="A321:BL321" si="52">A29=A175</f>
        <v>1</v>
      </c>
      <c r="B321" t="b">
        <f t="shared" si="52"/>
        <v>1</v>
      </c>
      <c r="C321" t="b">
        <f t="shared" si="52"/>
        <v>0</v>
      </c>
      <c r="D321" t="b">
        <f t="shared" si="52"/>
        <v>0</v>
      </c>
      <c r="E321" t="b">
        <f t="shared" si="52"/>
        <v>0</v>
      </c>
      <c r="F321" t="b">
        <f t="shared" si="52"/>
        <v>0</v>
      </c>
      <c r="G321" t="b">
        <f t="shared" si="52"/>
        <v>0</v>
      </c>
      <c r="H321" t="b">
        <f t="shared" si="52"/>
        <v>1</v>
      </c>
      <c r="I321" t="b">
        <f t="shared" si="52"/>
        <v>1</v>
      </c>
      <c r="J321" t="b">
        <f t="shared" si="52"/>
        <v>1</v>
      </c>
      <c r="K321" t="b">
        <f t="shared" si="52"/>
        <v>1</v>
      </c>
      <c r="L321" t="b">
        <f t="shared" si="52"/>
        <v>0</v>
      </c>
      <c r="M321" t="b">
        <f t="shared" si="52"/>
        <v>1</v>
      </c>
      <c r="N321" t="b">
        <f t="shared" si="52"/>
        <v>1</v>
      </c>
      <c r="O321" t="b">
        <f t="shared" si="52"/>
        <v>1</v>
      </c>
      <c r="P321" t="b">
        <f t="shared" si="52"/>
        <v>1</v>
      </c>
      <c r="Q321" t="b">
        <f t="shared" si="52"/>
        <v>1</v>
      </c>
      <c r="R321" t="b">
        <f t="shared" si="52"/>
        <v>1</v>
      </c>
      <c r="S321" t="b">
        <f t="shared" si="52"/>
        <v>1</v>
      </c>
      <c r="T321" t="b">
        <f t="shared" si="52"/>
        <v>1</v>
      </c>
      <c r="U321" t="b">
        <f t="shared" si="52"/>
        <v>1</v>
      </c>
      <c r="V321" t="b">
        <f t="shared" si="52"/>
        <v>1</v>
      </c>
      <c r="W321" t="b">
        <f t="shared" si="52"/>
        <v>1</v>
      </c>
      <c r="X321" t="b">
        <f t="shared" si="52"/>
        <v>1</v>
      </c>
      <c r="Y321" t="b">
        <f t="shared" si="52"/>
        <v>1</v>
      </c>
      <c r="Z321" t="b">
        <f t="shared" si="52"/>
        <v>1</v>
      </c>
      <c r="AA321" t="b">
        <f t="shared" si="52"/>
        <v>1</v>
      </c>
      <c r="AB321" t="b">
        <f t="shared" si="52"/>
        <v>1</v>
      </c>
      <c r="AC321" t="b">
        <f t="shared" si="52"/>
        <v>1</v>
      </c>
      <c r="AD321" t="b">
        <f t="shared" si="52"/>
        <v>1</v>
      </c>
      <c r="AE321" t="b">
        <f t="shared" si="52"/>
        <v>1</v>
      </c>
      <c r="AF321" t="b">
        <f t="shared" si="52"/>
        <v>1</v>
      </c>
      <c r="AG321" t="b">
        <f t="shared" si="52"/>
        <v>1</v>
      </c>
      <c r="AH321" t="b">
        <f t="shared" si="52"/>
        <v>1</v>
      </c>
      <c r="AI321" t="b">
        <f t="shared" si="52"/>
        <v>1</v>
      </c>
      <c r="AJ321" t="b">
        <f t="shared" si="52"/>
        <v>1</v>
      </c>
      <c r="AK321" t="b">
        <f t="shared" si="52"/>
        <v>1</v>
      </c>
      <c r="AL321" t="b">
        <f t="shared" si="52"/>
        <v>1</v>
      </c>
      <c r="AM321" t="b">
        <f t="shared" si="52"/>
        <v>1</v>
      </c>
      <c r="AN321" t="b">
        <f t="shared" si="52"/>
        <v>1</v>
      </c>
      <c r="AO321" t="b">
        <f t="shared" si="52"/>
        <v>0</v>
      </c>
      <c r="AP321" t="b">
        <f t="shared" si="52"/>
        <v>1</v>
      </c>
      <c r="AQ321" t="b">
        <f t="shared" si="52"/>
        <v>1</v>
      </c>
      <c r="AR321" t="b">
        <f t="shared" si="52"/>
        <v>1</v>
      </c>
      <c r="AS321" t="b">
        <f t="shared" si="52"/>
        <v>1</v>
      </c>
      <c r="AT321" t="b">
        <f t="shared" si="52"/>
        <v>1</v>
      </c>
      <c r="AU321" t="b">
        <f t="shared" si="52"/>
        <v>1</v>
      </c>
      <c r="AV321" t="b">
        <f t="shared" si="52"/>
        <v>1</v>
      </c>
      <c r="AW321" t="b">
        <f t="shared" si="52"/>
        <v>1</v>
      </c>
      <c r="AX321" t="b">
        <f t="shared" si="52"/>
        <v>1</v>
      </c>
      <c r="AY321" t="b">
        <f t="shared" si="52"/>
        <v>1</v>
      </c>
      <c r="AZ321" t="b">
        <f t="shared" si="52"/>
        <v>1</v>
      </c>
      <c r="BA321" t="b">
        <f t="shared" si="52"/>
        <v>1</v>
      </c>
      <c r="BB321" t="b">
        <f t="shared" si="52"/>
        <v>1</v>
      </c>
      <c r="BC321" t="b">
        <f t="shared" si="52"/>
        <v>0</v>
      </c>
      <c r="BD321" t="b">
        <f t="shared" si="52"/>
        <v>0</v>
      </c>
      <c r="BE321" t="b">
        <f t="shared" si="52"/>
        <v>0</v>
      </c>
      <c r="BF321" t="b">
        <f t="shared" si="52"/>
        <v>0</v>
      </c>
      <c r="BG321" t="b">
        <f t="shared" si="52"/>
        <v>1</v>
      </c>
      <c r="BH321" t="b">
        <f t="shared" si="52"/>
        <v>1</v>
      </c>
      <c r="BI321" t="b">
        <f t="shared" si="52"/>
        <v>1</v>
      </c>
      <c r="BJ321" t="b">
        <f t="shared" si="52"/>
        <v>1</v>
      </c>
      <c r="BK321" t="b">
        <f t="shared" si="52"/>
        <v>1</v>
      </c>
      <c r="BL321" t="b">
        <f t="shared" si="52"/>
        <v>1</v>
      </c>
      <c r="BM321" t="b">
        <f t="shared" ref="BM321:BW321" si="53">BM29=BM175</f>
        <v>1</v>
      </c>
      <c r="BN321" t="b">
        <f t="shared" si="53"/>
        <v>1</v>
      </c>
      <c r="BO321" t="b">
        <f t="shared" si="53"/>
        <v>1</v>
      </c>
      <c r="BP321" t="b">
        <f t="shared" si="53"/>
        <v>1</v>
      </c>
      <c r="BQ321" t="b">
        <f t="shared" si="53"/>
        <v>1</v>
      </c>
      <c r="BR321" t="b">
        <f t="shared" si="53"/>
        <v>1</v>
      </c>
      <c r="BS321" t="b">
        <f t="shared" si="53"/>
        <v>0</v>
      </c>
      <c r="BT321" t="b">
        <f t="shared" si="53"/>
        <v>1</v>
      </c>
      <c r="BU321" t="b">
        <f t="shared" si="53"/>
        <v>1</v>
      </c>
      <c r="BV321" t="b">
        <f t="shared" si="53"/>
        <v>0</v>
      </c>
      <c r="BW321" t="b">
        <f t="shared" si="53"/>
        <v>1</v>
      </c>
    </row>
    <row r="322" spans="1:75" x14ac:dyDescent="0.25">
      <c r="A322" t="b">
        <f t="shared" ref="A322:BL322" si="54">A30=A176</f>
        <v>1</v>
      </c>
      <c r="B322" t="b">
        <f t="shared" si="54"/>
        <v>1</v>
      </c>
      <c r="C322" t="b">
        <f t="shared" si="54"/>
        <v>0</v>
      </c>
      <c r="D322" t="b">
        <f t="shared" si="54"/>
        <v>0</v>
      </c>
      <c r="E322" t="b">
        <f t="shared" si="54"/>
        <v>0</v>
      </c>
      <c r="F322" t="b">
        <f t="shared" si="54"/>
        <v>0</v>
      </c>
      <c r="G322" t="b">
        <f t="shared" si="54"/>
        <v>0</v>
      </c>
      <c r="H322" t="b">
        <f t="shared" si="54"/>
        <v>1</v>
      </c>
      <c r="I322" t="b">
        <f t="shared" si="54"/>
        <v>1</v>
      </c>
      <c r="J322" t="b">
        <f t="shared" si="54"/>
        <v>1</v>
      </c>
      <c r="K322" t="b">
        <f t="shared" si="54"/>
        <v>1</v>
      </c>
      <c r="L322" t="b">
        <f t="shared" si="54"/>
        <v>0</v>
      </c>
      <c r="M322" t="b">
        <f t="shared" si="54"/>
        <v>1</v>
      </c>
      <c r="N322" t="b">
        <f t="shared" si="54"/>
        <v>1</v>
      </c>
      <c r="O322" t="b">
        <f t="shared" si="54"/>
        <v>1</v>
      </c>
      <c r="P322" t="b">
        <f t="shared" si="54"/>
        <v>1</v>
      </c>
      <c r="Q322" t="b">
        <f t="shared" si="54"/>
        <v>1</v>
      </c>
      <c r="R322" t="b">
        <f t="shared" si="54"/>
        <v>1</v>
      </c>
      <c r="S322" t="b">
        <f t="shared" si="54"/>
        <v>1</v>
      </c>
      <c r="T322" t="b">
        <f t="shared" si="54"/>
        <v>1</v>
      </c>
      <c r="U322" t="b">
        <f t="shared" si="54"/>
        <v>1</v>
      </c>
      <c r="V322" t="b">
        <f t="shared" si="54"/>
        <v>1</v>
      </c>
      <c r="W322" t="b">
        <f t="shared" si="54"/>
        <v>1</v>
      </c>
      <c r="X322" t="b">
        <f t="shared" si="54"/>
        <v>1</v>
      </c>
      <c r="Y322" t="b">
        <f t="shared" si="54"/>
        <v>1</v>
      </c>
      <c r="Z322" t="b">
        <f t="shared" si="54"/>
        <v>1</v>
      </c>
      <c r="AA322" t="b">
        <f t="shared" si="54"/>
        <v>1</v>
      </c>
      <c r="AB322" t="b">
        <f t="shared" si="54"/>
        <v>1</v>
      </c>
      <c r="AC322" t="b">
        <f t="shared" si="54"/>
        <v>1</v>
      </c>
      <c r="AD322" t="b">
        <f t="shared" si="54"/>
        <v>1</v>
      </c>
      <c r="AE322" t="b">
        <f t="shared" si="54"/>
        <v>1</v>
      </c>
      <c r="AF322" t="b">
        <f t="shared" si="54"/>
        <v>1</v>
      </c>
      <c r="AG322" t="b">
        <f t="shared" si="54"/>
        <v>1</v>
      </c>
      <c r="AH322" t="b">
        <f t="shared" si="54"/>
        <v>1</v>
      </c>
      <c r="AI322" t="b">
        <f t="shared" si="54"/>
        <v>1</v>
      </c>
      <c r="AJ322" t="b">
        <f t="shared" si="54"/>
        <v>1</v>
      </c>
      <c r="AK322" t="b">
        <f t="shared" si="54"/>
        <v>1</v>
      </c>
      <c r="AL322" t="b">
        <f t="shared" si="54"/>
        <v>1</v>
      </c>
      <c r="AM322" t="b">
        <f t="shared" si="54"/>
        <v>1</v>
      </c>
      <c r="AN322" t="b">
        <f t="shared" si="54"/>
        <v>1</v>
      </c>
      <c r="AO322" t="b">
        <f t="shared" si="54"/>
        <v>0</v>
      </c>
      <c r="AP322" t="b">
        <f t="shared" si="54"/>
        <v>1</v>
      </c>
      <c r="AQ322" t="b">
        <f t="shared" si="54"/>
        <v>1</v>
      </c>
      <c r="AR322" t="b">
        <f t="shared" si="54"/>
        <v>1</v>
      </c>
      <c r="AS322" t="b">
        <f t="shared" si="54"/>
        <v>1</v>
      </c>
      <c r="AT322" t="b">
        <f t="shared" si="54"/>
        <v>1</v>
      </c>
      <c r="AU322" t="b">
        <f t="shared" si="54"/>
        <v>1</v>
      </c>
      <c r="AV322" t="b">
        <f t="shared" si="54"/>
        <v>1</v>
      </c>
      <c r="AW322" t="b">
        <f t="shared" si="54"/>
        <v>1</v>
      </c>
      <c r="AX322" t="b">
        <f t="shared" si="54"/>
        <v>1</v>
      </c>
      <c r="AY322" t="b">
        <f t="shared" si="54"/>
        <v>1</v>
      </c>
      <c r="AZ322" t="b">
        <f t="shared" si="54"/>
        <v>1</v>
      </c>
      <c r="BA322" t="b">
        <f t="shared" si="54"/>
        <v>1</v>
      </c>
      <c r="BB322" t="b">
        <f t="shared" si="54"/>
        <v>1</v>
      </c>
      <c r="BC322" t="b">
        <f t="shared" si="54"/>
        <v>0</v>
      </c>
      <c r="BD322" t="b">
        <f t="shared" si="54"/>
        <v>0</v>
      </c>
      <c r="BE322" t="b">
        <f t="shared" si="54"/>
        <v>0</v>
      </c>
      <c r="BF322" t="b">
        <f t="shared" si="54"/>
        <v>0</v>
      </c>
      <c r="BG322" t="b">
        <f t="shared" si="54"/>
        <v>1</v>
      </c>
      <c r="BH322" t="b">
        <f t="shared" si="54"/>
        <v>0</v>
      </c>
      <c r="BI322" t="b">
        <f t="shared" si="54"/>
        <v>1</v>
      </c>
      <c r="BJ322" t="b">
        <f t="shared" si="54"/>
        <v>1</v>
      </c>
      <c r="BK322" t="b">
        <f t="shared" si="54"/>
        <v>1</v>
      </c>
      <c r="BL322" t="b">
        <f t="shared" si="54"/>
        <v>1</v>
      </c>
      <c r="BM322" t="b">
        <f t="shared" ref="BM322:BW322" si="55">BM30=BM176</f>
        <v>1</v>
      </c>
      <c r="BN322" t="b">
        <f t="shared" si="55"/>
        <v>1</v>
      </c>
      <c r="BO322" t="b">
        <f t="shared" si="55"/>
        <v>1</v>
      </c>
      <c r="BP322" t="b">
        <f t="shared" si="55"/>
        <v>1</v>
      </c>
      <c r="BQ322" t="b">
        <f t="shared" si="55"/>
        <v>1</v>
      </c>
      <c r="BR322" t="b">
        <f t="shared" si="55"/>
        <v>1</v>
      </c>
      <c r="BS322" t="b">
        <f t="shared" si="55"/>
        <v>0</v>
      </c>
      <c r="BT322" t="b">
        <f t="shared" si="55"/>
        <v>1</v>
      </c>
      <c r="BU322" t="b">
        <f t="shared" si="55"/>
        <v>1</v>
      </c>
      <c r="BV322" t="b">
        <f t="shared" si="55"/>
        <v>0</v>
      </c>
      <c r="BW322" t="b">
        <f t="shared" si="55"/>
        <v>1</v>
      </c>
    </row>
    <row r="323" spans="1:75" x14ac:dyDescent="0.25">
      <c r="A323" t="b">
        <f t="shared" ref="A323:BL323" si="56">A31=A177</f>
        <v>1</v>
      </c>
      <c r="B323" t="b">
        <f t="shared" si="56"/>
        <v>1</v>
      </c>
      <c r="C323" t="b">
        <f t="shared" si="56"/>
        <v>0</v>
      </c>
      <c r="D323" t="b">
        <f t="shared" si="56"/>
        <v>0</v>
      </c>
      <c r="E323" t="b">
        <f t="shared" si="56"/>
        <v>0</v>
      </c>
      <c r="F323" t="b">
        <f t="shared" si="56"/>
        <v>0</v>
      </c>
      <c r="G323" t="b">
        <f t="shared" si="56"/>
        <v>0</v>
      </c>
      <c r="H323" t="b">
        <f t="shared" si="56"/>
        <v>1</v>
      </c>
      <c r="I323" t="b">
        <f t="shared" si="56"/>
        <v>1</v>
      </c>
      <c r="J323" t="b">
        <f t="shared" si="56"/>
        <v>1</v>
      </c>
      <c r="K323" t="b">
        <f t="shared" si="56"/>
        <v>1</v>
      </c>
      <c r="L323" t="b">
        <f t="shared" si="56"/>
        <v>0</v>
      </c>
      <c r="M323" t="b">
        <f t="shared" si="56"/>
        <v>1</v>
      </c>
      <c r="N323" t="b">
        <f t="shared" si="56"/>
        <v>1</v>
      </c>
      <c r="O323" t="b">
        <f t="shared" si="56"/>
        <v>1</v>
      </c>
      <c r="P323" t="b">
        <f t="shared" si="56"/>
        <v>1</v>
      </c>
      <c r="Q323" t="b">
        <f t="shared" si="56"/>
        <v>1</v>
      </c>
      <c r="R323" t="b">
        <f t="shared" si="56"/>
        <v>1</v>
      </c>
      <c r="S323" t="b">
        <f t="shared" si="56"/>
        <v>1</v>
      </c>
      <c r="T323" t="b">
        <f t="shared" si="56"/>
        <v>1</v>
      </c>
      <c r="U323" t="b">
        <f t="shared" si="56"/>
        <v>1</v>
      </c>
      <c r="V323" t="b">
        <f t="shared" si="56"/>
        <v>1</v>
      </c>
      <c r="W323" t="b">
        <f t="shared" si="56"/>
        <v>1</v>
      </c>
      <c r="X323" t="b">
        <f t="shared" si="56"/>
        <v>1</v>
      </c>
      <c r="Y323" t="b">
        <f t="shared" si="56"/>
        <v>1</v>
      </c>
      <c r="Z323" t="b">
        <f t="shared" si="56"/>
        <v>1</v>
      </c>
      <c r="AA323" t="b">
        <f t="shared" si="56"/>
        <v>1</v>
      </c>
      <c r="AB323" t="b">
        <f t="shared" si="56"/>
        <v>1</v>
      </c>
      <c r="AC323" t="b">
        <f t="shared" si="56"/>
        <v>1</v>
      </c>
      <c r="AD323" t="b">
        <f t="shared" si="56"/>
        <v>1</v>
      </c>
      <c r="AE323" t="b">
        <f t="shared" si="56"/>
        <v>1</v>
      </c>
      <c r="AF323" t="b">
        <f t="shared" si="56"/>
        <v>1</v>
      </c>
      <c r="AG323" t="b">
        <f t="shared" si="56"/>
        <v>1</v>
      </c>
      <c r="AH323" t="b">
        <f t="shared" si="56"/>
        <v>1</v>
      </c>
      <c r="AI323" t="b">
        <f t="shared" si="56"/>
        <v>1</v>
      </c>
      <c r="AJ323" t="b">
        <f t="shared" si="56"/>
        <v>1</v>
      </c>
      <c r="AK323" t="b">
        <f t="shared" si="56"/>
        <v>1</v>
      </c>
      <c r="AL323" t="b">
        <f t="shared" si="56"/>
        <v>1</v>
      </c>
      <c r="AM323" t="b">
        <f t="shared" si="56"/>
        <v>1</v>
      </c>
      <c r="AN323" t="b">
        <f t="shared" si="56"/>
        <v>1</v>
      </c>
      <c r="AO323" t="b">
        <f t="shared" si="56"/>
        <v>0</v>
      </c>
      <c r="AP323" t="b">
        <f t="shared" si="56"/>
        <v>1</v>
      </c>
      <c r="AQ323" t="b">
        <f t="shared" si="56"/>
        <v>1</v>
      </c>
      <c r="AR323" t="b">
        <f t="shared" si="56"/>
        <v>1</v>
      </c>
      <c r="AS323" t="b">
        <f t="shared" si="56"/>
        <v>1</v>
      </c>
      <c r="AT323" t="b">
        <f t="shared" si="56"/>
        <v>1</v>
      </c>
      <c r="AU323" t="b">
        <f t="shared" si="56"/>
        <v>1</v>
      </c>
      <c r="AV323" t="b">
        <f t="shared" si="56"/>
        <v>1</v>
      </c>
      <c r="AW323" t="b">
        <f t="shared" si="56"/>
        <v>1</v>
      </c>
      <c r="AX323" t="b">
        <f t="shared" si="56"/>
        <v>1</v>
      </c>
      <c r="AY323" t="b">
        <f t="shared" si="56"/>
        <v>1</v>
      </c>
      <c r="AZ323" t="b">
        <f t="shared" si="56"/>
        <v>1</v>
      </c>
      <c r="BA323" t="b">
        <f t="shared" si="56"/>
        <v>1</v>
      </c>
      <c r="BB323" t="b">
        <f t="shared" si="56"/>
        <v>1</v>
      </c>
      <c r="BC323" t="b">
        <f t="shared" si="56"/>
        <v>0</v>
      </c>
      <c r="BD323" t="b">
        <f t="shared" si="56"/>
        <v>0</v>
      </c>
      <c r="BE323" t="b">
        <f t="shared" si="56"/>
        <v>0</v>
      </c>
      <c r="BF323" t="b">
        <f t="shared" si="56"/>
        <v>0</v>
      </c>
      <c r="BG323" t="b">
        <f t="shared" si="56"/>
        <v>1</v>
      </c>
      <c r="BH323" t="b">
        <f t="shared" si="56"/>
        <v>0</v>
      </c>
      <c r="BI323" t="b">
        <f t="shared" si="56"/>
        <v>1</v>
      </c>
      <c r="BJ323" t="b">
        <f t="shared" si="56"/>
        <v>1</v>
      </c>
      <c r="BK323" t="b">
        <f t="shared" si="56"/>
        <v>1</v>
      </c>
      <c r="BL323" t="b">
        <f t="shared" si="56"/>
        <v>1</v>
      </c>
      <c r="BM323" t="b">
        <f t="shared" ref="BM323:BW323" si="57">BM31=BM177</f>
        <v>1</v>
      </c>
      <c r="BN323" t="b">
        <f t="shared" si="57"/>
        <v>1</v>
      </c>
      <c r="BO323" t="b">
        <f t="shared" si="57"/>
        <v>1</v>
      </c>
      <c r="BP323" t="b">
        <f t="shared" si="57"/>
        <v>1</v>
      </c>
      <c r="BQ323" t="b">
        <f t="shared" si="57"/>
        <v>1</v>
      </c>
      <c r="BR323" t="b">
        <f t="shared" si="57"/>
        <v>1</v>
      </c>
      <c r="BS323" t="b">
        <f t="shared" si="57"/>
        <v>0</v>
      </c>
      <c r="BT323" t="b">
        <f t="shared" si="57"/>
        <v>1</v>
      </c>
      <c r="BU323" t="b">
        <f t="shared" si="57"/>
        <v>1</v>
      </c>
      <c r="BV323" t="b">
        <f t="shared" si="57"/>
        <v>0</v>
      </c>
      <c r="BW323" t="b">
        <f t="shared" si="57"/>
        <v>1</v>
      </c>
    </row>
    <row r="324" spans="1:75" x14ac:dyDescent="0.25">
      <c r="A324" t="b">
        <f t="shared" ref="A324:BL324" si="58">A32=A178</f>
        <v>1</v>
      </c>
      <c r="B324" t="b">
        <f t="shared" si="58"/>
        <v>1</v>
      </c>
      <c r="C324" t="b">
        <f t="shared" si="58"/>
        <v>0</v>
      </c>
      <c r="D324" t="b">
        <f t="shared" si="58"/>
        <v>0</v>
      </c>
      <c r="E324" t="b">
        <f t="shared" si="58"/>
        <v>0</v>
      </c>
      <c r="F324" t="b">
        <f t="shared" si="58"/>
        <v>0</v>
      </c>
      <c r="G324" t="b">
        <f t="shared" si="58"/>
        <v>0</v>
      </c>
      <c r="H324" t="b">
        <f t="shared" si="58"/>
        <v>1</v>
      </c>
      <c r="I324" t="b">
        <f t="shared" si="58"/>
        <v>1</v>
      </c>
      <c r="J324" t="b">
        <f t="shared" si="58"/>
        <v>1</v>
      </c>
      <c r="K324" t="b">
        <f t="shared" si="58"/>
        <v>1</v>
      </c>
      <c r="L324" t="b">
        <f t="shared" si="58"/>
        <v>0</v>
      </c>
      <c r="M324" t="b">
        <f t="shared" si="58"/>
        <v>1</v>
      </c>
      <c r="N324" t="b">
        <f t="shared" si="58"/>
        <v>1</v>
      </c>
      <c r="O324" t="b">
        <f t="shared" si="58"/>
        <v>1</v>
      </c>
      <c r="P324" t="b">
        <f t="shared" si="58"/>
        <v>1</v>
      </c>
      <c r="Q324" t="b">
        <f t="shared" si="58"/>
        <v>1</v>
      </c>
      <c r="R324" t="b">
        <f t="shared" si="58"/>
        <v>1</v>
      </c>
      <c r="S324" t="b">
        <f t="shared" si="58"/>
        <v>1</v>
      </c>
      <c r="T324" t="b">
        <f t="shared" si="58"/>
        <v>1</v>
      </c>
      <c r="U324" t="b">
        <f t="shared" si="58"/>
        <v>1</v>
      </c>
      <c r="V324" t="b">
        <f t="shared" si="58"/>
        <v>1</v>
      </c>
      <c r="W324" t="b">
        <f t="shared" si="58"/>
        <v>1</v>
      </c>
      <c r="X324" t="b">
        <f t="shared" si="58"/>
        <v>1</v>
      </c>
      <c r="Y324" t="b">
        <f t="shared" si="58"/>
        <v>1</v>
      </c>
      <c r="Z324" t="b">
        <f t="shared" si="58"/>
        <v>1</v>
      </c>
      <c r="AA324" t="b">
        <f t="shared" si="58"/>
        <v>1</v>
      </c>
      <c r="AB324" t="b">
        <f t="shared" si="58"/>
        <v>1</v>
      </c>
      <c r="AC324" t="b">
        <f t="shared" si="58"/>
        <v>1</v>
      </c>
      <c r="AD324" t="b">
        <f t="shared" si="58"/>
        <v>1</v>
      </c>
      <c r="AE324" t="b">
        <f t="shared" si="58"/>
        <v>1</v>
      </c>
      <c r="AF324" t="b">
        <f t="shared" si="58"/>
        <v>1</v>
      </c>
      <c r="AG324" t="b">
        <f t="shared" si="58"/>
        <v>1</v>
      </c>
      <c r="AH324" t="b">
        <f t="shared" si="58"/>
        <v>1</v>
      </c>
      <c r="AI324" t="b">
        <f t="shared" si="58"/>
        <v>1</v>
      </c>
      <c r="AJ324" t="b">
        <f t="shared" si="58"/>
        <v>1</v>
      </c>
      <c r="AK324" t="b">
        <f t="shared" si="58"/>
        <v>1</v>
      </c>
      <c r="AL324" t="b">
        <f t="shared" si="58"/>
        <v>1</v>
      </c>
      <c r="AM324" t="b">
        <f t="shared" si="58"/>
        <v>1</v>
      </c>
      <c r="AN324" t="b">
        <f t="shared" si="58"/>
        <v>1</v>
      </c>
      <c r="AO324" t="b">
        <f t="shared" si="58"/>
        <v>0</v>
      </c>
      <c r="AP324" t="b">
        <f t="shared" si="58"/>
        <v>1</v>
      </c>
      <c r="AQ324" t="b">
        <f t="shared" si="58"/>
        <v>1</v>
      </c>
      <c r="AR324" t="b">
        <f t="shared" si="58"/>
        <v>1</v>
      </c>
      <c r="AS324" t="b">
        <f t="shared" si="58"/>
        <v>1</v>
      </c>
      <c r="AT324" t="b">
        <f t="shared" si="58"/>
        <v>1</v>
      </c>
      <c r="AU324" t="b">
        <f t="shared" si="58"/>
        <v>1</v>
      </c>
      <c r="AV324" t="b">
        <f t="shared" si="58"/>
        <v>1</v>
      </c>
      <c r="AW324" t="b">
        <f t="shared" si="58"/>
        <v>1</v>
      </c>
      <c r="AX324" t="b">
        <f t="shared" si="58"/>
        <v>1</v>
      </c>
      <c r="AY324" t="b">
        <f t="shared" si="58"/>
        <v>1</v>
      </c>
      <c r="AZ324" t="b">
        <f t="shared" si="58"/>
        <v>1</v>
      </c>
      <c r="BA324" t="b">
        <f t="shared" si="58"/>
        <v>1</v>
      </c>
      <c r="BB324" t="b">
        <f t="shared" si="58"/>
        <v>1</v>
      </c>
      <c r="BC324" t="b">
        <f t="shared" si="58"/>
        <v>0</v>
      </c>
      <c r="BD324" t="b">
        <f t="shared" si="58"/>
        <v>0</v>
      </c>
      <c r="BE324" t="b">
        <f t="shared" si="58"/>
        <v>0</v>
      </c>
      <c r="BF324" t="b">
        <f t="shared" si="58"/>
        <v>0</v>
      </c>
      <c r="BG324" t="b">
        <f t="shared" si="58"/>
        <v>1</v>
      </c>
      <c r="BH324" t="b">
        <f t="shared" si="58"/>
        <v>0</v>
      </c>
      <c r="BI324" t="b">
        <f t="shared" si="58"/>
        <v>1</v>
      </c>
      <c r="BJ324" t="b">
        <f t="shared" si="58"/>
        <v>1</v>
      </c>
      <c r="BK324" t="b">
        <f t="shared" si="58"/>
        <v>1</v>
      </c>
      <c r="BL324" t="b">
        <f t="shared" si="58"/>
        <v>1</v>
      </c>
      <c r="BM324" t="b">
        <f t="shared" ref="BM324:BW324" si="59">BM32=BM178</f>
        <v>1</v>
      </c>
      <c r="BN324" t="b">
        <f t="shared" si="59"/>
        <v>1</v>
      </c>
      <c r="BO324" t="b">
        <f t="shared" si="59"/>
        <v>1</v>
      </c>
      <c r="BP324" t="b">
        <f t="shared" si="59"/>
        <v>1</v>
      </c>
      <c r="BQ324" t="b">
        <f t="shared" si="59"/>
        <v>1</v>
      </c>
      <c r="BR324" t="b">
        <f t="shared" si="59"/>
        <v>1</v>
      </c>
      <c r="BS324" t="b">
        <f t="shared" si="59"/>
        <v>0</v>
      </c>
      <c r="BT324" t="b">
        <f t="shared" si="59"/>
        <v>1</v>
      </c>
      <c r="BU324" t="b">
        <f t="shared" si="59"/>
        <v>1</v>
      </c>
      <c r="BV324" t="b">
        <f t="shared" si="59"/>
        <v>0</v>
      </c>
      <c r="BW324" t="b">
        <f t="shared" si="59"/>
        <v>1</v>
      </c>
    </row>
    <row r="325" spans="1:75" x14ac:dyDescent="0.25">
      <c r="A325" t="b">
        <f t="shared" ref="A325:BL325" si="60">A33=A179</f>
        <v>1</v>
      </c>
      <c r="B325" t="b">
        <f t="shared" si="60"/>
        <v>1</v>
      </c>
      <c r="C325" t="b">
        <f t="shared" si="60"/>
        <v>0</v>
      </c>
      <c r="D325" t="b">
        <f t="shared" si="60"/>
        <v>0</v>
      </c>
      <c r="E325" t="b">
        <f t="shared" si="60"/>
        <v>0</v>
      </c>
      <c r="F325" t="b">
        <f t="shared" si="60"/>
        <v>0</v>
      </c>
      <c r="G325" t="b">
        <f t="shared" si="60"/>
        <v>0</v>
      </c>
      <c r="H325" t="b">
        <f t="shared" si="60"/>
        <v>1</v>
      </c>
      <c r="I325" t="b">
        <f t="shared" si="60"/>
        <v>1</v>
      </c>
      <c r="J325" t="b">
        <f t="shared" si="60"/>
        <v>1</v>
      </c>
      <c r="K325" t="b">
        <f t="shared" si="60"/>
        <v>1</v>
      </c>
      <c r="L325" t="b">
        <f t="shared" si="60"/>
        <v>0</v>
      </c>
      <c r="M325" t="b">
        <f t="shared" si="60"/>
        <v>1</v>
      </c>
      <c r="N325" t="b">
        <f t="shared" si="60"/>
        <v>1</v>
      </c>
      <c r="O325" t="b">
        <f t="shared" si="60"/>
        <v>1</v>
      </c>
      <c r="P325" t="b">
        <f t="shared" si="60"/>
        <v>1</v>
      </c>
      <c r="Q325" t="b">
        <f t="shared" si="60"/>
        <v>1</v>
      </c>
      <c r="R325" t="b">
        <f t="shared" si="60"/>
        <v>1</v>
      </c>
      <c r="S325" t="b">
        <f t="shared" si="60"/>
        <v>1</v>
      </c>
      <c r="T325" t="b">
        <f t="shared" si="60"/>
        <v>1</v>
      </c>
      <c r="U325" t="b">
        <f t="shared" si="60"/>
        <v>1</v>
      </c>
      <c r="V325" t="b">
        <f t="shared" si="60"/>
        <v>1</v>
      </c>
      <c r="W325" t="b">
        <f t="shared" si="60"/>
        <v>1</v>
      </c>
      <c r="X325" t="b">
        <f t="shared" si="60"/>
        <v>1</v>
      </c>
      <c r="Y325" t="b">
        <f t="shared" si="60"/>
        <v>1</v>
      </c>
      <c r="Z325" t="b">
        <f t="shared" si="60"/>
        <v>1</v>
      </c>
      <c r="AA325" t="b">
        <f t="shared" si="60"/>
        <v>1</v>
      </c>
      <c r="AB325" t="b">
        <f t="shared" si="60"/>
        <v>1</v>
      </c>
      <c r="AC325" t="b">
        <f t="shared" si="60"/>
        <v>1</v>
      </c>
      <c r="AD325" t="b">
        <f t="shared" si="60"/>
        <v>1</v>
      </c>
      <c r="AE325" t="b">
        <f t="shared" si="60"/>
        <v>1</v>
      </c>
      <c r="AF325" t="b">
        <f t="shared" si="60"/>
        <v>1</v>
      </c>
      <c r="AG325" t="b">
        <f t="shared" si="60"/>
        <v>1</v>
      </c>
      <c r="AH325" t="b">
        <f t="shared" si="60"/>
        <v>1</v>
      </c>
      <c r="AI325" t="b">
        <f t="shared" si="60"/>
        <v>1</v>
      </c>
      <c r="AJ325" t="b">
        <f t="shared" si="60"/>
        <v>1</v>
      </c>
      <c r="AK325" t="b">
        <f t="shared" si="60"/>
        <v>1</v>
      </c>
      <c r="AL325" t="b">
        <f t="shared" si="60"/>
        <v>1</v>
      </c>
      <c r="AM325" t="b">
        <f t="shared" si="60"/>
        <v>1</v>
      </c>
      <c r="AN325" t="b">
        <f t="shared" si="60"/>
        <v>1</v>
      </c>
      <c r="AO325" t="b">
        <f t="shared" si="60"/>
        <v>0</v>
      </c>
      <c r="AP325" t="b">
        <f t="shared" si="60"/>
        <v>1</v>
      </c>
      <c r="AQ325" t="b">
        <f t="shared" si="60"/>
        <v>1</v>
      </c>
      <c r="AR325" t="b">
        <f t="shared" si="60"/>
        <v>1</v>
      </c>
      <c r="AS325" t="b">
        <f t="shared" si="60"/>
        <v>1</v>
      </c>
      <c r="AT325" t="b">
        <f t="shared" si="60"/>
        <v>1</v>
      </c>
      <c r="AU325" t="b">
        <f t="shared" si="60"/>
        <v>1</v>
      </c>
      <c r="AV325" t="b">
        <f t="shared" si="60"/>
        <v>1</v>
      </c>
      <c r="AW325" t="b">
        <f t="shared" si="60"/>
        <v>1</v>
      </c>
      <c r="AX325" t="b">
        <f t="shared" si="60"/>
        <v>1</v>
      </c>
      <c r="AY325" t="b">
        <f t="shared" si="60"/>
        <v>1</v>
      </c>
      <c r="AZ325" t="b">
        <f t="shared" si="60"/>
        <v>1</v>
      </c>
      <c r="BA325" t="b">
        <f t="shared" si="60"/>
        <v>1</v>
      </c>
      <c r="BB325" t="b">
        <f t="shared" si="60"/>
        <v>1</v>
      </c>
      <c r="BC325" t="b">
        <f t="shared" si="60"/>
        <v>0</v>
      </c>
      <c r="BD325" t="b">
        <f t="shared" si="60"/>
        <v>0</v>
      </c>
      <c r="BE325" t="b">
        <f t="shared" si="60"/>
        <v>0</v>
      </c>
      <c r="BF325" t="b">
        <f t="shared" si="60"/>
        <v>0</v>
      </c>
      <c r="BG325" t="b">
        <f t="shared" si="60"/>
        <v>1</v>
      </c>
      <c r="BH325" t="b">
        <f t="shared" si="60"/>
        <v>0</v>
      </c>
      <c r="BI325" t="b">
        <f t="shared" si="60"/>
        <v>1</v>
      </c>
      <c r="BJ325" t="b">
        <f t="shared" si="60"/>
        <v>1</v>
      </c>
      <c r="BK325" t="b">
        <f t="shared" si="60"/>
        <v>1</v>
      </c>
      <c r="BL325" t="b">
        <f t="shared" si="60"/>
        <v>1</v>
      </c>
      <c r="BM325" t="b">
        <f t="shared" ref="BM325:BW325" si="61">BM33=BM179</f>
        <v>1</v>
      </c>
      <c r="BN325" t="b">
        <f t="shared" si="61"/>
        <v>1</v>
      </c>
      <c r="BO325" t="b">
        <f t="shared" si="61"/>
        <v>1</v>
      </c>
      <c r="BP325" t="b">
        <f t="shared" si="61"/>
        <v>1</v>
      </c>
      <c r="BQ325" t="b">
        <f t="shared" si="61"/>
        <v>1</v>
      </c>
      <c r="BR325" t="b">
        <f t="shared" si="61"/>
        <v>1</v>
      </c>
      <c r="BS325" t="b">
        <f t="shared" si="61"/>
        <v>0</v>
      </c>
      <c r="BT325" t="b">
        <f t="shared" si="61"/>
        <v>1</v>
      </c>
      <c r="BU325" t="b">
        <f t="shared" si="61"/>
        <v>1</v>
      </c>
      <c r="BV325" t="b">
        <f t="shared" si="61"/>
        <v>0</v>
      </c>
      <c r="BW325" t="b">
        <f t="shared" si="61"/>
        <v>1</v>
      </c>
    </row>
    <row r="326" spans="1:75" x14ac:dyDescent="0.25">
      <c r="A326" t="b">
        <f t="shared" ref="A326:BL326" si="62">A34=A180</f>
        <v>1</v>
      </c>
      <c r="B326" t="b">
        <f t="shared" si="62"/>
        <v>1</v>
      </c>
      <c r="C326" t="b">
        <f t="shared" si="62"/>
        <v>0</v>
      </c>
      <c r="D326" t="b">
        <f t="shared" si="62"/>
        <v>0</v>
      </c>
      <c r="E326" t="b">
        <f t="shared" si="62"/>
        <v>0</v>
      </c>
      <c r="F326" t="b">
        <f t="shared" si="62"/>
        <v>0</v>
      </c>
      <c r="G326" t="b">
        <f t="shared" si="62"/>
        <v>0</v>
      </c>
      <c r="H326" t="b">
        <f t="shared" si="62"/>
        <v>1</v>
      </c>
      <c r="I326" t="b">
        <f t="shared" si="62"/>
        <v>1</v>
      </c>
      <c r="J326" t="b">
        <f t="shared" si="62"/>
        <v>1</v>
      </c>
      <c r="K326" t="b">
        <f t="shared" si="62"/>
        <v>1</v>
      </c>
      <c r="L326" t="b">
        <f t="shared" si="62"/>
        <v>0</v>
      </c>
      <c r="M326" t="b">
        <f t="shared" si="62"/>
        <v>1</v>
      </c>
      <c r="N326" t="b">
        <f t="shared" si="62"/>
        <v>1</v>
      </c>
      <c r="O326" t="b">
        <f t="shared" si="62"/>
        <v>1</v>
      </c>
      <c r="P326" t="b">
        <f t="shared" si="62"/>
        <v>1</v>
      </c>
      <c r="Q326" t="b">
        <f t="shared" si="62"/>
        <v>1</v>
      </c>
      <c r="R326" t="b">
        <f t="shared" si="62"/>
        <v>1</v>
      </c>
      <c r="S326" t="b">
        <f t="shared" si="62"/>
        <v>1</v>
      </c>
      <c r="T326" t="b">
        <f t="shared" si="62"/>
        <v>1</v>
      </c>
      <c r="U326" t="b">
        <f t="shared" si="62"/>
        <v>1</v>
      </c>
      <c r="V326" t="b">
        <f t="shared" si="62"/>
        <v>1</v>
      </c>
      <c r="W326" t="b">
        <f t="shared" si="62"/>
        <v>1</v>
      </c>
      <c r="X326" t="b">
        <f t="shared" si="62"/>
        <v>1</v>
      </c>
      <c r="Y326" t="b">
        <f t="shared" si="62"/>
        <v>1</v>
      </c>
      <c r="Z326" t="b">
        <f t="shared" si="62"/>
        <v>1</v>
      </c>
      <c r="AA326" t="b">
        <f t="shared" si="62"/>
        <v>1</v>
      </c>
      <c r="AB326" t="b">
        <f t="shared" si="62"/>
        <v>1</v>
      </c>
      <c r="AC326" t="b">
        <f t="shared" si="62"/>
        <v>1</v>
      </c>
      <c r="AD326" t="b">
        <f t="shared" si="62"/>
        <v>1</v>
      </c>
      <c r="AE326" t="b">
        <f t="shared" si="62"/>
        <v>1</v>
      </c>
      <c r="AF326" t="b">
        <f t="shared" si="62"/>
        <v>1</v>
      </c>
      <c r="AG326" t="b">
        <f t="shared" si="62"/>
        <v>1</v>
      </c>
      <c r="AH326" t="b">
        <f t="shared" si="62"/>
        <v>1</v>
      </c>
      <c r="AI326" t="b">
        <f t="shared" si="62"/>
        <v>1</v>
      </c>
      <c r="AJ326" t="b">
        <f t="shared" si="62"/>
        <v>1</v>
      </c>
      <c r="AK326" t="b">
        <f t="shared" si="62"/>
        <v>1</v>
      </c>
      <c r="AL326" t="b">
        <f t="shared" si="62"/>
        <v>1</v>
      </c>
      <c r="AM326" t="b">
        <f t="shared" si="62"/>
        <v>1</v>
      </c>
      <c r="AN326" t="b">
        <f t="shared" si="62"/>
        <v>1</v>
      </c>
      <c r="AO326" t="b">
        <f t="shared" si="62"/>
        <v>0</v>
      </c>
      <c r="AP326" t="b">
        <f t="shared" si="62"/>
        <v>1</v>
      </c>
      <c r="AQ326" t="b">
        <f t="shared" si="62"/>
        <v>1</v>
      </c>
      <c r="AR326" t="b">
        <f t="shared" si="62"/>
        <v>1</v>
      </c>
      <c r="AS326" t="b">
        <f t="shared" si="62"/>
        <v>1</v>
      </c>
      <c r="AT326" t="b">
        <f t="shared" si="62"/>
        <v>1</v>
      </c>
      <c r="AU326" t="b">
        <f t="shared" si="62"/>
        <v>1</v>
      </c>
      <c r="AV326" t="b">
        <f t="shared" si="62"/>
        <v>1</v>
      </c>
      <c r="AW326" t="b">
        <f t="shared" si="62"/>
        <v>1</v>
      </c>
      <c r="AX326" t="b">
        <f t="shared" si="62"/>
        <v>1</v>
      </c>
      <c r="AY326" t="b">
        <f t="shared" si="62"/>
        <v>1</v>
      </c>
      <c r="AZ326" t="b">
        <f t="shared" si="62"/>
        <v>1</v>
      </c>
      <c r="BA326" t="b">
        <f t="shared" si="62"/>
        <v>1</v>
      </c>
      <c r="BB326" t="b">
        <f t="shared" si="62"/>
        <v>1</v>
      </c>
      <c r="BC326" t="b">
        <f t="shared" si="62"/>
        <v>0</v>
      </c>
      <c r="BD326" t="b">
        <f t="shared" si="62"/>
        <v>0</v>
      </c>
      <c r="BE326" t="b">
        <f t="shared" si="62"/>
        <v>0</v>
      </c>
      <c r="BF326" t="b">
        <f t="shared" si="62"/>
        <v>0</v>
      </c>
      <c r="BG326" t="b">
        <f t="shared" si="62"/>
        <v>1</v>
      </c>
      <c r="BH326" t="b">
        <f t="shared" si="62"/>
        <v>0</v>
      </c>
      <c r="BI326" t="b">
        <f t="shared" si="62"/>
        <v>1</v>
      </c>
      <c r="BJ326" t="b">
        <f t="shared" si="62"/>
        <v>1</v>
      </c>
      <c r="BK326" t="b">
        <f t="shared" si="62"/>
        <v>1</v>
      </c>
      <c r="BL326" t="b">
        <f t="shared" si="62"/>
        <v>1</v>
      </c>
      <c r="BM326" t="b">
        <f t="shared" ref="BM326:BW326" si="63">BM34=BM180</f>
        <v>1</v>
      </c>
      <c r="BN326" t="b">
        <f t="shared" si="63"/>
        <v>1</v>
      </c>
      <c r="BO326" t="b">
        <f t="shared" si="63"/>
        <v>1</v>
      </c>
      <c r="BP326" t="b">
        <f t="shared" si="63"/>
        <v>1</v>
      </c>
      <c r="BQ326" t="b">
        <f t="shared" si="63"/>
        <v>1</v>
      </c>
      <c r="BR326" t="b">
        <f t="shared" si="63"/>
        <v>1</v>
      </c>
      <c r="BS326" t="b">
        <f t="shared" si="63"/>
        <v>0</v>
      </c>
      <c r="BT326" t="b">
        <f t="shared" si="63"/>
        <v>1</v>
      </c>
      <c r="BU326" t="b">
        <f t="shared" si="63"/>
        <v>1</v>
      </c>
      <c r="BV326" t="b">
        <f t="shared" si="63"/>
        <v>0</v>
      </c>
      <c r="BW326" t="b">
        <f t="shared" si="63"/>
        <v>1</v>
      </c>
    </row>
    <row r="327" spans="1:75" x14ac:dyDescent="0.25">
      <c r="A327" t="b">
        <f t="shared" ref="A327:BL327" si="64">A35=A181</f>
        <v>1</v>
      </c>
      <c r="B327" t="b">
        <f t="shared" si="64"/>
        <v>1</v>
      </c>
      <c r="C327" t="b">
        <f t="shared" si="64"/>
        <v>0</v>
      </c>
      <c r="D327" t="b">
        <f t="shared" si="64"/>
        <v>0</v>
      </c>
      <c r="E327" t="b">
        <f t="shared" si="64"/>
        <v>0</v>
      </c>
      <c r="F327" t="b">
        <f t="shared" si="64"/>
        <v>0</v>
      </c>
      <c r="G327" t="b">
        <f t="shared" si="64"/>
        <v>0</v>
      </c>
      <c r="H327" t="b">
        <f t="shared" si="64"/>
        <v>1</v>
      </c>
      <c r="I327" t="b">
        <f t="shared" si="64"/>
        <v>1</v>
      </c>
      <c r="J327" t="b">
        <f t="shared" si="64"/>
        <v>1</v>
      </c>
      <c r="K327" t="b">
        <f t="shared" si="64"/>
        <v>1</v>
      </c>
      <c r="L327" t="b">
        <f t="shared" si="64"/>
        <v>0</v>
      </c>
      <c r="M327" t="b">
        <f t="shared" si="64"/>
        <v>1</v>
      </c>
      <c r="N327" t="b">
        <f t="shared" si="64"/>
        <v>1</v>
      </c>
      <c r="O327" t="b">
        <f t="shared" si="64"/>
        <v>1</v>
      </c>
      <c r="P327" t="b">
        <f t="shared" si="64"/>
        <v>1</v>
      </c>
      <c r="Q327" t="b">
        <f t="shared" si="64"/>
        <v>1</v>
      </c>
      <c r="R327" t="b">
        <f t="shared" si="64"/>
        <v>1</v>
      </c>
      <c r="S327" t="b">
        <f t="shared" si="64"/>
        <v>1</v>
      </c>
      <c r="T327" t="b">
        <f t="shared" si="64"/>
        <v>1</v>
      </c>
      <c r="U327" t="b">
        <f t="shared" si="64"/>
        <v>1</v>
      </c>
      <c r="V327" t="b">
        <f t="shared" si="64"/>
        <v>1</v>
      </c>
      <c r="W327" t="b">
        <f t="shared" si="64"/>
        <v>1</v>
      </c>
      <c r="X327" t="b">
        <f t="shared" si="64"/>
        <v>1</v>
      </c>
      <c r="Y327" t="b">
        <f t="shared" si="64"/>
        <v>1</v>
      </c>
      <c r="Z327" t="b">
        <f t="shared" si="64"/>
        <v>1</v>
      </c>
      <c r="AA327" t="b">
        <f t="shared" si="64"/>
        <v>1</v>
      </c>
      <c r="AB327" t="b">
        <f t="shared" si="64"/>
        <v>1</v>
      </c>
      <c r="AC327" t="b">
        <f t="shared" si="64"/>
        <v>1</v>
      </c>
      <c r="AD327" t="b">
        <f t="shared" si="64"/>
        <v>1</v>
      </c>
      <c r="AE327" t="b">
        <f t="shared" si="64"/>
        <v>1</v>
      </c>
      <c r="AF327" t="b">
        <f t="shared" si="64"/>
        <v>1</v>
      </c>
      <c r="AG327" t="b">
        <f t="shared" si="64"/>
        <v>1</v>
      </c>
      <c r="AH327" t="b">
        <f t="shared" si="64"/>
        <v>1</v>
      </c>
      <c r="AI327" t="b">
        <f t="shared" si="64"/>
        <v>1</v>
      </c>
      <c r="AJ327" t="b">
        <f t="shared" si="64"/>
        <v>1</v>
      </c>
      <c r="AK327" t="b">
        <f t="shared" si="64"/>
        <v>1</v>
      </c>
      <c r="AL327" t="b">
        <f t="shared" si="64"/>
        <v>1</v>
      </c>
      <c r="AM327" t="b">
        <f t="shared" si="64"/>
        <v>1</v>
      </c>
      <c r="AN327" t="b">
        <f t="shared" si="64"/>
        <v>1</v>
      </c>
      <c r="AO327" t="b">
        <f t="shared" si="64"/>
        <v>0</v>
      </c>
      <c r="AP327" t="b">
        <f t="shared" si="64"/>
        <v>1</v>
      </c>
      <c r="AQ327" t="b">
        <f t="shared" si="64"/>
        <v>1</v>
      </c>
      <c r="AR327" t="b">
        <f t="shared" si="64"/>
        <v>1</v>
      </c>
      <c r="AS327" t="b">
        <f t="shared" si="64"/>
        <v>1</v>
      </c>
      <c r="AT327" t="b">
        <f t="shared" si="64"/>
        <v>1</v>
      </c>
      <c r="AU327" t="b">
        <f t="shared" si="64"/>
        <v>1</v>
      </c>
      <c r="AV327" t="b">
        <f t="shared" si="64"/>
        <v>1</v>
      </c>
      <c r="AW327" t="b">
        <f t="shared" si="64"/>
        <v>1</v>
      </c>
      <c r="AX327" t="b">
        <f t="shared" si="64"/>
        <v>1</v>
      </c>
      <c r="AY327" t="b">
        <f t="shared" si="64"/>
        <v>1</v>
      </c>
      <c r="AZ327" t="b">
        <f t="shared" si="64"/>
        <v>1</v>
      </c>
      <c r="BA327" t="b">
        <f t="shared" si="64"/>
        <v>1</v>
      </c>
      <c r="BB327" t="b">
        <f t="shared" si="64"/>
        <v>1</v>
      </c>
      <c r="BC327" t="b">
        <f t="shared" si="64"/>
        <v>0</v>
      </c>
      <c r="BD327" t="b">
        <f t="shared" si="64"/>
        <v>0</v>
      </c>
      <c r="BE327" t="b">
        <f t="shared" si="64"/>
        <v>0</v>
      </c>
      <c r="BF327" t="b">
        <f t="shared" si="64"/>
        <v>0</v>
      </c>
      <c r="BG327" t="b">
        <f t="shared" si="64"/>
        <v>1</v>
      </c>
      <c r="BH327" t="b">
        <f t="shared" si="64"/>
        <v>0</v>
      </c>
      <c r="BI327" t="b">
        <f t="shared" si="64"/>
        <v>1</v>
      </c>
      <c r="BJ327" t="b">
        <f t="shared" si="64"/>
        <v>1</v>
      </c>
      <c r="BK327" t="b">
        <f t="shared" si="64"/>
        <v>1</v>
      </c>
      <c r="BL327" t="b">
        <f t="shared" si="64"/>
        <v>1</v>
      </c>
      <c r="BM327" t="b">
        <f t="shared" ref="BM327:BW327" si="65">BM35=BM181</f>
        <v>1</v>
      </c>
      <c r="BN327" t="b">
        <f t="shared" si="65"/>
        <v>1</v>
      </c>
      <c r="BO327" t="b">
        <f t="shared" si="65"/>
        <v>1</v>
      </c>
      <c r="BP327" t="b">
        <f t="shared" si="65"/>
        <v>1</v>
      </c>
      <c r="BQ327" t="b">
        <f t="shared" si="65"/>
        <v>1</v>
      </c>
      <c r="BR327" t="b">
        <f t="shared" si="65"/>
        <v>1</v>
      </c>
      <c r="BS327" t="b">
        <f t="shared" si="65"/>
        <v>0</v>
      </c>
      <c r="BT327" t="b">
        <f t="shared" si="65"/>
        <v>1</v>
      </c>
      <c r="BU327" t="b">
        <f t="shared" si="65"/>
        <v>1</v>
      </c>
      <c r="BV327" t="b">
        <f t="shared" si="65"/>
        <v>0</v>
      </c>
      <c r="BW327" t="b">
        <f t="shared" si="65"/>
        <v>1</v>
      </c>
    </row>
    <row r="328" spans="1:75" x14ac:dyDescent="0.25">
      <c r="A328" t="b">
        <f t="shared" ref="A328:BL328" si="66">A36=A182</f>
        <v>1</v>
      </c>
      <c r="B328" t="b">
        <f t="shared" si="66"/>
        <v>1</v>
      </c>
      <c r="C328" t="b">
        <f t="shared" si="66"/>
        <v>0</v>
      </c>
      <c r="D328" t="b">
        <f t="shared" si="66"/>
        <v>0</v>
      </c>
      <c r="E328" t="b">
        <f t="shared" si="66"/>
        <v>0</v>
      </c>
      <c r="F328" t="b">
        <f t="shared" si="66"/>
        <v>0</v>
      </c>
      <c r="G328" t="b">
        <f t="shared" si="66"/>
        <v>0</v>
      </c>
      <c r="H328" t="b">
        <f t="shared" si="66"/>
        <v>1</v>
      </c>
      <c r="I328" t="b">
        <f t="shared" si="66"/>
        <v>1</v>
      </c>
      <c r="J328" t="b">
        <f t="shared" si="66"/>
        <v>1</v>
      </c>
      <c r="K328" t="b">
        <f t="shared" si="66"/>
        <v>1</v>
      </c>
      <c r="L328" t="b">
        <f t="shared" si="66"/>
        <v>0</v>
      </c>
      <c r="M328" t="b">
        <f t="shared" si="66"/>
        <v>1</v>
      </c>
      <c r="N328" t="b">
        <f t="shared" si="66"/>
        <v>1</v>
      </c>
      <c r="O328" t="b">
        <f t="shared" si="66"/>
        <v>1</v>
      </c>
      <c r="P328" t="b">
        <f t="shared" si="66"/>
        <v>1</v>
      </c>
      <c r="Q328" t="b">
        <f t="shared" si="66"/>
        <v>1</v>
      </c>
      <c r="R328" t="b">
        <f t="shared" si="66"/>
        <v>1</v>
      </c>
      <c r="S328" t="b">
        <f t="shared" si="66"/>
        <v>1</v>
      </c>
      <c r="T328" t="b">
        <f t="shared" si="66"/>
        <v>1</v>
      </c>
      <c r="U328" t="b">
        <f t="shared" si="66"/>
        <v>1</v>
      </c>
      <c r="V328" t="b">
        <f t="shared" si="66"/>
        <v>1</v>
      </c>
      <c r="W328" t="b">
        <f t="shared" si="66"/>
        <v>1</v>
      </c>
      <c r="X328" t="b">
        <f t="shared" si="66"/>
        <v>1</v>
      </c>
      <c r="Y328" t="b">
        <f t="shared" si="66"/>
        <v>1</v>
      </c>
      <c r="Z328" t="b">
        <f t="shared" si="66"/>
        <v>1</v>
      </c>
      <c r="AA328" t="b">
        <f t="shared" si="66"/>
        <v>1</v>
      </c>
      <c r="AB328" t="b">
        <f t="shared" si="66"/>
        <v>1</v>
      </c>
      <c r="AC328" t="b">
        <f t="shared" si="66"/>
        <v>1</v>
      </c>
      <c r="AD328" t="b">
        <f t="shared" si="66"/>
        <v>1</v>
      </c>
      <c r="AE328" t="b">
        <f t="shared" si="66"/>
        <v>1</v>
      </c>
      <c r="AF328" t="b">
        <f t="shared" si="66"/>
        <v>1</v>
      </c>
      <c r="AG328" t="b">
        <f t="shared" si="66"/>
        <v>1</v>
      </c>
      <c r="AH328" t="b">
        <f t="shared" si="66"/>
        <v>1</v>
      </c>
      <c r="AI328" t="b">
        <f t="shared" si="66"/>
        <v>1</v>
      </c>
      <c r="AJ328" t="b">
        <f t="shared" si="66"/>
        <v>1</v>
      </c>
      <c r="AK328" t="b">
        <f t="shared" si="66"/>
        <v>1</v>
      </c>
      <c r="AL328" t="b">
        <f t="shared" si="66"/>
        <v>1</v>
      </c>
      <c r="AM328" t="b">
        <f t="shared" si="66"/>
        <v>1</v>
      </c>
      <c r="AN328" t="b">
        <f t="shared" si="66"/>
        <v>1</v>
      </c>
      <c r="AO328" t="b">
        <f t="shared" si="66"/>
        <v>0</v>
      </c>
      <c r="AP328" t="b">
        <f t="shared" si="66"/>
        <v>1</v>
      </c>
      <c r="AQ328" t="b">
        <f t="shared" si="66"/>
        <v>1</v>
      </c>
      <c r="AR328" t="b">
        <f t="shared" si="66"/>
        <v>1</v>
      </c>
      <c r="AS328" t="b">
        <f t="shared" si="66"/>
        <v>1</v>
      </c>
      <c r="AT328" t="b">
        <f t="shared" si="66"/>
        <v>1</v>
      </c>
      <c r="AU328" t="b">
        <f t="shared" si="66"/>
        <v>1</v>
      </c>
      <c r="AV328" t="b">
        <f t="shared" si="66"/>
        <v>1</v>
      </c>
      <c r="AW328" t="b">
        <f t="shared" si="66"/>
        <v>1</v>
      </c>
      <c r="AX328" t="b">
        <f t="shared" si="66"/>
        <v>1</v>
      </c>
      <c r="AY328" t="b">
        <f t="shared" si="66"/>
        <v>1</v>
      </c>
      <c r="AZ328" t="b">
        <f t="shared" si="66"/>
        <v>1</v>
      </c>
      <c r="BA328" t="b">
        <f t="shared" si="66"/>
        <v>1</v>
      </c>
      <c r="BB328" t="b">
        <f t="shared" si="66"/>
        <v>1</v>
      </c>
      <c r="BC328" t="b">
        <f t="shared" si="66"/>
        <v>0</v>
      </c>
      <c r="BD328" t="b">
        <f t="shared" si="66"/>
        <v>0</v>
      </c>
      <c r="BE328" t="b">
        <f t="shared" si="66"/>
        <v>0</v>
      </c>
      <c r="BF328" t="b">
        <f t="shared" si="66"/>
        <v>0</v>
      </c>
      <c r="BG328" t="b">
        <f t="shared" si="66"/>
        <v>1</v>
      </c>
      <c r="BH328" t="b">
        <f t="shared" si="66"/>
        <v>0</v>
      </c>
      <c r="BI328" t="b">
        <f t="shared" si="66"/>
        <v>1</v>
      </c>
      <c r="BJ328" t="b">
        <f t="shared" si="66"/>
        <v>1</v>
      </c>
      <c r="BK328" t="b">
        <f t="shared" si="66"/>
        <v>1</v>
      </c>
      <c r="BL328" t="b">
        <f t="shared" si="66"/>
        <v>1</v>
      </c>
      <c r="BM328" t="b">
        <f t="shared" ref="BM328:BW328" si="67">BM36=BM182</f>
        <v>1</v>
      </c>
      <c r="BN328" t="b">
        <f t="shared" si="67"/>
        <v>1</v>
      </c>
      <c r="BO328" t="b">
        <f t="shared" si="67"/>
        <v>1</v>
      </c>
      <c r="BP328" t="b">
        <f t="shared" si="67"/>
        <v>1</v>
      </c>
      <c r="BQ328" t="b">
        <f t="shared" si="67"/>
        <v>1</v>
      </c>
      <c r="BR328" t="b">
        <f t="shared" si="67"/>
        <v>1</v>
      </c>
      <c r="BS328" t="b">
        <f t="shared" si="67"/>
        <v>0</v>
      </c>
      <c r="BT328" t="b">
        <f t="shared" si="67"/>
        <v>1</v>
      </c>
      <c r="BU328" t="b">
        <f t="shared" si="67"/>
        <v>1</v>
      </c>
      <c r="BV328" t="b">
        <f t="shared" si="67"/>
        <v>0</v>
      </c>
      <c r="BW328" t="b">
        <f t="shared" si="67"/>
        <v>1</v>
      </c>
    </row>
    <row r="329" spans="1:75" x14ac:dyDescent="0.25">
      <c r="A329" t="b">
        <f t="shared" ref="A329:BL329" si="68">A37=A183</f>
        <v>1</v>
      </c>
      <c r="B329" t="b">
        <f t="shared" si="68"/>
        <v>1</v>
      </c>
      <c r="C329" t="b">
        <f t="shared" si="68"/>
        <v>0</v>
      </c>
      <c r="D329" t="b">
        <f t="shared" si="68"/>
        <v>0</v>
      </c>
      <c r="E329" t="b">
        <f t="shared" si="68"/>
        <v>0</v>
      </c>
      <c r="F329" t="b">
        <f t="shared" si="68"/>
        <v>0</v>
      </c>
      <c r="G329" t="b">
        <f t="shared" si="68"/>
        <v>0</v>
      </c>
      <c r="H329" t="b">
        <f t="shared" si="68"/>
        <v>1</v>
      </c>
      <c r="I329" t="b">
        <f t="shared" si="68"/>
        <v>1</v>
      </c>
      <c r="J329" t="b">
        <f t="shared" si="68"/>
        <v>1</v>
      </c>
      <c r="K329" t="b">
        <f t="shared" si="68"/>
        <v>1</v>
      </c>
      <c r="L329" t="b">
        <f t="shared" si="68"/>
        <v>0</v>
      </c>
      <c r="M329" t="b">
        <f t="shared" si="68"/>
        <v>1</v>
      </c>
      <c r="N329" t="b">
        <f t="shared" si="68"/>
        <v>1</v>
      </c>
      <c r="O329" t="b">
        <f t="shared" si="68"/>
        <v>1</v>
      </c>
      <c r="P329" t="b">
        <f t="shared" si="68"/>
        <v>1</v>
      </c>
      <c r="Q329" t="b">
        <f t="shared" si="68"/>
        <v>1</v>
      </c>
      <c r="R329" t="b">
        <f t="shared" si="68"/>
        <v>1</v>
      </c>
      <c r="S329" t="b">
        <f t="shared" si="68"/>
        <v>1</v>
      </c>
      <c r="T329" t="b">
        <f t="shared" si="68"/>
        <v>1</v>
      </c>
      <c r="U329" t="b">
        <f t="shared" si="68"/>
        <v>1</v>
      </c>
      <c r="V329" t="b">
        <f t="shared" si="68"/>
        <v>1</v>
      </c>
      <c r="W329" t="b">
        <f t="shared" si="68"/>
        <v>1</v>
      </c>
      <c r="X329" t="b">
        <f t="shared" si="68"/>
        <v>1</v>
      </c>
      <c r="Y329" t="b">
        <f t="shared" si="68"/>
        <v>1</v>
      </c>
      <c r="Z329" t="b">
        <f t="shared" si="68"/>
        <v>1</v>
      </c>
      <c r="AA329" t="b">
        <f t="shared" si="68"/>
        <v>1</v>
      </c>
      <c r="AB329" t="b">
        <f t="shared" si="68"/>
        <v>1</v>
      </c>
      <c r="AC329" t="b">
        <f t="shared" si="68"/>
        <v>1</v>
      </c>
      <c r="AD329" t="b">
        <f t="shared" si="68"/>
        <v>1</v>
      </c>
      <c r="AE329" t="b">
        <f t="shared" si="68"/>
        <v>1</v>
      </c>
      <c r="AF329" t="b">
        <f t="shared" si="68"/>
        <v>1</v>
      </c>
      <c r="AG329" t="b">
        <f t="shared" si="68"/>
        <v>1</v>
      </c>
      <c r="AH329" t="b">
        <f t="shared" si="68"/>
        <v>1</v>
      </c>
      <c r="AI329" t="b">
        <f t="shared" si="68"/>
        <v>1</v>
      </c>
      <c r="AJ329" t="b">
        <f t="shared" si="68"/>
        <v>1</v>
      </c>
      <c r="AK329" t="b">
        <f t="shared" si="68"/>
        <v>1</v>
      </c>
      <c r="AL329" t="b">
        <f t="shared" si="68"/>
        <v>1</v>
      </c>
      <c r="AM329" t="b">
        <f t="shared" si="68"/>
        <v>1</v>
      </c>
      <c r="AN329" t="b">
        <f t="shared" si="68"/>
        <v>1</v>
      </c>
      <c r="AO329" t="b">
        <f t="shared" si="68"/>
        <v>0</v>
      </c>
      <c r="AP329" t="b">
        <f t="shared" si="68"/>
        <v>1</v>
      </c>
      <c r="AQ329" t="b">
        <f t="shared" si="68"/>
        <v>1</v>
      </c>
      <c r="AR329" t="b">
        <f t="shared" si="68"/>
        <v>1</v>
      </c>
      <c r="AS329" t="b">
        <f t="shared" si="68"/>
        <v>1</v>
      </c>
      <c r="AT329" t="b">
        <f t="shared" si="68"/>
        <v>1</v>
      </c>
      <c r="AU329" t="b">
        <f t="shared" si="68"/>
        <v>1</v>
      </c>
      <c r="AV329" t="b">
        <f t="shared" si="68"/>
        <v>1</v>
      </c>
      <c r="AW329" t="b">
        <f t="shared" si="68"/>
        <v>1</v>
      </c>
      <c r="AX329" t="b">
        <f t="shared" si="68"/>
        <v>1</v>
      </c>
      <c r="AY329" t="b">
        <f t="shared" si="68"/>
        <v>1</v>
      </c>
      <c r="AZ329" t="b">
        <f t="shared" si="68"/>
        <v>1</v>
      </c>
      <c r="BA329" t="b">
        <f t="shared" si="68"/>
        <v>1</v>
      </c>
      <c r="BB329" t="b">
        <f t="shared" si="68"/>
        <v>1</v>
      </c>
      <c r="BC329" t="b">
        <f t="shared" si="68"/>
        <v>0</v>
      </c>
      <c r="BD329" t="b">
        <f t="shared" si="68"/>
        <v>0</v>
      </c>
      <c r="BE329" t="b">
        <f t="shared" si="68"/>
        <v>0</v>
      </c>
      <c r="BF329" t="b">
        <f t="shared" si="68"/>
        <v>0</v>
      </c>
      <c r="BG329" t="b">
        <f t="shared" si="68"/>
        <v>1</v>
      </c>
      <c r="BH329" t="b">
        <f t="shared" si="68"/>
        <v>0</v>
      </c>
      <c r="BI329" t="b">
        <f t="shared" si="68"/>
        <v>1</v>
      </c>
      <c r="BJ329" t="b">
        <f t="shared" si="68"/>
        <v>1</v>
      </c>
      <c r="BK329" t="b">
        <f t="shared" si="68"/>
        <v>1</v>
      </c>
      <c r="BL329" t="b">
        <f t="shared" si="68"/>
        <v>1</v>
      </c>
      <c r="BM329" t="b">
        <f t="shared" ref="BM329:BW329" si="69">BM37=BM183</f>
        <v>1</v>
      </c>
      <c r="BN329" t="b">
        <f t="shared" si="69"/>
        <v>1</v>
      </c>
      <c r="BO329" t="b">
        <f t="shared" si="69"/>
        <v>1</v>
      </c>
      <c r="BP329" t="b">
        <f t="shared" si="69"/>
        <v>1</v>
      </c>
      <c r="BQ329" t="b">
        <f t="shared" si="69"/>
        <v>1</v>
      </c>
      <c r="BR329" t="b">
        <f t="shared" si="69"/>
        <v>1</v>
      </c>
      <c r="BS329" t="b">
        <f t="shared" si="69"/>
        <v>0</v>
      </c>
      <c r="BT329" t="b">
        <f t="shared" si="69"/>
        <v>1</v>
      </c>
      <c r="BU329" t="b">
        <f t="shared" si="69"/>
        <v>1</v>
      </c>
      <c r="BV329" t="b">
        <f t="shared" si="69"/>
        <v>0</v>
      </c>
      <c r="BW329" t="b">
        <f t="shared" si="69"/>
        <v>1</v>
      </c>
    </row>
    <row r="330" spans="1:75" x14ac:dyDescent="0.25">
      <c r="A330" t="b">
        <f t="shared" ref="A330:BL330" si="70">A38=A184</f>
        <v>1</v>
      </c>
      <c r="B330" t="b">
        <f t="shared" si="70"/>
        <v>1</v>
      </c>
      <c r="C330" t="b">
        <f t="shared" si="70"/>
        <v>0</v>
      </c>
      <c r="D330" t="b">
        <f t="shared" si="70"/>
        <v>0</v>
      </c>
      <c r="E330" t="b">
        <f t="shared" si="70"/>
        <v>0</v>
      </c>
      <c r="F330" t="b">
        <f t="shared" si="70"/>
        <v>0</v>
      </c>
      <c r="G330" t="b">
        <f t="shared" si="70"/>
        <v>0</v>
      </c>
      <c r="H330" t="b">
        <f t="shared" si="70"/>
        <v>1</v>
      </c>
      <c r="I330" t="b">
        <f t="shared" si="70"/>
        <v>1</v>
      </c>
      <c r="J330" t="b">
        <f t="shared" si="70"/>
        <v>1</v>
      </c>
      <c r="K330" t="b">
        <f t="shared" si="70"/>
        <v>1</v>
      </c>
      <c r="L330" t="b">
        <f t="shared" si="70"/>
        <v>0</v>
      </c>
      <c r="M330" t="b">
        <f t="shared" si="70"/>
        <v>1</v>
      </c>
      <c r="N330" t="b">
        <f t="shared" si="70"/>
        <v>1</v>
      </c>
      <c r="O330" t="b">
        <f t="shared" si="70"/>
        <v>1</v>
      </c>
      <c r="P330" t="b">
        <f t="shared" si="70"/>
        <v>1</v>
      </c>
      <c r="Q330" t="b">
        <f t="shared" si="70"/>
        <v>1</v>
      </c>
      <c r="R330" t="b">
        <f t="shared" si="70"/>
        <v>1</v>
      </c>
      <c r="S330" t="b">
        <f t="shared" si="70"/>
        <v>1</v>
      </c>
      <c r="T330" t="b">
        <f t="shared" si="70"/>
        <v>1</v>
      </c>
      <c r="U330" t="b">
        <f t="shared" si="70"/>
        <v>1</v>
      </c>
      <c r="V330" t="b">
        <f t="shared" si="70"/>
        <v>1</v>
      </c>
      <c r="W330" t="b">
        <f t="shared" si="70"/>
        <v>1</v>
      </c>
      <c r="X330" t="b">
        <f t="shared" si="70"/>
        <v>1</v>
      </c>
      <c r="Y330" t="b">
        <f t="shared" si="70"/>
        <v>1</v>
      </c>
      <c r="Z330" t="b">
        <f t="shared" si="70"/>
        <v>1</v>
      </c>
      <c r="AA330" t="b">
        <f t="shared" si="70"/>
        <v>1</v>
      </c>
      <c r="AB330" t="b">
        <f t="shared" si="70"/>
        <v>1</v>
      </c>
      <c r="AC330" t="b">
        <f t="shared" si="70"/>
        <v>1</v>
      </c>
      <c r="AD330" t="b">
        <f t="shared" si="70"/>
        <v>1</v>
      </c>
      <c r="AE330" t="b">
        <f t="shared" si="70"/>
        <v>1</v>
      </c>
      <c r="AF330" t="b">
        <f t="shared" si="70"/>
        <v>1</v>
      </c>
      <c r="AG330" t="b">
        <f t="shared" si="70"/>
        <v>1</v>
      </c>
      <c r="AH330" t="b">
        <f t="shared" si="70"/>
        <v>1</v>
      </c>
      <c r="AI330" t="b">
        <f t="shared" si="70"/>
        <v>1</v>
      </c>
      <c r="AJ330" t="b">
        <f t="shared" si="70"/>
        <v>1</v>
      </c>
      <c r="AK330" t="b">
        <f t="shared" si="70"/>
        <v>1</v>
      </c>
      <c r="AL330" t="b">
        <f t="shared" si="70"/>
        <v>1</v>
      </c>
      <c r="AM330" t="b">
        <f t="shared" si="70"/>
        <v>1</v>
      </c>
      <c r="AN330" t="b">
        <f t="shared" si="70"/>
        <v>1</v>
      </c>
      <c r="AO330" t="b">
        <f t="shared" si="70"/>
        <v>0</v>
      </c>
      <c r="AP330" t="b">
        <f t="shared" si="70"/>
        <v>1</v>
      </c>
      <c r="AQ330" t="b">
        <f t="shared" si="70"/>
        <v>1</v>
      </c>
      <c r="AR330" t="b">
        <f t="shared" si="70"/>
        <v>1</v>
      </c>
      <c r="AS330" t="b">
        <f t="shared" si="70"/>
        <v>1</v>
      </c>
      <c r="AT330" t="b">
        <f t="shared" si="70"/>
        <v>1</v>
      </c>
      <c r="AU330" t="b">
        <f t="shared" si="70"/>
        <v>1</v>
      </c>
      <c r="AV330" t="b">
        <f t="shared" si="70"/>
        <v>1</v>
      </c>
      <c r="AW330" t="b">
        <f t="shared" si="70"/>
        <v>1</v>
      </c>
      <c r="AX330" t="b">
        <f t="shared" si="70"/>
        <v>1</v>
      </c>
      <c r="AY330" t="b">
        <f t="shared" si="70"/>
        <v>1</v>
      </c>
      <c r="AZ330" t="b">
        <f t="shared" si="70"/>
        <v>1</v>
      </c>
      <c r="BA330" t="b">
        <f t="shared" si="70"/>
        <v>1</v>
      </c>
      <c r="BB330" t="b">
        <f t="shared" si="70"/>
        <v>1</v>
      </c>
      <c r="BC330" t="b">
        <f t="shared" si="70"/>
        <v>0</v>
      </c>
      <c r="BD330" t="b">
        <f t="shared" si="70"/>
        <v>0</v>
      </c>
      <c r="BE330" t="b">
        <f t="shared" si="70"/>
        <v>0</v>
      </c>
      <c r="BF330" t="b">
        <f t="shared" si="70"/>
        <v>0</v>
      </c>
      <c r="BG330" t="b">
        <f t="shared" si="70"/>
        <v>1</v>
      </c>
      <c r="BH330" t="b">
        <f t="shared" si="70"/>
        <v>0</v>
      </c>
      <c r="BI330" t="b">
        <f t="shared" si="70"/>
        <v>1</v>
      </c>
      <c r="BJ330" t="b">
        <f t="shared" si="70"/>
        <v>1</v>
      </c>
      <c r="BK330" t="b">
        <f t="shared" si="70"/>
        <v>1</v>
      </c>
      <c r="BL330" t="b">
        <f t="shared" si="70"/>
        <v>1</v>
      </c>
      <c r="BM330" t="b">
        <f t="shared" ref="BM330:BW330" si="71">BM38=BM184</f>
        <v>1</v>
      </c>
      <c r="BN330" t="b">
        <f t="shared" si="71"/>
        <v>1</v>
      </c>
      <c r="BO330" t="b">
        <f t="shared" si="71"/>
        <v>1</v>
      </c>
      <c r="BP330" t="b">
        <f t="shared" si="71"/>
        <v>1</v>
      </c>
      <c r="BQ330" t="b">
        <f t="shared" si="71"/>
        <v>1</v>
      </c>
      <c r="BR330" t="b">
        <f t="shared" si="71"/>
        <v>1</v>
      </c>
      <c r="BS330" t="b">
        <f t="shared" si="71"/>
        <v>0</v>
      </c>
      <c r="BT330" t="b">
        <f t="shared" si="71"/>
        <v>1</v>
      </c>
      <c r="BU330" t="b">
        <f t="shared" si="71"/>
        <v>1</v>
      </c>
      <c r="BV330" t="b">
        <f t="shared" si="71"/>
        <v>0</v>
      </c>
      <c r="BW330" t="b">
        <f t="shared" si="71"/>
        <v>1</v>
      </c>
    </row>
    <row r="331" spans="1:75" x14ac:dyDescent="0.25">
      <c r="A331" t="b">
        <f t="shared" ref="A331:BL331" si="72">A39=A185</f>
        <v>1</v>
      </c>
      <c r="B331" t="b">
        <f t="shared" si="72"/>
        <v>1</v>
      </c>
      <c r="C331" t="b">
        <f t="shared" si="72"/>
        <v>0</v>
      </c>
      <c r="D331" t="b">
        <f t="shared" si="72"/>
        <v>0</v>
      </c>
      <c r="E331" t="b">
        <f t="shared" si="72"/>
        <v>0</v>
      </c>
      <c r="F331" t="b">
        <f t="shared" si="72"/>
        <v>0</v>
      </c>
      <c r="G331" t="b">
        <f t="shared" si="72"/>
        <v>0</v>
      </c>
      <c r="H331" t="b">
        <f t="shared" si="72"/>
        <v>1</v>
      </c>
      <c r="I331" t="b">
        <f t="shared" si="72"/>
        <v>1</v>
      </c>
      <c r="J331" t="b">
        <f t="shared" si="72"/>
        <v>1</v>
      </c>
      <c r="K331" t="b">
        <f t="shared" si="72"/>
        <v>1</v>
      </c>
      <c r="L331" t="b">
        <f t="shared" si="72"/>
        <v>0</v>
      </c>
      <c r="M331" t="b">
        <f t="shared" si="72"/>
        <v>1</v>
      </c>
      <c r="N331" t="b">
        <f t="shared" si="72"/>
        <v>1</v>
      </c>
      <c r="O331" t="b">
        <f t="shared" si="72"/>
        <v>1</v>
      </c>
      <c r="P331" t="b">
        <f t="shared" si="72"/>
        <v>1</v>
      </c>
      <c r="Q331" t="b">
        <f t="shared" si="72"/>
        <v>1</v>
      </c>
      <c r="R331" t="b">
        <f t="shared" si="72"/>
        <v>1</v>
      </c>
      <c r="S331" t="b">
        <f t="shared" si="72"/>
        <v>1</v>
      </c>
      <c r="T331" t="b">
        <f t="shared" si="72"/>
        <v>1</v>
      </c>
      <c r="U331" t="b">
        <f t="shared" si="72"/>
        <v>1</v>
      </c>
      <c r="V331" t="b">
        <f t="shared" si="72"/>
        <v>1</v>
      </c>
      <c r="W331" t="b">
        <f t="shared" si="72"/>
        <v>1</v>
      </c>
      <c r="X331" t="b">
        <f t="shared" si="72"/>
        <v>1</v>
      </c>
      <c r="Y331" t="b">
        <f t="shared" si="72"/>
        <v>1</v>
      </c>
      <c r="Z331" t="b">
        <f t="shared" si="72"/>
        <v>1</v>
      </c>
      <c r="AA331" t="b">
        <f t="shared" si="72"/>
        <v>1</v>
      </c>
      <c r="AB331" t="b">
        <f t="shared" si="72"/>
        <v>1</v>
      </c>
      <c r="AC331" t="b">
        <f t="shared" si="72"/>
        <v>1</v>
      </c>
      <c r="AD331" t="b">
        <f t="shared" si="72"/>
        <v>1</v>
      </c>
      <c r="AE331" t="b">
        <f t="shared" si="72"/>
        <v>1</v>
      </c>
      <c r="AF331" t="b">
        <f t="shared" si="72"/>
        <v>1</v>
      </c>
      <c r="AG331" t="b">
        <f t="shared" si="72"/>
        <v>1</v>
      </c>
      <c r="AH331" t="b">
        <f t="shared" si="72"/>
        <v>1</v>
      </c>
      <c r="AI331" t="b">
        <f t="shared" si="72"/>
        <v>1</v>
      </c>
      <c r="AJ331" t="b">
        <f t="shared" si="72"/>
        <v>1</v>
      </c>
      <c r="AK331" t="b">
        <f t="shared" si="72"/>
        <v>1</v>
      </c>
      <c r="AL331" t="b">
        <f t="shared" si="72"/>
        <v>1</v>
      </c>
      <c r="AM331" t="b">
        <f t="shared" si="72"/>
        <v>1</v>
      </c>
      <c r="AN331" t="b">
        <f t="shared" si="72"/>
        <v>1</v>
      </c>
      <c r="AO331" t="b">
        <f t="shared" si="72"/>
        <v>0</v>
      </c>
      <c r="AP331" t="b">
        <f t="shared" si="72"/>
        <v>1</v>
      </c>
      <c r="AQ331" t="b">
        <f t="shared" si="72"/>
        <v>1</v>
      </c>
      <c r="AR331" t="b">
        <f t="shared" si="72"/>
        <v>1</v>
      </c>
      <c r="AS331" t="b">
        <f t="shared" si="72"/>
        <v>1</v>
      </c>
      <c r="AT331" t="b">
        <f t="shared" si="72"/>
        <v>1</v>
      </c>
      <c r="AU331" t="b">
        <f t="shared" si="72"/>
        <v>1</v>
      </c>
      <c r="AV331" t="b">
        <f t="shared" si="72"/>
        <v>1</v>
      </c>
      <c r="AW331" t="b">
        <f t="shared" si="72"/>
        <v>1</v>
      </c>
      <c r="AX331" t="b">
        <f t="shared" si="72"/>
        <v>1</v>
      </c>
      <c r="AY331" t="b">
        <f t="shared" si="72"/>
        <v>1</v>
      </c>
      <c r="AZ331" t="b">
        <f t="shared" si="72"/>
        <v>1</v>
      </c>
      <c r="BA331" t="b">
        <f t="shared" si="72"/>
        <v>1</v>
      </c>
      <c r="BB331" t="b">
        <f t="shared" si="72"/>
        <v>1</v>
      </c>
      <c r="BC331" t="b">
        <f t="shared" si="72"/>
        <v>0</v>
      </c>
      <c r="BD331" t="b">
        <f t="shared" si="72"/>
        <v>0</v>
      </c>
      <c r="BE331" t="b">
        <f t="shared" si="72"/>
        <v>0</v>
      </c>
      <c r="BF331" t="b">
        <f t="shared" si="72"/>
        <v>0</v>
      </c>
      <c r="BG331" t="b">
        <f t="shared" si="72"/>
        <v>1</v>
      </c>
      <c r="BH331" t="b">
        <f t="shared" si="72"/>
        <v>0</v>
      </c>
      <c r="BI331" t="b">
        <f t="shared" si="72"/>
        <v>1</v>
      </c>
      <c r="BJ331" t="b">
        <f t="shared" si="72"/>
        <v>1</v>
      </c>
      <c r="BK331" t="b">
        <f t="shared" si="72"/>
        <v>1</v>
      </c>
      <c r="BL331" t="b">
        <f t="shared" si="72"/>
        <v>1</v>
      </c>
      <c r="BM331" t="b">
        <f t="shared" ref="BM331:BW331" si="73">BM39=BM185</f>
        <v>1</v>
      </c>
      <c r="BN331" t="b">
        <f t="shared" si="73"/>
        <v>1</v>
      </c>
      <c r="BO331" t="b">
        <f t="shared" si="73"/>
        <v>1</v>
      </c>
      <c r="BP331" t="b">
        <f t="shared" si="73"/>
        <v>1</v>
      </c>
      <c r="BQ331" t="b">
        <f t="shared" si="73"/>
        <v>1</v>
      </c>
      <c r="BR331" t="b">
        <f t="shared" si="73"/>
        <v>1</v>
      </c>
      <c r="BS331" t="b">
        <f t="shared" si="73"/>
        <v>0</v>
      </c>
      <c r="BT331" t="b">
        <f t="shared" si="73"/>
        <v>1</v>
      </c>
      <c r="BU331" t="b">
        <f t="shared" si="73"/>
        <v>1</v>
      </c>
      <c r="BV331" t="b">
        <f t="shared" si="73"/>
        <v>0</v>
      </c>
      <c r="BW331" t="b">
        <f t="shared" si="73"/>
        <v>1</v>
      </c>
    </row>
    <row r="332" spans="1:75" x14ac:dyDescent="0.25">
      <c r="A332" t="b">
        <f t="shared" ref="A332:BL332" si="74">A40=A186</f>
        <v>1</v>
      </c>
      <c r="B332" t="b">
        <f t="shared" si="74"/>
        <v>1</v>
      </c>
      <c r="C332" t="b">
        <f t="shared" si="74"/>
        <v>0</v>
      </c>
      <c r="D332" t="b">
        <f t="shared" si="74"/>
        <v>0</v>
      </c>
      <c r="E332" t="b">
        <f t="shared" si="74"/>
        <v>0</v>
      </c>
      <c r="F332" t="b">
        <f t="shared" si="74"/>
        <v>0</v>
      </c>
      <c r="G332" t="b">
        <f t="shared" si="74"/>
        <v>0</v>
      </c>
      <c r="H332" t="b">
        <f t="shared" si="74"/>
        <v>1</v>
      </c>
      <c r="I332" t="b">
        <f t="shared" si="74"/>
        <v>1</v>
      </c>
      <c r="J332" t="b">
        <f t="shared" si="74"/>
        <v>1</v>
      </c>
      <c r="K332" t="b">
        <f t="shared" si="74"/>
        <v>1</v>
      </c>
      <c r="L332" t="b">
        <f t="shared" si="74"/>
        <v>0</v>
      </c>
      <c r="M332" t="b">
        <f t="shared" si="74"/>
        <v>1</v>
      </c>
      <c r="N332" t="b">
        <f t="shared" si="74"/>
        <v>1</v>
      </c>
      <c r="O332" t="b">
        <f t="shared" si="74"/>
        <v>1</v>
      </c>
      <c r="P332" t="b">
        <f t="shared" si="74"/>
        <v>1</v>
      </c>
      <c r="Q332" t="b">
        <f t="shared" si="74"/>
        <v>1</v>
      </c>
      <c r="R332" t="b">
        <f t="shared" si="74"/>
        <v>1</v>
      </c>
      <c r="S332" t="b">
        <f t="shared" si="74"/>
        <v>1</v>
      </c>
      <c r="T332" t="b">
        <f t="shared" si="74"/>
        <v>1</v>
      </c>
      <c r="U332" t="b">
        <f t="shared" si="74"/>
        <v>1</v>
      </c>
      <c r="V332" t="b">
        <f t="shared" si="74"/>
        <v>1</v>
      </c>
      <c r="W332" t="b">
        <f t="shared" si="74"/>
        <v>1</v>
      </c>
      <c r="X332" t="b">
        <f t="shared" si="74"/>
        <v>1</v>
      </c>
      <c r="Y332" t="b">
        <f t="shared" si="74"/>
        <v>1</v>
      </c>
      <c r="Z332" t="b">
        <f t="shared" si="74"/>
        <v>1</v>
      </c>
      <c r="AA332" t="b">
        <f t="shared" si="74"/>
        <v>1</v>
      </c>
      <c r="AB332" t="b">
        <f t="shared" si="74"/>
        <v>1</v>
      </c>
      <c r="AC332" t="b">
        <f t="shared" si="74"/>
        <v>1</v>
      </c>
      <c r="AD332" t="b">
        <f t="shared" si="74"/>
        <v>1</v>
      </c>
      <c r="AE332" t="b">
        <f t="shared" si="74"/>
        <v>1</v>
      </c>
      <c r="AF332" t="b">
        <f t="shared" si="74"/>
        <v>1</v>
      </c>
      <c r="AG332" t="b">
        <f t="shared" si="74"/>
        <v>1</v>
      </c>
      <c r="AH332" t="b">
        <f t="shared" si="74"/>
        <v>1</v>
      </c>
      <c r="AI332" t="b">
        <f t="shared" si="74"/>
        <v>1</v>
      </c>
      <c r="AJ332" t="b">
        <f t="shared" si="74"/>
        <v>1</v>
      </c>
      <c r="AK332" t="b">
        <f t="shared" si="74"/>
        <v>1</v>
      </c>
      <c r="AL332" t="b">
        <f t="shared" si="74"/>
        <v>1</v>
      </c>
      <c r="AM332" t="b">
        <f t="shared" si="74"/>
        <v>1</v>
      </c>
      <c r="AN332" t="b">
        <f t="shared" si="74"/>
        <v>1</v>
      </c>
      <c r="AO332" t="b">
        <f t="shared" si="74"/>
        <v>0</v>
      </c>
      <c r="AP332" t="b">
        <f t="shared" si="74"/>
        <v>1</v>
      </c>
      <c r="AQ332" t="b">
        <f t="shared" si="74"/>
        <v>1</v>
      </c>
      <c r="AR332" t="b">
        <f t="shared" si="74"/>
        <v>1</v>
      </c>
      <c r="AS332" t="b">
        <f t="shared" si="74"/>
        <v>1</v>
      </c>
      <c r="AT332" t="b">
        <f t="shared" si="74"/>
        <v>1</v>
      </c>
      <c r="AU332" t="b">
        <f t="shared" si="74"/>
        <v>1</v>
      </c>
      <c r="AV332" t="b">
        <f t="shared" si="74"/>
        <v>1</v>
      </c>
      <c r="AW332" t="b">
        <f t="shared" si="74"/>
        <v>1</v>
      </c>
      <c r="AX332" t="b">
        <f t="shared" si="74"/>
        <v>1</v>
      </c>
      <c r="AY332" t="b">
        <f t="shared" si="74"/>
        <v>1</v>
      </c>
      <c r="AZ332" t="b">
        <f t="shared" si="74"/>
        <v>1</v>
      </c>
      <c r="BA332" t="b">
        <f t="shared" si="74"/>
        <v>1</v>
      </c>
      <c r="BB332" t="b">
        <f t="shared" si="74"/>
        <v>1</v>
      </c>
      <c r="BC332" t="b">
        <f t="shared" si="74"/>
        <v>0</v>
      </c>
      <c r="BD332" t="b">
        <f t="shared" si="74"/>
        <v>0</v>
      </c>
      <c r="BE332" t="b">
        <f t="shared" si="74"/>
        <v>0</v>
      </c>
      <c r="BF332" t="b">
        <f t="shared" si="74"/>
        <v>0</v>
      </c>
      <c r="BG332" t="b">
        <f t="shared" si="74"/>
        <v>1</v>
      </c>
      <c r="BH332" t="b">
        <f t="shared" si="74"/>
        <v>0</v>
      </c>
      <c r="BI332" t="b">
        <f t="shared" si="74"/>
        <v>1</v>
      </c>
      <c r="BJ332" t="b">
        <f t="shared" si="74"/>
        <v>1</v>
      </c>
      <c r="BK332" t="b">
        <f t="shared" si="74"/>
        <v>1</v>
      </c>
      <c r="BL332" t="b">
        <f t="shared" si="74"/>
        <v>1</v>
      </c>
      <c r="BM332" t="b">
        <f t="shared" ref="BM332:BW332" si="75">BM40=BM186</f>
        <v>1</v>
      </c>
      <c r="BN332" t="b">
        <f t="shared" si="75"/>
        <v>1</v>
      </c>
      <c r="BO332" t="b">
        <f t="shared" si="75"/>
        <v>1</v>
      </c>
      <c r="BP332" t="b">
        <f t="shared" si="75"/>
        <v>1</v>
      </c>
      <c r="BQ332" t="b">
        <f t="shared" si="75"/>
        <v>1</v>
      </c>
      <c r="BR332" t="b">
        <f t="shared" si="75"/>
        <v>1</v>
      </c>
      <c r="BS332" t="b">
        <f t="shared" si="75"/>
        <v>0</v>
      </c>
      <c r="BT332" t="b">
        <f t="shared" si="75"/>
        <v>1</v>
      </c>
      <c r="BU332" t="b">
        <f t="shared" si="75"/>
        <v>1</v>
      </c>
      <c r="BV332" t="b">
        <f t="shared" si="75"/>
        <v>0</v>
      </c>
      <c r="BW332" t="b">
        <f t="shared" si="75"/>
        <v>1</v>
      </c>
    </row>
    <row r="333" spans="1:75" x14ac:dyDescent="0.25">
      <c r="A333" t="b">
        <f t="shared" ref="A333:BL333" si="76">A41=A187</f>
        <v>1</v>
      </c>
      <c r="B333" t="b">
        <f t="shared" si="76"/>
        <v>1</v>
      </c>
      <c r="C333" t="b">
        <f t="shared" si="76"/>
        <v>0</v>
      </c>
      <c r="D333" t="b">
        <f t="shared" si="76"/>
        <v>0</v>
      </c>
      <c r="E333" t="b">
        <f t="shared" si="76"/>
        <v>0</v>
      </c>
      <c r="F333" t="b">
        <f t="shared" si="76"/>
        <v>0</v>
      </c>
      <c r="G333" t="b">
        <f t="shared" si="76"/>
        <v>0</v>
      </c>
      <c r="H333" t="b">
        <f t="shared" si="76"/>
        <v>1</v>
      </c>
      <c r="I333" t="b">
        <f t="shared" si="76"/>
        <v>1</v>
      </c>
      <c r="J333" t="b">
        <f t="shared" si="76"/>
        <v>1</v>
      </c>
      <c r="K333" t="b">
        <f t="shared" si="76"/>
        <v>1</v>
      </c>
      <c r="L333" t="b">
        <f t="shared" si="76"/>
        <v>0</v>
      </c>
      <c r="M333" t="b">
        <f t="shared" si="76"/>
        <v>1</v>
      </c>
      <c r="N333" t="b">
        <f t="shared" si="76"/>
        <v>1</v>
      </c>
      <c r="O333" t="b">
        <f t="shared" si="76"/>
        <v>1</v>
      </c>
      <c r="P333" t="b">
        <f t="shared" si="76"/>
        <v>1</v>
      </c>
      <c r="Q333" t="b">
        <f t="shared" si="76"/>
        <v>1</v>
      </c>
      <c r="R333" t="b">
        <f t="shared" si="76"/>
        <v>1</v>
      </c>
      <c r="S333" t="b">
        <f t="shared" si="76"/>
        <v>1</v>
      </c>
      <c r="T333" t="b">
        <f t="shared" si="76"/>
        <v>1</v>
      </c>
      <c r="U333" t="b">
        <f t="shared" si="76"/>
        <v>1</v>
      </c>
      <c r="V333" t="b">
        <f t="shared" si="76"/>
        <v>1</v>
      </c>
      <c r="W333" t="b">
        <f t="shared" si="76"/>
        <v>1</v>
      </c>
      <c r="X333" t="b">
        <f t="shared" si="76"/>
        <v>1</v>
      </c>
      <c r="Y333" t="b">
        <f t="shared" si="76"/>
        <v>1</v>
      </c>
      <c r="Z333" t="b">
        <f t="shared" si="76"/>
        <v>1</v>
      </c>
      <c r="AA333" t="b">
        <f t="shared" si="76"/>
        <v>1</v>
      </c>
      <c r="AB333" t="b">
        <f t="shared" si="76"/>
        <v>1</v>
      </c>
      <c r="AC333" t="b">
        <f t="shared" si="76"/>
        <v>1</v>
      </c>
      <c r="AD333" t="b">
        <f t="shared" si="76"/>
        <v>1</v>
      </c>
      <c r="AE333" t="b">
        <f t="shared" si="76"/>
        <v>1</v>
      </c>
      <c r="AF333" t="b">
        <f t="shared" si="76"/>
        <v>1</v>
      </c>
      <c r="AG333" t="b">
        <f t="shared" si="76"/>
        <v>1</v>
      </c>
      <c r="AH333" t="b">
        <f t="shared" si="76"/>
        <v>1</v>
      </c>
      <c r="AI333" t="b">
        <f t="shared" si="76"/>
        <v>1</v>
      </c>
      <c r="AJ333" t="b">
        <f t="shared" si="76"/>
        <v>1</v>
      </c>
      <c r="AK333" t="b">
        <f t="shared" si="76"/>
        <v>1</v>
      </c>
      <c r="AL333" t="b">
        <f t="shared" si="76"/>
        <v>1</v>
      </c>
      <c r="AM333" t="b">
        <f t="shared" si="76"/>
        <v>1</v>
      </c>
      <c r="AN333" t="b">
        <f t="shared" si="76"/>
        <v>1</v>
      </c>
      <c r="AO333" t="b">
        <f t="shared" si="76"/>
        <v>0</v>
      </c>
      <c r="AP333" t="b">
        <f t="shared" si="76"/>
        <v>1</v>
      </c>
      <c r="AQ333" t="b">
        <f t="shared" si="76"/>
        <v>1</v>
      </c>
      <c r="AR333" t="b">
        <f t="shared" si="76"/>
        <v>1</v>
      </c>
      <c r="AS333" t="b">
        <f t="shared" si="76"/>
        <v>1</v>
      </c>
      <c r="AT333" t="b">
        <f t="shared" si="76"/>
        <v>1</v>
      </c>
      <c r="AU333" t="b">
        <f t="shared" si="76"/>
        <v>1</v>
      </c>
      <c r="AV333" t="b">
        <f t="shared" si="76"/>
        <v>1</v>
      </c>
      <c r="AW333" t="b">
        <f t="shared" si="76"/>
        <v>1</v>
      </c>
      <c r="AX333" t="b">
        <f t="shared" si="76"/>
        <v>1</v>
      </c>
      <c r="AY333" t="b">
        <f t="shared" si="76"/>
        <v>1</v>
      </c>
      <c r="AZ333" t="b">
        <f t="shared" si="76"/>
        <v>1</v>
      </c>
      <c r="BA333" t="b">
        <f t="shared" si="76"/>
        <v>1</v>
      </c>
      <c r="BB333" t="b">
        <f t="shared" si="76"/>
        <v>1</v>
      </c>
      <c r="BC333" t="b">
        <f t="shared" si="76"/>
        <v>0</v>
      </c>
      <c r="BD333" t="b">
        <f t="shared" si="76"/>
        <v>0</v>
      </c>
      <c r="BE333" t="b">
        <f t="shared" si="76"/>
        <v>0</v>
      </c>
      <c r="BF333" t="b">
        <f t="shared" si="76"/>
        <v>0</v>
      </c>
      <c r="BG333" t="b">
        <f t="shared" si="76"/>
        <v>1</v>
      </c>
      <c r="BH333" t="b">
        <f t="shared" si="76"/>
        <v>0</v>
      </c>
      <c r="BI333" t="b">
        <f t="shared" si="76"/>
        <v>1</v>
      </c>
      <c r="BJ333" t="b">
        <f t="shared" si="76"/>
        <v>1</v>
      </c>
      <c r="BK333" t="b">
        <f t="shared" si="76"/>
        <v>1</v>
      </c>
      <c r="BL333" t="b">
        <f t="shared" si="76"/>
        <v>1</v>
      </c>
      <c r="BM333" t="b">
        <f t="shared" ref="BM333:BW333" si="77">BM41=BM187</f>
        <v>1</v>
      </c>
      <c r="BN333" t="b">
        <f t="shared" si="77"/>
        <v>1</v>
      </c>
      <c r="BO333" t="b">
        <f t="shared" si="77"/>
        <v>1</v>
      </c>
      <c r="BP333" t="b">
        <f t="shared" si="77"/>
        <v>1</v>
      </c>
      <c r="BQ333" t="b">
        <f t="shared" si="77"/>
        <v>1</v>
      </c>
      <c r="BR333" t="b">
        <f t="shared" si="77"/>
        <v>1</v>
      </c>
      <c r="BS333" t="b">
        <f t="shared" si="77"/>
        <v>0</v>
      </c>
      <c r="BT333" t="b">
        <f t="shared" si="77"/>
        <v>1</v>
      </c>
      <c r="BU333" t="b">
        <f t="shared" si="77"/>
        <v>1</v>
      </c>
      <c r="BV333" t="b">
        <f t="shared" si="77"/>
        <v>0</v>
      </c>
      <c r="BW333" t="b">
        <f t="shared" si="77"/>
        <v>1</v>
      </c>
    </row>
    <row r="334" spans="1:75" x14ac:dyDescent="0.25">
      <c r="A334" t="b">
        <f t="shared" ref="A334:BL334" si="78">A42=A188</f>
        <v>1</v>
      </c>
      <c r="B334" t="b">
        <f t="shared" si="78"/>
        <v>1</v>
      </c>
      <c r="C334" t="b">
        <f t="shared" si="78"/>
        <v>0</v>
      </c>
      <c r="D334" t="b">
        <f t="shared" si="78"/>
        <v>0</v>
      </c>
      <c r="E334" t="b">
        <f t="shared" si="78"/>
        <v>0</v>
      </c>
      <c r="F334" t="b">
        <f t="shared" si="78"/>
        <v>0</v>
      </c>
      <c r="G334" t="b">
        <f t="shared" si="78"/>
        <v>0</v>
      </c>
      <c r="H334" t="b">
        <f t="shared" si="78"/>
        <v>1</v>
      </c>
      <c r="I334" t="b">
        <f t="shared" si="78"/>
        <v>1</v>
      </c>
      <c r="J334" t="b">
        <f t="shared" si="78"/>
        <v>1</v>
      </c>
      <c r="K334" t="b">
        <f t="shared" si="78"/>
        <v>1</v>
      </c>
      <c r="L334" t="b">
        <f t="shared" si="78"/>
        <v>0</v>
      </c>
      <c r="M334" t="b">
        <f t="shared" si="78"/>
        <v>1</v>
      </c>
      <c r="N334" t="b">
        <f t="shared" si="78"/>
        <v>1</v>
      </c>
      <c r="O334" t="b">
        <f t="shared" si="78"/>
        <v>1</v>
      </c>
      <c r="P334" t="b">
        <f t="shared" si="78"/>
        <v>1</v>
      </c>
      <c r="Q334" t="b">
        <f t="shared" si="78"/>
        <v>1</v>
      </c>
      <c r="R334" t="b">
        <f t="shared" si="78"/>
        <v>1</v>
      </c>
      <c r="S334" t="b">
        <f t="shared" si="78"/>
        <v>1</v>
      </c>
      <c r="T334" t="b">
        <f t="shared" si="78"/>
        <v>1</v>
      </c>
      <c r="U334" t="b">
        <f t="shared" si="78"/>
        <v>1</v>
      </c>
      <c r="V334" t="b">
        <f t="shared" si="78"/>
        <v>1</v>
      </c>
      <c r="W334" t="b">
        <f t="shared" si="78"/>
        <v>1</v>
      </c>
      <c r="X334" t="b">
        <f t="shared" si="78"/>
        <v>1</v>
      </c>
      <c r="Y334" t="b">
        <f t="shared" si="78"/>
        <v>1</v>
      </c>
      <c r="Z334" t="b">
        <f t="shared" si="78"/>
        <v>1</v>
      </c>
      <c r="AA334" t="b">
        <f t="shared" si="78"/>
        <v>1</v>
      </c>
      <c r="AB334" t="b">
        <f t="shared" si="78"/>
        <v>1</v>
      </c>
      <c r="AC334" t="b">
        <f t="shared" si="78"/>
        <v>1</v>
      </c>
      <c r="AD334" t="b">
        <f t="shared" si="78"/>
        <v>1</v>
      </c>
      <c r="AE334" t="b">
        <f t="shared" si="78"/>
        <v>1</v>
      </c>
      <c r="AF334" t="b">
        <f t="shared" si="78"/>
        <v>1</v>
      </c>
      <c r="AG334" t="b">
        <f t="shared" si="78"/>
        <v>1</v>
      </c>
      <c r="AH334" t="b">
        <f t="shared" si="78"/>
        <v>1</v>
      </c>
      <c r="AI334" t="b">
        <f t="shared" si="78"/>
        <v>1</v>
      </c>
      <c r="AJ334" t="b">
        <f t="shared" si="78"/>
        <v>1</v>
      </c>
      <c r="AK334" t="b">
        <f t="shared" si="78"/>
        <v>1</v>
      </c>
      <c r="AL334" t="b">
        <f t="shared" si="78"/>
        <v>1</v>
      </c>
      <c r="AM334" t="b">
        <f t="shared" si="78"/>
        <v>1</v>
      </c>
      <c r="AN334" t="b">
        <f t="shared" si="78"/>
        <v>1</v>
      </c>
      <c r="AO334" t="b">
        <f t="shared" si="78"/>
        <v>0</v>
      </c>
      <c r="AP334" t="b">
        <f t="shared" si="78"/>
        <v>1</v>
      </c>
      <c r="AQ334" t="b">
        <f t="shared" si="78"/>
        <v>1</v>
      </c>
      <c r="AR334" t="b">
        <f t="shared" si="78"/>
        <v>1</v>
      </c>
      <c r="AS334" t="b">
        <f t="shared" si="78"/>
        <v>1</v>
      </c>
      <c r="AT334" t="b">
        <f t="shared" si="78"/>
        <v>1</v>
      </c>
      <c r="AU334" t="b">
        <f t="shared" si="78"/>
        <v>1</v>
      </c>
      <c r="AV334" t="b">
        <f t="shared" si="78"/>
        <v>1</v>
      </c>
      <c r="AW334" t="b">
        <f t="shared" si="78"/>
        <v>1</v>
      </c>
      <c r="AX334" t="b">
        <f t="shared" si="78"/>
        <v>1</v>
      </c>
      <c r="AY334" t="b">
        <f t="shared" si="78"/>
        <v>1</v>
      </c>
      <c r="AZ334" t="b">
        <f t="shared" si="78"/>
        <v>1</v>
      </c>
      <c r="BA334" t="b">
        <f t="shared" si="78"/>
        <v>1</v>
      </c>
      <c r="BB334" t="b">
        <f t="shared" si="78"/>
        <v>1</v>
      </c>
      <c r="BC334" t="b">
        <f t="shared" si="78"/>
        <v>0</v>
      </c>
      <c r="BD334" t="b">
        <f t="shared" si="78"/>
        <v>0</v>
      </c>
      <c r="BE334" t="b">
        <f t="shared" si="78"/>
        <v>0</v>
      </c>
      <c r="BF334" t="b">
        <f t="shared" si="78"/>
        <v>0</v>
      </c>
      <c r="BG334" t="b">
        <f t="shared" si="78"/>
        <v>1</v>
      </c>
      <c r="BH334" t="b">
        <f t="shared" si="78"/>
        <v>0</v>
      </c>
      <c r="BI334" t="b">
        <f t="shared" si="78"/>
        <v>1</v>
      </c>
      <c r="BJ334" t="b">
        <f t="shared" si="78"/>
        <v>1</v>
      </c>
      <c r="BK334" t="b">
        <f t="shared" si="78"/>
        <v>1</v>
      </c>
      <c r="BL334" t="b">
        <f t="shared" si="78"/>
        <v>1</v>
      </c>
      <c r="BM334" t="b">
        <f t="shared" ref="BM334:BW334" si="79">BM42=BM188</f>
        <v>1</v>
      </c>
      <c r="BN334" t="b">
        <f t="shared" si="79"/>
        <v>1</v>
      </c>
      <c r="BO334" t="b">
        <f t="shared" si="79"/>
        <v>1</v>
      </c>
      <c r="BP334" t="b">
        <f t="shared" si="79"/>
        <v>1</v>
      </c>
      <c r="BQ334" t="b">
        <f t="shared" si="79"/>
        <v>1</v>
      </c>
      <c r="BR334" t="b">
        <f t="shared" si="79"/>
        <v>1</v>
      </c>
      <c r="BS334" t="b">
        <f t="shared" si="79"/>
        <v>0</v>
      </c>
      <c r="BT334" t="b">
        <f t="shared" si="79"/>
        <v>1</v>
      </c>
      <c r="BU334" t="b">
        <f t="shared" si="79"/>
        <v>1</v>
      </c>
      <c r="BV334" t="b">
        <f t="shared" si="79"/>
        <v>0</v>
      </c>
      <c r="BW334" t="b">
        <f t="shared" si="79"/>
        <v>1</v>
      </c>
    </row>
    <row r="335" spans="1:75" x14ac:dyDescent="0.25">
      <c r="A335" t="b">
        <f t="shared" ref="A335:BL335" si="80">A43=A189</f>
        <v>1</v>
      </c>
      <c r="B335" t="b">
        <f t="shared" si="80"/>
        <v>1</v>
      </c>
      <c r="C335" t="b">
        <f t="shared" si="80"/>
        <v>0</v>
      </c>
      <c r="D335" t="b">
        <f t="shared" si="80"/>
        <v>0</v>
      </c>
      <c r="E335" t="b">
        <f t="shared" si="80"/>
        <v>0</v>
      </c>
      <c r="F335" t="b">
        <f t="shared" si="80"/>
        <v>0</v>
      </c>
      <c r="G335" t="b">
        <f t="shared" si="80"/>
        <v>0</v>
      </c>
      <c r="H335" t="b">
        <f t="shared" si="80"/>
        <v>1</v>
      </c>
      <c r="I335" t="b">
        <f t="shared" si="80"/>
        <v>1</v>
      </c>
      <c r="J335" t="b">
        <f t="shared" si="80"/>
        <v>1</v>
      </c>
      <c r="K335" t="b">
        <f t="shared" si="80"/>
        <v>1</v>
      </c>
      <c r="L335" t="b">
        <f t="shared" si="80"/>
        <v>0</v>
      </c>
      <c r="M335" t="b">
        <f t="shared" si="80"/>
        <v>1</v>
      </c>
      <c r="N335" t="b">
        <f t="shared" si="80"/>
        <v>1</v>
      </c>
      <c r="O335" t="b">
        <f t="shared" si="80"/>
        <v>1</v>
      </c>
      <c r="P335" t="b">
        <f t="shared" si="80"/>
        <v>1</v>
      </c>
      <c r="Q335" t="b">
        <f t="shared" si="80"/>
        <v>1</v>
      </c>
      <c r="R335" t="b">
        <f t="shared" si="80"/>
        <v>1</v>
      </c>
      <c r="S335" t="b">
        <f t="shared" si="80"/>
        <v>1</v>
      </c>
      <c r="T335" t="b">
        <f t="shared" si="80"/>
        <v>1</v>
      </c>
      <c r="U335" t="b">
        <f t="shared" si="80"/>
        <v>1</v>
      </c>
      <c r="V335" t="b">
        <f t="shared" si="80"/>
        <v>1</v>
      </c>
      <c r="W335" t="b">
        <f t="shared" si="80"/>
        <v>1</v>
      </c>
      <c r="X335" t="b">
        <f t="shared" si="80"/>
        <v>1</v>
      </c>
      <c r="Y335" t="b">
        <f t="shared" si="80"/>
        <v>1</v>
      </c>
      <c r="Z335" t="b">
        <f t="shared" si="80"/>
        <v>1</v>
      </c>
      <c r="AA335" t="b">
        <f t="shared" si="80"/>
        <v>1</v>
      </c>
      <c r="AB335" t="b">
        <f t="shared" si="80"/>
        <v>1</v>
      </c>
      <c r="AC335" t="b">
        <f t="shared" si="80"/>
        <v>1</v>
      </c>
      <c r="AD335" t="b">
        <f t="shared" si="80"/>
        <v>1</v>
      </c>
      <c r="AE335" t="b">
        <f t="shared" si="80"/>
        <v>1</v>
      </c>
      <c r="AF335" t="b">
        <f t="shared" si="80"/>
        <v>1</v>
      </c>
      <c r="AG335" t="b">
        <f t="shared" si="80"/>
        <v>1</v>
      </c>
      <c r="AH335" t="b">
        <f t="shared" si="80"/>
        <v>1</v>
      </c>
      <c r="AI335" t="b">
        <f t="shared" si="80"/>
        <v>1</v>
      </c>
      <c r="AJ335" t="b">
        <f t="shared" si="80"/>
        <v>1</v>
      </c>
      <c r="AK335" t="b">
        <f t="shared" si="80"/>
        <v>1</v>
      </c>
      <c r="AL335" t="b">
        <f t="shared" si="80"/>
        <v>1</v>
      </c>
      <c r="AM335" t="b">
        <f t="shared" si="80"/>
        <v>1</v>
      </c>
      <c r="AN335" t="b">
        <f t="shared" si="80"/>
        <v>1</v>
      </c>
      <c r="AO335" t="b">
        <f t="shared" si="80"/>
        <v>0</v>
      </c>
      <c r="AP335" t="b">
        <f t="shared" si="80"/>
        <v>1</v>
      </c>
      <c r="AQ335" t="b">
        <f t="shared" si="80"/>
        <v>1</v>
      </c>
      <c r="AR335" t="b">
        <f t="shared" si="80"/>
        <v>1</v>
      </c>
      <c r="AS335" t="b">
        <f t="shared" si="80"/>
        <v>1</v>
      </c>
      <c r="AT335" t="b">
        <f t="shared" si="80"/>
        <v>1</v>
      </c>
      <c r="AU335" t="b">
        <f t="shared" si="80"/>
        <v>1</v>
      </c>
      <c r="AV335" t="b">
        <f t="shared" si="80"/>
        <v>1</v>
      </c>
      <c r="AW335" t="b">
        <f t="shared" si="80"/>
        <v>1</v>
      </c>
      <c r="AX335" t="b">
        <f t="shared" si="80"/>
        <v>1</v>
      </c>
      <c r="AY335" t="b">
        <f t="shared" si="80"/>
        <v>1</v>
      </c>
      <c r="AZ335" t="b">
        <f t="shared" si="80"/>
        <v>1</v>
      </c>
      <c r="BA335" t="b">
        <f t="shared" si="80"/>
        <v>1</v>
      </c>
      <c r="BB335" t="b">
        <f t="shared" si="80"/>
        <v>1</v>
      </c>
      <c r="BC335" t="b">
        <f t="shared" si="80"/>
        <v>0</v>
      </c>
      <c r="BD335" t="b">
        <f t="shared" si="80"/>
        <v>0</v>
      </c>
      <c r="BE335" t="b">
        <f t="shared" si="80"/>
        <v>0</v>
      </c>
      <c r="BF335" t="b">
        <f t="shared" si="80"/>
        <v>0</v>
      </c>
      <c r="BG335" t="b">
        <f t="shared" si="80"/>
        <v>1</v>
      </c>
      <c r="BH335" t="b">
        <f t="shared" si="80"/>
        <v>0</v>
      </c>
      <c r="BI335" t="b">
        <f t="shared" si="80"/>
        <v>1</v>
      </c>
      <c r="BJ335" t="b">
        <f t="shared" si="80"/>
        <v>1</v>
      </c>
      <c r="BK335" t="b">
        <f t="shared" si="80"/>
        <v>1</v>
      </c>
      <c r="BL335" t="b">
        <f t="shared" si="80"/>
        <v>1</v>
      </c>
      <c r="BM335" t="b">
        <f t="shared" ref="BM335:BW335" si="81">BM43=BM189</f>
        <v>1</v>
      </c>
      <c r="BN335" t="b">
        <f t="shared" si="81"/>
        <v>1</v>
      </c>
      <c r="BO335" t="b">
        <f t="shared" si="81"/>
        <v>1</v>
      </c>
      <c r="BP335" t="b">
        <f t="shared" si="81"/>
        <v>1</v>
      </c>
      <c r="BQ335" t="b">
        <f t="shared" si="81"/>
        <v>1</v>
      </c>
      <c r="BR335" t="b">
        <f t="shared" si="81"/>
        <v>1</v>
      </c>
      <c r="BS335" t="b">
        <f t="shared" si="81"/>
        <v>0</v>
      </c>
      <c r="BT335" t="b">
        <f t="shared" si="81"/>
        <v>1</v>
      </c>
      <c r="BU335" t="b">
        <f t="shared" si="81"/>
        <v>1</v>
      </c>
      <c r="BV335" t="b">
        <f t="shared" si="81"/>
        <v>0</v>
      </c>
      <c r="BW335" t="b">
        <f t="shared" si="81"/>
        <v>1</v>
      </c>
    </row>
    <row r="336" spans="1:75" x14ac:dyDescent="0.25">
      <c r="A336" t="b">
        <f t="shared" ref="A336:BL336" si="82">A44=A190</f>
        <v>1</v>
      </c>
      <c r="B336" t="b">
        <f t="shared" si="82"/>
        <v>1</v>
      </c>
      <c r="C336" t="b">
        <f t="shared" si="82"/>
        <v>0</v>
      </c>
      <c r="D336" t="b">
        <f t="shared" si="82"/>
        <v>0</v>
      </c>
      <c r="E336" t="b">
        <f t="shared" si="82"/>
        <v>0</v>
      </c>
      <c r="F336" t="b">
        <f t="shared" si="82"/>
        <v>0</v>
      </c>
      <c r="G336" t="b">
        <f t="shared" si="82"/>
        <v>0</v>
      </c>
      <c r="H336" t="b">
        <f t="shared" si="82"/>
        <v>1</v>
      </c>
      <c r="I336" t="b">
        <f t="shared" si="82"/>
        <v>1</v>
      </c>
      <c r="J336" t="b">
        <f t="shared" si="82"/>
        <v>1</v>
      </c>
      <c r="K336" t="b">
        <f t="shared" si="82"/>
        <v>1</v>
      </c>
      <c r="L336" t="b">
        <f t="shared" si="82"/>
        <v>0</v>
      </c>
      <c r="M336" t="b">
        <f t="shared" si="82"/>
        <v>1</v>
      </c>
      <c r="N336" t="b">
        <f t="shared" si="82"/>
        <v>1</v>
      </c>
      <c r="O336" t="b">
        <f t="shared" si="82"/>
        <v>1</v>
      </c>
      <c r="P336" t="b">
        <f t="shared" si="82"/>
        <v>1</v>
      </c>
      <c r="Q336" t="b">
        <f t="shared" si="82"/>
        <v>1</v>
      </c>
      <c r="R336" t="b">
        <f t="shared" si="82"/>
        <v>1</v>
      </c>
      <c r="S336" t="b">
        <f t="shared" si="82"/>
        <v>1</v>
      </c>
      <c r="T336" t="b">
        <f t="shared" si="82"/>
        <v>1</v>
      </c>
      <c r="U336" t="b">
        <f t="shared" si="82"/>
        <v>1</v>
      </c>
      <c r="V336" t="b">
        <f t="shared" si="82"/>
        <v>1</v>
      </c>
      <c r="W336" t="b">
        <f t="shared" si="82"/>
        <v>1</v>
      </c>
      <c r="X336" t="b">
        <f t="shared" si="82"/>
        <v>1</v>
      </c>
      <c r="Y336" t="b">
        <f t="shared" si="82"/>
        <v>1</v>
      </c>
      <c r="Z336" t="b">
        <f t="shared" si="82"/>
        <v>1</v>
      </c>
      <c r="AA336" t="b">
        <f t="shared" si="82"/>
        <v>1</v>
      </c>
      <c r="AB336" t="b">
        <f t="shared" si="82"/>
        <v>1</v>
      </c>
      <c r="AC336" t="b">
        <f t="shared" si="82"/>
        <v>1</v>
      </c>
      <c r="AD336" t="b">
        <f t="shared" si="82"/>
        <v>1</v>
      </c>
      <c r="AE336" t="b">
        <f t="shared" si="82"/>
        <v>1</v>
      </c>
      <c r="AF336" t="b">
        <f t="shared" si="82"/>
        <v>1</v>
      </c>
      <c r="AG336" t="b">
        <f t="shared" si="82"/>
        <v>1</v>
      </c>
      <c r="AH336" t="b">
        <f t="shared" si="82"/>
        <v>1</v>
      </c>
      <c r="AI336" t="b">
        <f t="shared" si="82"/>
        <v>1</v>
      </c>
      <c r="AJ336" t="b">
        <f t="shared" si="82"/>
        <v>1</v>
      </c>
      <c r="AK336" t="b">
        <f t="shared" si="82"/>
        <v>1</v>
      </c>
      <c r="AL336" t="b">
        <f t="shared" si="82"/>
        <v>1</v>
      </c>
      <c r="AM336" t="b">
        <f t="shared" si="82"/>
        <v>1</v>
      </c>
      <c r="AN336" t="b">
        <f t="shared" si="82"/>
        <v>1</v>
      </c>
      <c r="AO336" t="b">
        <f t="shared" si="82"/>
        <v>0</v>
      </c>
      <c r="AP336" t="b">
        <f t="shared" si="82"/>
        <v>1</v>
      </c>
      <c r="AQ336" t="b">
        <f t="shared" si="82"/>
        <v>1</v>
      </c>
      <c r="AR336" t="b">
        <f t="shared" si="82"/>
        <v>1</v>
      </c>
      <c r="AS336" t="b">
        <f t="shared" si="82"/>
        <v>1</v>
      </c>
      <c r="AT336" t="b">
        <f t="shared" si="82"/>
        <v>1</v>
      </c>
      <c r="AU336" t="b">
        <f t="shared" si="82"/>
        <v>1</v>
      </c>
      <c r="AV336" t="b">
        <f t="shared" si="82"/>
        <v>1</v>
      </c>
      <c r="AW336" t="b">
        <f t="shared" si="82"/>
        <v>1</v>
      </c>
      <c r="AX336" t="b">
        <f t="shared" si="82"/>
        <v>1</v>
      </c>
      <c r="AY336" t="b">
        <f t="shared" si="82"/>
        <v>1</v>
      </c>
      <c r="AZ336" t="b">
        <f t="shared" si="82"/>
        <v>1</v>
      </c>
      <c r="BA336" t="b">
        <f t="shared" si="82"/>
        <v>1</v>
      </c>
      <c r="BB336" t="b">
        <f t="shared" si="82"/>
        <v>1</v>
      </c>
      <c r="BC336" t="b">
        <f t="shared" si="82"/>
        <v>0</v>
      </c>
      <c r="BD336" t="b">
        <f t="shared" si="82"/>
        <v>0</v>
      </c>
      <c r="BE336" t="b">
        <f t="shared" si="82"/>
        <v>0</v>
      </c>
      <c r="BF336" t="b">
        <f t="shared" si="82"/>
        <v>0</v>
      </c>
      <c r="BG336" t="b">
        <f t="shared" si="82"/>
        <v>1</v>
      </c>
      <c r="BH336" t="b">
        <f t="shared" si="82"/>
        <v>0</v>
      </c>
      <c r="BI336" t="b">
        <f t="shared" si="82"/>
        <v>1</v>
      </c>
      <c r="BJ336" t="b">
        <f t="shared" si="82"/>
        <v>1</v>
      </c>
      <c r="BK336" t="b">
        <f t="shared" si="82"/>
        <v>1</v>
      </c>
      <c r="BL336" t="b">
        <f t="shared" si="82"/>
        <v>1</v>
      </c>
      <c r="BM336" t="b">
        <f t="shared" ref="BM336:BW336" si="83">BM44=BM190</f>
        <v>1</v>
      </c>
      <c r="BN336" t="b">
        <f t="shared" si="83"/>
        <v>1</v>
      </c>
      <c r="BO336" t="b">
        <f t="shared" si="83"/>
        <v>1</v>
      </c>
      <c r="BP336" t="b">
        <f t="shared" si="83"/>
        <v>1</v>
      </c>
      <c r="BQ336" t="b">
        <f t="shared" si="83"/>
        <v>1</v>
      </c>
      <c r="BR336" t="b">
        <f t="shared" si="83"/>
        <v>1</v>
      </c>
      <c r="BS336" t="b">
        <f t="shared" si="83"/>
        <v>0</v>
      </c>
      <c r="BT336" t="b">
        <f t="shared" si="83"/>
        <v>1</v>
      </c>
      <c r="BU336" t="b">
        <f t="shared" si="83"/>
        <v>1</v>
      </c>
      <c r="BV336" t="b">
        <f t="shared" si="83"/>
        <v>0</v>
      </c>
      <c r="BW336" t="b">
        <f t="shared" si="83"/>
        <v>1</v>
      </c>
    </row>
    <row r="337" spans="1:75" x14ac:dyDescent="0.25">
      <c r="A337" t="b">
        <f t="shared" ref="A337:BL337" si="84">A45=A191</f>
        <v>1</v>
      </c>
      <c r="B337" t="b">
        <f t="shared" si="84"/>
        <v>1</v>
      </c>
      <c r="C337" t="b">
        <f t="shared" si="84"/>
        <v>0</v>
      </c>
      <c r="D337" t="b">
        <f t="shared" si="84"/>
        <v>0</v>
      </c>
      <c r="E337" t="b">
        <f t="shared" si="84"/>
        <v>0</v>
      </c>
      <c r="F337" t="b">
        <f t="shared" si="84"/>
        <v>0</v>
      </c>
      <c r="G337" t="b">
        <f t="shared" si="84"/>
        <v>0</v>
      </c>
      <c r="H337" t="b">
        <f t="shared" si="84"/>
        <v>1</v>
      </c>
      <c r="I337" t="b">
        <f t="shared" si="84"/>
        <v>1</v>
      </c>
      <c r="J337" t="b">
        <f t="shared" si="84"/>
        <v>1</v>
      </c>
      <c r="K337" t="b">
        <f t="shared" si="84"/>
        <v>1</v>
      </c>
      <c r="L337" t="b">
        <f t="shared" si="84"/>
        <v>0</v>
      </c>
      <c r="M337" t="b">
        <f t="shared" si="84"/>
        <v>1</v>
      </c>
      <c r="N337" t="b">
        <f t="shared" si="84"/>
        <v>1</v>
      </c>
      <c r="O337" t="b">
        <f t="shared" si="84"/>
        <v>1</v>
      </c>
      <c r="P337" t="b">
        <f t="shared" si="84"/>
        <v>1</v>
      </c>
      <c r="Q337" t="b">
        <f t="shared" si="84"/>
        <v>1</v>
      </c>
      <c r="R337" t="b">
        <f t="shared" si="84"/>
        <v>1</v>
      </c>
      <c r="S337" t="b">
        <f t="shared" si="84"/>
        <v>1</v>
      </c>
      <c r="T337" t="b">
        <f t="shared" si="84"/>
        <v>1</v>
      </c>
      <c r="U337" t="b">
        <f t="shared" si="84"/>
        <v>1</v>
      </c>
      <c r="V337" t="b">
        <f t="shared" si="84"/>
        <v>1</v>
      </c>
      <c r="W337" t="b">
        <f t="shared" si="84"/>
        <v>1</v>
      </c>
      <c r="X337" t="b">
        <f t="shared" si="84"/>
        <v>1</v>
      </c>
      <c r="Y337" t="b">
        <f t="shared" si="84"/>
        <v>1</v>
      </c>
      <c r="Z337" t="b">
        <f t="shared" si="84"/>
        <v>1</v>
      </c>
      <c r="AA337" t="b">
        <f t="shared" si="84"/>
        <v>1</v>
      </c>
      <c r="AB337" t="b">
        <f t="shared" si="84"/>
        <v>1</v>
      </c>
      <c r="AC337" t="b">
        <f t="shared" si="84"/>
        <v>1</v>
      </c>
      <c r="AD337" t="b">
        <f t="shared" si="84"/>
        <v>1</v>
      </c>
      <c r="AE337" t="b">
        <f t="shared" si="84"/>
        <v>1</v>
      </c>
      <c r="AF337" t="b">
        <f t="shared" si="84"/>
        <v>1</v>
      </c>
      <c r="AG337" t="b">
        <f t="shared" si="84"/>
        <v>1</v>
      </c>
      <c r="AH337" t="b">
        <f t="shared" si="84"/>
        <v>1</v>
      </c>
      <c r="AI337" t="b">
        <f t="shared" si="84"/>
        <v>1</v>
      </c>
      <c r="AJ337" t="b">
        <f t="shared" si="84"/>
        <v>1</v>
      </c>
      <c r="AK337" t="b">
        <f t="shared" si="84"/>
        <v>1</v>
      </c>
      <c r="AL337" t="b">
        <f t="shared" si="84"/>
        <v>1</v>
      </c>
      <c r="AM337" t="b">
        <f t="shared" si="84"/>
        <v>1</v>
      </c>
      <c r="AN337" t="b">
        <f t="shared" si="84"/>
        <v>1</v>
      </c>
      <c r="AO337" t="b">
        <f t="shared" si="84"/>
        <v>0</v>
      </c>
      <c r="AP337" t="b">
        <f t="shared" si="84"/>
        <v>1</v>
      </c>
      <c r="AQ337" t="b">
        <f t="shared" si="84"/>
        <v>1</v>
      </c>
      <c r="AR337" t="b">
        <f t="shared" si="84"/>
        <v>1</v>
      </c>
      <c r="AS337" t="b">
        <f t="shared" si="84"/>
        <v>1</v>
      </c>
      <c r="AT337" t="b">
        <f t="shared" si="84"/>
        <v>1</v>
      </c>
      <c r="AU337" t="b">
        <f t="shared" si="84"/>
        <v>1</v>
      </c>
      <c r="AV337" t="b">
        <f t="shared" si="84"/>
        <v>1</v>
      </c>
      <c r="AW337" t="b">
        <f t="shared" si="84"/>
        <v>1</v>
      </c>
      <c r="AX337" t="b">
        <f t="shared" si="84"/>
        <v>1</v>
      </c>
      <c r="AY337" t="b">
        <f t="shared" si="84"/>
        <v>1</v>
      </c>
      <c r="AZ337" t="b">
        <f t="shared" si="84"/>
        <v>1</v>
      </c>
      <c r="BA337" t="b">
        <f t="shared" si="84"/>
        <v>1</v>
      </c>
      <c r="BB337" t="b">
        <f t="shared" si="84"/>
        <v>1</v>
      </c>
      <c r="BC337" t="b">
        <f t="shared" si="84"/>
        <v>0</v>
      </c>
      <c r="BD337" t="b">
        <f t="shared" si="84"/>
        <v>0</v>
      </c>
      <c r="BE337" t="b">
        <f t="shared" si="84"/>
        <v>0</v>
      </c>
      <c r="BF337" t="b">
        <f t="shared" si="84"/>
        <v>0</v>
      </c>
      <c r="BG337" t="b">
        <f t="shared" si="84"/>
        <v>1</v>
      </c>
      <c r="BH337" t="b">
        <f t="shared" si="84"/>
        <v>0</v>
      </c>
      <c r="BI337" t="b">
        <f t="shared" si="84"/>
        <v>1</v>
      </c>
      <c r="BJ337" t="b">
        <f t="shared" si="84"/>
        <v>1</v>
      </c>
      <c r="BK337" t="b">
        <f t="shared" si="84"/>
        <v>1</v>
      </c>
      <c r="BL337" t="b">
        <f t="shared" si="84"/>
        <v>1</v>
      </c>
      <c r="BM337" t="b">
        <f t="shared" ref="BM337:BW337" si="85">BM45=BM191</f>
        <v>1</v>
      </c>
      <c r="BN337" t="b">
        <f t="shared" si="85"/>
        <v>1</v>
      </c>
      <c r="BO337" t="b">
        <f t="shared" si="85"/>
        <v>1</v>
      </c>
      <c r="BP337" t="b">
        <f t="shared" si="85"/>
        <v>1</v>
      </c>
      <c r="BQ337" t="b">
        <f t="shared" si="85"/>
        <v>1</v>
      </c>
      <c r="BR337" t="b">
        <f t="shared" si="85"/>
        <v>1</v>
      </c>
      <c r="BS337" t="b">
        <f t="shared" si="85"/>
        <v>0</v>
      </c>
      <c r="BT337" t="b">
        <f t="shared" si="85"/>
        <v>1</v>
      </c>
      <c r="BU337" t="b">
        <f t="shared" si="85"/>
        <v>1</v>
      </c>
      <c r="BV337" t="b">
        <f t="shared" si="85"/>
        <v>0</v>
      </c>
      <c r="BW337" t="b">
        <f t="shared" si="85"/>
        <v>1</v>
      </c>
    </row>
    <row r="338" spans="1:75" x14ac:dyDescent="0.25">
      <c r="A338" t="b">
        <f t="shared" ref="A338:BL338" si="86">A46=A192</f>
        <v>1</v>
      </c>
      <c r="B338" t="b">
        <f t="shared" si="86"/>
        <v>1</v>
      </c>
      <c r="C338" t="b">
        <f t="shared" si="86"/>
        <v>0</v>
      </c>
      <c r="D338" t="b">
        <f t="shared" si="86"/>
        <v>0</v>
      </c>
      <c r="E338" t="b">
        <f t="shared" si="86"/>
        <v>0</v>
      </c>
      <c r="F338" t="b">
        <f t="shared" si="86"/>
        <v>0</v>
      </c>
      <c r="G338" t="b">
        <f t="shared" si="86"/>
        <v>0</v>
      </c>
      <c r="H338" t="b">
        <f t="shared" si="86"/>
        <v>1</v>
      </c>
      <c r="I338" t="b">
        <f t="shared" si="86"/>
        <v>1</v>
      </c>
      <c r="J338" t="b">
        <f t="shared" si="86"/>
        <v>1</v>
      </c>
      <c r="K338" t="b">
        <f t="shared" si="86"/>
        <v>1</v>
      </c>
      <c r="L338" t="b">
        <f t="shared" si="86"/>
        <v>0</v>
      </c>
      <c r="M338" t="b">
        <f t="shared" si="86"/>
        <v>1</v>
      </c>
      <c r="N338" t="b">
        <f t="shared" si="86"/>
        <v>1</v>
      </c>
      <c r="O338" t="b">
        <f t="shared" si="86"/>
        <v>1</v>
      </c>
      <c r="P338" t="b">
        <f t="shared" si="86"/>
        <v>1</v>
      </c>
      <c r="Q338" t="b">
        <f t="shared" si="86"/>
        <v>1</v>
      </c>
      <c r="R338" t="b">
        <f t="shared" si="86"/>
        <v>1</v>
      </c>
      <c r="S338" t="b">
        <f t="shared" si="86"/>
        <v>1</v>
      </c>
      <c r="T338" t="b">
        <f t="shared" si="86"/>
        <v>1</v>
      </c>
      <c r="U338" t="b">
        <f t="shared" si="86"/>
        <v>1</v>
      </c>
      <c r="V338" t="b">
        <f t="shared" si="86"/>
        <v>1</v>
      </c>
      <c r="W338" t="b">
        <f t="shared" si="86"/>
        <v>1</v>
      </c>
      <c r="X338" t="b">
        <f t="shared" si="86"/>
        <v>1</v>
      </c>
      <c r="Y338" t="b">
        <f t="shared" si="86"/>
        <v>1</v>
      </c>
      <c r="Z338" t="b">
        <f t="shared" si="86"/>
        <v>1</v>
      </c>
      <c r="AA338" t="b">
        <f t="shared" si="86"/>
        <v>1</v>
      </c>
      <c r="AB338" t="b">
        <f t="shared" si="86"/>
        <v>1</v>
      </c>
      <c r="AC338" t="b">
        <f t="shared" si="86"/>
        <v>1</v>
      </c>
      <c r="AD338" t="b">
        <f t="shared" si="86"/>
        <v>1</v>
      </c>
      <c r="AE338" t="b">
        <f t="shared" si="86"/>
        <v>1</v>
      </c>
      <c r="AF338" t="b">
        <f t="shared" si="86"/>
        <v>1</v>
      </c>
      <c r="AG338" t="b">
        <f t="shared" si="86"/>
        <v>1</v>
      </c>
      <c r="AH338" t="b">
        <f t="shared" si="86"/>
        <v>1</v>
      </c>
      <c r="AI338" t="b">
        <f t="shared" si="86"/>
        <v>1</v>
      </c>
      <c r="AJ338" t="b">
        <f t="shared" si="86"/>
        <v>1</v>
      </c>
      <c r="AK338" t="b">
        <f t="shared" si="86"/>
        <v>1</v>
      </c>
      <c r="AL338" t="b">
        <f t="shared" si="86"/>
        <v>1</v>
      </c>
      <c r="AM338" t="b">
        <f t="shared" si="86"/>
        <v>1</v>
      </c>
      <c r="AN338" t="b">
        <f t="shared" si="86"/>
        <v>1</v>
      </c>
      <c r="AO338" t="b">
        <f t="shared" si="86"/>
        <v>0</v>
      </c>
      <c r="AP338" t="b">
        <f t="shared" si="86"/>
        <v>1</v>
      </c>
      <c r="AQ338" t="b">
        <f t="shared" si="86"/>
        <v>1</v>
      </c>
      <c r="AR338" t="b">
        <f t="shared" si="86"/>
        <v>1</v>
      </c>
      <c r="AS338" t="b">
        <f t="shared" si="86"/>
        <v>1</v>
      </c>
      <c r="AT338" t="b">
        <f t="shared" si="86"/>
        <v>1</v>
      </c>
      <c r="AU338" t="b">
        <f t="shared" si="86"/>
        <v>1</v>
      </c>
      <c r="AV338" t="b">
        <f t="shared" si="86"/>
        <v>1</v>
      </c>
      <c r="AW338" t="b">
        <f t="shared" si="86"/>
        <v>1</v>
      </c>
      <c r="AX338" t="b">
        <f t="shared" si="86"/>
        <v>1</v>
      </c>
      <c r="AY338" t="b">
        <f t="shared" si="86"/>
        <v>1</v>
      </c>
      <c r="AZ338" t="b">
        <f t="shared" si="86"/>
        <v>1</v>
      </c>
      <c r="BA338" t="b">
        <f t="shared" si="86"/>
        <v>1</v>
      </c>
      <c r="BB338" t="b">
        <f t="shared" si="86"/>
        <v>1</v>
      </c>
      <c r="BC338" t="b">
        <f t="shared" si="86"/>
        <v>0</v>
      </c>
      <c r="BD338" t="b">
        <f t="shared" si="86"/>
        <v>0</v>
      </c>
      <c r="BE338" t="b">
        <f t="shared" si="86"/>
        <v>0</v>
      </c>
      <c r="BF338" t="b">
        <f t="shared" si="86"/>
        <v>0</v>
      </c>
      <c r="BG338" t="b">
        <f t="shared" si="86"/>
        <v>1</v>
      </c>
      <c r="BH338" t="b">
        <f t="shared" si="86"/>
        <v>0</v>
      </c>
      <c r="BI338" t="b">
        <f t="shared" si="86"/>
        <v>1</v>
      </c>
      <c r="BJ338" t="b">
        <f t="shared" si="86"/>
        <v>1</v>
      </c>
      <c r="BK338" t="b">
        <f t="shared" si="86"/>
        <v>1</v>
      </c>
      <c r="BL338" t="b">
        <f t="shared" si="86"/>
        <v>1</v>
      </c>
      <c r="BM338" t="b">
        <f t="shared" ref="BM338:BW338" si="87">BM46=BM192</f>
        <v>1</v>
      </c>
      <c r="BN338" t="b">
        <f t="shared" si="87"/>
        <v>1</v>
      </c>
      <c r="BO338" t="b">
        <f t="shared" si="87"/>
        <v>1</v>
      </c>
      <c r="BP338" t="b">
        <f t="shared" si="87"/>
        <v>1</v>
      </c>
      <c r="BQ338" t="b">
        <f t="shared" si="87"/>
        <v>1</v>
      </c>
      <c r="BR338" t="b">
        <f t="shared" si="87"/>
        <v>1</v>
      </c>
      <c r="BS338" t="b">
        <f t="shared" si="87"/>
        <v>0</v>
      </c>
      <c r="BT338" t="b">
        <f t="shared" si="87"/>
        <v>1</v>
      </c>
      <c r="BU338" t="b">
        <f t="shared" si="87"/>
        <v>1</v>
      </c>
      <c r="BV338" t="b">
        <f t="shared" si="87"/>
        <v>0</v>
      </c>
      <c r="BW338" t="b">
        <f t="shared" si="87"/>
        <v>1</v>
      </c>
    </row>
    <row r="339" spans="1:75" x14ac:dyDescent="0.25">
      <c r="A339" t="b">
        <f t="shared" ref="A339:BL339" si="88">A47=A193</f>
        <v>1</v>
      </c>
      <c r="B339" t="b">
        <f t="shared" si="88"/>
        <v>1</v>
      </c>
      <c r="C339" t="b">
        <f t="shared" si="88"/>
        <v>0</v>
      </c>
      <c r="D339" t="b">
        <f t="shared" si="88"/>
        <v>0</v>
      </c>
      <c r="E339" t="b">
        <f t="shared" si="88"/>
        <v>0</v>
      </c>
      <c r="F339" t="b">
        <f t="shared" si="88"/>
        <v>0</v>
      </c>
      <c r="G339" t="b">
        <f t="shared" si="88"/>
        <v>0</v>
      </c>
      <c r="H339" t="b">
        <f t="shared" si="88"/>
        <v>1</v>
      </c>
      <c r="I339" t="b">
        <f t="shared" si="88"/>
        <v>1</v>
      </c>
      <c r="J339" t="b">
        <f t="shared" si="88"/>
        <v>1</v>
      </c>
      <c r="K339" t="b">
        <f t="shared" si="88"/>
        <v>1</v>
      </c>
      <c r="L339" t="b">
        <f t="shared" si="88"/>
        <v>0</v>
      </c>
      <c r="M339" t="b">
        <f t="shared" si="88"/>
        <v>1</v>
      </c>
      <c r="N339" t="b">
        <f t="shared" si="88"/>
        <v>1</v>
      </c>
      <c r="O339" t="b">
        <f t="shared" si="88"/>
        <v>1</v>
      </c>
      <c r="P339" t="b">
        <f t="shared" si="88"/>
        <v>1</v>
      </c>
      <c r="Q339" t="b">
        <f t="shared" si="88"/>
        <v>1</v>
      </c>
      <c r="R339" t="b">
        <f t="shared" si="88"/>
        <v>1</v>
      </c>
      <c r="S339" t="b">
        <f t="shared" si="88"/>
        <v>1</v>
      </c>
      <c r="T339" t="b">
        <f t="shared" si="88"/>
        <v>1</v>
      </c>
      <c r="U339" t="b">
        <f t="shared" si="88"/>
        <v>1</v>
      </c>
      <c r="V339" t="b">
        <f t="shared" si="88"/>
        <v>1</v>
      </c>
      <c r="W339" t="b">
        <f t="shared" si="88"/>
        <v>1</v>
      </c>
      <c r="X339" t="b">
        <f t="shared" si="88"/>
        <v>1</v>
      </c>
      <c r="Y339" t="b">
        <f t="shared" si="88"/>
        <v>1</v>
      </c>
      <c r="Z339" t="b">
        <f t="shared" si="88"/>
        <v>1</v>
      </c>
      <c r="AA339" t="b">
        <f t="shared" si="88"/>
        <v>1</v>
      </c>
      <c r="AB339" t="b">
        <f t="shared" si="88"/>
        <v>1</v>
      </c>
      <c r="AC339" t="b">
        <f t="shared" si="88"/>
        <v>1</v>
      </c>
      <c r="AD339" t="b">
        <f t="shared" si="88"/>
        <v>1</v>
      </c>
      <c r="AE339" t="b">
        <f t="shared" si="88"/>
        <v>1</v>
      </c>
      <c r="AF339" t="b">
        <f t="shared" si="88"/>
        <v>1</v>
      </c>
      <c r="AG339" t="b">
        <f t="shared" si="88"/>
        <v>1</v>
      </c>
      <c r="AH339" t="b">
        <f t="shared" si="88"/>
        <v>1</v>
      </c>
      <c r="AI339" t="b">
        <f t="shared" si="88"/>
        <v>1</v>
      </c>
      <c r="AJ339" t="b">
        <f t="shared" si="88"/>
        <v>1</v>
      </c>
      <c r="AK339" t="b">
        <f t="shared" si="88"/>
        <v>1</v>
      </c>
      <c r="AL339" t="b">
        <f t="shared" si="88"/>
        <v>1</v>
      </c>
      <c r="AM339" t="b">
        <f t="shared" si="88"/>
        <v>1</v>
      </c>
      <c r="AN339" t="b">
        <f t="shared" si="88"/>
        <v>1</v>
      </c>
      <c r="AO339" t="b">
        <f t="shared" si="88"/>
        <v>0</v>
      </c>
      <c r="AP339" t="b">
        <f t="shared" si="88"/>
        <v>1</v>
      </c>
      <c r="AQ339" t="b">
        <f t="shared" si="88"/>
        <v>1</v>
      </c>
      <c r="AR339" t="b">
        <f t="shared" si="88"/>
        <v>1</v>
      </c>
      <c r="AS339" t="b">
        <f t="shared" si="88"/>
        <v>1</v>
      </c>
      <c r="AT339" t="b">
        <f t="shared" si="88"/>
        <v>1</v>
      </c>
      <c r="AU339" t="b">
        <f t="shared" si="88"/>
        <v>1</v>
      </c>
      <c r="AV339" t="b">
        <f t="shared" si="88"/>
        <v>1</v>
      </c>
      <c r="AW339" t="b">
        <f t="shared" si="88"/>
        <v>1</v>
      </c>
      <c r="AX339" t="b">
        <f t="shared" si="88"/>
        <v>1</v>
      </c>
      <c r="AY339" t="b">
        <f t="shared" si="88"/>
        <v>1</v>
      </c>
      <c r="AZ339" t="b">
        <f t="shared" si="88"/>
        <v>1</v>
      </c>
      <c r="BA339" t="b">
        <f t="shared" si="88"/>
        <v>1</v>
      </c>
      <c r="BB339" t="b">
        <f t="shared" si="88"/>
        <v>1</v>
      </c>
      <c r="BC339" t="b">
        <f t="shared" si="88"/>
        <v>0</v>
      </c>
      <c r="BD339" t="b">
        <f t="shared" si="88"/>
        <v>0</v>
      </c>
      <c r="BE339" t="b">
        <f t="shared" si="88"/>
        <v>0</v>
      </c>
      <c r="BF339" t="b">
        <f t="shared" si="88"/>
        <v>0</v>
      </c>
      <c r="BG339" t="b">
        <f t="shared" si="88"/>
        <v>1</v>
      </c>
      <c r="BH339" t="b">
        <f t="shared" si="88"/>
        <v>0</v>
      </c>
      <c r="BI339" t="b">
        <f t="shared" si="88"/>
        <v>1</v>
      </c>
      <c r="BJ339" t="b">
        <f t="shared" si="88"/>
        <v>1</v>
      </c>
      <c r="BK339" t="b">
        <f t="shared" si="88"/>
        <v>1</v>
      </c>
      <c r="BL339" t="b">
        <f t="shared" si="88"/>
        <v>1</v>
      </c>
      <c r="BM339" t="b">
        <f t="shared" ref="BM339:BW339" si="89">BM47=BM193</f>
        <v>1</v>
      </c>
      <c r="BN339" t="b">
        <f t="shared" si="89"/>
        <v>1</v>
      </c>
      <c r="BO339" t="b">
        <f t="shared" si="89"/>
        <v>1</v>
      </c>
      <c r="BP339" t="b">
        <f t="shared" si="89"/>
        <v>1</v>
      </c>
      <c r="BQ339" t="b">
        <f t="shared" si="89"/>
        <v>1</v>
      </c>
      <c r="BR339" t="b">
        <f t="shared" si="89"/>
        <v>1</v>
      </c>
      <c r="BS339" t="b">
        <f t="shared" si="89"/>
        <v>0</v>
      </c>
      <c r="BT339" t="b">
        <f t="shared" si="89"/>
        <v>1</v>
      </c>
      <c r="BU339" t="b">
        <f t="shared" si="89"/>
        <v>1</v>
      </c>
      <c r="BV339" t="b">
        <f t="shared" si="89"/>
        <v>0</v>
      </c>
      <c r="BW339" t="b">
        <f t="shared" si="89"/>
        <v>1</v>
      </c>
    </row>
    <row r="340" spans="1:75" x14ac:dyDescent="0.25">
      <c r="A340" t="b">
        <f t="shared" ref="A340:BL340" si="90">A48=A194</f>
        <v>1</v>
      </c>
      <c r="B340" t="b">
        <f t="shared" si="90"/>
        <v>1</v>
      </c>
      <c r="C340" t="b">
        <f t="shared" si="90"/>
        <v>0</v>
      </c>
      <c r="D340" t="b">
        <f t="shared" si="90"/>
        <v>0</v>
      </c>
      <c r="E340" t="b">
        <f t="shared" si="90"/>
        <v>0</v>
      </c>
      <c r="F340" t="b">
        <f t="shared" si="90"/>
        <v>0</v>
      </c>
      <c r="G340" t="b">
        <f t="shared" si="90"/>
        <v>0</v>
      </c>
      <c r="H340" t="b">
        <f t="shared" si="90"/>
        <v>1</v>
      </c>
      <c r="I340" t="b">
        <f t="shared" si="90"/>
        <v>1</v>
      </c>
      <c r="J340" t="b">
        <f t="shared" si="90"/>
        <v>1</v>
      </c>
      <c r="K340" t="b">
        <f t="shared" si="90"/>
        <v>1</v>
      </c>
      <c r="L340" t="b">
        <f t="shared" si="90"/>
        <v>0</v>
      </c>
      <c r="M340" t="b">
        <f t="shared" si="90"/>
        <v>1</v>
      </c>
      <c r="N340" t="b">
        <f t="shared" si="90"/>
        <v>1</v>
      </c>
      <c r="O340" t="b">
        <f t="shared" si="90"/>
        <v>1</v>
      </c>
      <c r="P340" t="b">
        <f t="shared" si="90"/>
        <v>1</v>
      </c>
      <c r="Q340" t="b">
        <f t="shared" si="90"/>
        <v>1</v>
      </c>
      <c r="R340" t="b">
        <f t="shared" si="90"/>
        <v>1</v>
      </c>
      <c r="S340" t="b">
        <f t="shared" si="90"/>
        <v>1</v>
      </c>
      <c r="T340" t="b">
        <f t="shared" si="90"/>
        <v>1</v>
      </c>
      <c r="U340" t="b">
        <f t="shared" si="90"/>
        <v>1</v>
      </c>
      <c r="V340" t="b">
        <f t="shared" si="90"/>
        <v>1</v>
      </c>
      <c r="W340" t="b">
        <f t="shared" si="90"/>
        <v>1</v>
      </c>
      <c r="X340" t="b">
        <f t="shared" si="90"/>
        <v>1</v>
      </c>
      <c r="Y340" t="b">
        <f t="shared" si="90"/>
        <v>1</v>
      </c>
      <c r="Z340" t="b">
        <f t="shared" si="90"/>
        <v>1</v>
      </c>
      <c r="AA340" t="b">
        <f t="shared" si="90"/>
        <v>1</v>
      </c>
      <c r="AB340" t="b">
        <f t="shared" si="90"/>
        <v>1</v>
      </c>
      <c r="AC340" t="b">
        <f t="shared" si="90"/>
        <v>1</v>
      </c>
      <c r="AD340" t="b">
        <f t="shared" si="90"/>
        <v>1</v>
      </c>
      <c r="AE340" t="b">
        <f t="shared" si="90"/>
        <v>1</v>
      </c>
      <c r="AF340" t="b">
        <f t="shared" si="90"/>
        <v>1</v>
      </c>
      <c r="AG340" t="b">
        <f t="shared" si="90"/>
        <v>1</v>
      </c>
      <c r="AH340" t="b">
        <f t="shared" si="90"/>
        <v>1</v>
      </c>
      <c r="AI340" t="b">
        <f t="shared" si="90"/>
        <v>1</v>
      </c>
      <c r="AJ340" t="b">
        <f t="shared" si="90"/>
        <v>1</v>
      </c>
      <c r="AK340" t="b">
        <f t="shared" si="90"/>
        <v>1</v>
      </c>
      <c r="AL340" t="b">
        <f t="shared" si="90"/>
        <v>1</v>
      </c>
      <c r="AM340" t="b">
        <f t="shared" si="90"/>
        <v>1</v>
      </c>
      <c r="AN340" t="b">
        <f t="shared" si="90"/>
        <v>1</v>
      </c>
      <c r="AO340" t="b">
        <f t="shared" si="90"/>
        <v>0</v>
      </c>
      <c r="AP340" t="b">
        <f t="shared" si="90"/>
        <v>1</v>
      </c>
      <c r="AQ340" t="b">
        <f t="shared" si="90"/>
        <v>1</v>
      </c>
      <c r="AR340" t="b">
        <f t="shared" si="90"/>
        <v>1</v>
      </c>
      <c r="AS340" t="b">
        <f t="shared" si="90"/>
        <v>1</v>
      </c>
      <c r="AT340" t="b">
        <f t="shared" si="90"/>
        <v>1</v>
      </c>
      <c r="AU340" t="b">
        <f t="shared" si="90"/>
        <v>1</v>
      </c>
      <c r="AV340" t="b">
        <f t="shared" si="90"/>
        <v>1</v>
      </c>
      <c r="AW340" t="b">
        <f t="shared" si="90"/>
        <v>1</v>
      </c>
      <c r="AX340" t="b">
        <f t="shared" si="90"/>
        <v>1</v>
      </c>
      <c r="AY340" t="b">
        <f t="shared" si="90"/>
        <v>1</v>
      </c>
      <c r="AZ340" t="b">
        <f t="shared" si="90"/>
        <v>1</v>
      </c>
      <c r="BA340" t="b">
        <f t="shared" si="90"/>
        <v>1</v>
      </c>
      <c r="BB340" t="b">
        <f t="shared" si="90"/>
        <v>1</v>
      </c>
      <c r="BC340" t="b">
        <f t="shared" si="90"/>
        <v>0</v>
      </c>
      <c r="BD340" t="b">
        <f t="shared" si="90"/>
        <v>0</v>
      </c>
      <c r="BE340" t="b">
        <f t="shared" si="90"/>
        <v>0</v>
      </c>
      <c r="BF340" t="b">
        <f t="shared" si="90"/>
        <v>0</v>
      </c>
      <c r="BG340" t="b">
        <f t="shared" si="90"/>
        <v>1</v>
      </c>
      <c r="BH340" t="b">
        <f t="shared" si="90"/>
        <v>0</v>
      </c>
      <c r="BI340" t="b">
        <f t="shared" si="90"/>
        <v>1</v>
      </c>
      <c r="BJ340" t="b">
        <f t="shared" si="90"/>
        <v>1</v>
      </c>
      <c r="BK340" t="b">
        <f t="shared" si="90"/>
        <v>1</v>
      </c>
      <c r="BL340" t="b">
        <f t="shared" si="90"/>
        <v>1</v>
      </c>
      <c r="BM340" t="b">
        <f t="shared" ref="BM340:BW340" si="91">BM48=BM194</f>
        <v>1</v>
      </c>
      <c r="BN340" t="b">
        <f t="shared" si="91"/>
        <v>1</v>
      </c>
      <c r="BO340" t="b">
        <f t="shared" si="91"/>
        <v>1</v>
      </c>
      <c r="BP340" t="b">
        <f t="shared" si="91"/>
        <v>1</v>
      </c>
      <c r="BQ340" t="b">
        <f t="shared" si="91"/>
        <v>1</v>
      </c>
      <c r="BR340" t="b">
        <f t="shared" si="91"/>
        <v>1</v>
      </c>
      <c r="BS340" t="b">
        <f t="shared" si="91"/>
        <v>0</v>
      </c>
      <c r="BT340" t="b">
        <f t="shared" si="91"/>
        <v>1</v>
      </c>
      <c r="BU340" t="b">
        <f t="shared" si="91"/>
        <v>1</v>
      </c>
      <c r="BV340" t="b">
        <f t="shared" si="91"/>
        <v>0</v>
      </c>
      <c r="BW340" t="b">
        <f t="shared" si="91"/>
        <v>1</v>
      </c>
    </row>
    <row r="341" spans="1:75" x14ac:dyDescent="0.25">
      <c r="A341" t="b">
        <f t="shared" ref="A341:BL341" si="92">A49=A195</f>
        <v>1</v>
      </c>
      <c r="B341" t="b">
        <f t="shared" si="92"/>
        <v>1</v>
      </c>
      <c r="C341" t="b">
        <f t="shared" si="92"/>
        <v>0</v>
      </c>
      <c r="D341" t="b">
        <f t="shared" si="92"/>
        <v>0</v>
      </c>
      <c r="E341" t="b">
        <f t="shared" si="92"/>
        <v>0</v>
      </c>
      <c r="F341" t="b">
        <f t="shared" si="92"/>
        <v>0</v>
      </c>
      <c r="G341" t="b">
        <f t="shared" si="92"/>
        <v>0</v>
      </c>
      <c r="H341" t="b">
        <f t="shared" si="92"/>
        <v>1</v>
      </c>
      <c r="I341" t="b">
        <f t="shared" si="92"/>
        <v>1</v>
      </c>
      <c r="J341" t="b">
        <f t="shared" si="92"/>
        <v>1</v>
      </c>
      <c r="K341" t="b">
        <f t="shared" si="92"/>
        <v>1</v>
      </c>
      <c r="L341" t="b">
        <f t="shared" si="92"/>
        <v>0</v>
      </c>
      <c r="M341" t="b">
        <f t="shared" si="92"/>
        <v>1</v>
      </c>
      <c r="N341" t="b">
        <f t="shared" si="92"/>
        <v>1</v>
      </c>
      <c r="O341" t="b">
        <f t="shared" si="92"/>
        <v>1</v>
      </c>
      <c r="P341" t="b">
        <f t="shared" si="92"/>
        <v>1</v>
      </c>
      <c r="Q341" t="b">
        <f t="shared" si="92"/>
        <v>1</v>
      </c>
      <c r="R341" t="b">
        <f t="shared" si="92"/>
        <v>1</v>
      </c>
      <c r="S341" t="b">
        <f t="shared" si="92"/>
        <v>1</v>
      </c>
      <c r="T341" t="b">
        <f t="shared" si="92"/>
        <v>1</v>
      </c>
      <c r="U341" t="b">
        <f t="shared" si="92"/>
        <v>1</v>
      </c>
      <c r="V341" t="b">
        <f t="shared" si="92"/>
        <v>1</v>
      </c>
      <c r="W341" t="b">
        <f t="shared" si="92"/>
        <v>1</v>
      </c>
      <c r="X341" t="b">
        <f t="shared" si="92"/>
        <v>1</v>
      </c>
      <c r="Y341" t="b">
        <f t="shared" si="92"/>
        <v>1</v>
      </c>
      <c r="Z341" t="b">
        <f t="shared" si="92"/>
        <v>1</v>
      </c>
      <c r="AA341" t="b">
        <f t="shared" si="92"/>
        <v>1</v>
      </c>
      <c r="AB341" t="b">
        <f t="shared" si="92"/>
        <v>1</v>
      </c>
      <c r="AC341" t="b">
        <f t="shared" si="92"/>
        <v>1</v>
      </c>
      <c r="AD341" t="b">
        <f t="shared" si="92"/>
        <v>1</v>
      </c>
      <c r="AE341" t="b">
        <f t="shared" si="92"/>
        <v>1</v>
      </c>
      <c r="AF341" t="b">
        <f t="shared" si="92"/>
        <v>1</v>
      </c>
      <c r="AG341" t="b">
        <f t="shared" si="92"/>
        <v>1</v>
      </c>
      <c r="AH341" t="b">
        <f t="shared" si="92"/>
        <v>1</v>
      </c>
      <c r="AI341" t="b">
        <f t="shared" si="92"/>
        <v>1</v>
      </c>
      <c r="AJ341" t="b">
        <f t="shared" si="92"/>
        <v>1</v>
      </c>
      <c r="AK341" t="b">
        <f t="shared" si="92"/>
        <v>1</v>
      </c>
      <c r="AL341" t="b">
        <f t="shared" si="92"/>
        <v>1</v>
      </c>
      <c r="AM341" t="b">
        <f t="shared" si="92"/>
        <v>1</v>
      </c>
      <c r="AN341" t="b">
        <f t="shared" si="92"/>
        <v>1</v>
      </c>
      <c r="AO341" t="b">
        <f t="shared" si="92"/>
        <v>0</v>
      </c>
      <c r="AP341" t="b">
        <f t="shared" si="92"/>
        <v>1</v>
      </c>
      <c r="AQ341" t="b">
        <f t="shared" si="92"/>
        <v>1</v>
      </c>
      <c r="AR341" t="b">
        <f t="shared" si="92"/>
        <v>1</v>
      </c>
      <c r="AS341" t="b">
        <f t="shared" si="92"/>
        <v>1</v>
      </c>
      <c r="AT341" t="b">
        <f t="shared" si="92"/>
        <v>1</v>
      </c>
      <c r="AU341" t="b">
        <f t="shared" si="92"/>
        <v>1</v>
      </c>
      <c r="AV341" t="b">
        <f t="shared" si="92"/>
        <v>1</v>
      </c>
      <c r="AW341" t="b">
        <f t="shared" si="92"/>
        <v>1</v>
      </c>
      <c r="AX341" t="b">
        <f t="shared" si="92"/>
        <v>1</v>
      </c>
      <c r="AY341" t="b">
        <f t="shared" si="92"/>
        <v>1</v>
      </c>
      <c r="AZ341" t="b">
        <f t="shared" si="92"/>
        <v>1</v>
      </c>
      <c r="BA341" t="b">
        <f t="shared" si="92"/>
        <v>1</v>
      </c>
      <c r="BB341" t="b">
        <f t="shared" si="92"/>
        <v>1</v>
      </c>
      <c r="BC341" t="b">
        <f t="shared" si="92"/>
        <v>0</v>
      </c>
      <c r="BD341" t="b">
        <f t="shared" si="92"/>
        <v>0</v>
      </c>
      <c r="BE341" t="b">
        <f t="shared" si="92"/>
        <v>0</v>
      </c>
      <c r="BF341" t="b">
        <f t="shared" si="92"/>
        <v>0</v>
      </c>
      <c r="BG341" t="b">
        <f t="shared" si="92"/>
        <v>1</v>
      </c>
      <c r="BH341" t="b">
        <f t="shared" si="92"/>
        <v>0</v>
      </c>
      <c r="BI341" t="b">
        <f t="shared" si="92"/>
        <v>1</v>
      </c>
      <c r="BJ341" t="b">
        <f t="shared" si="92"/>
        <v>1</v>
      </c>
      <c r="BK341" t="b">
        <f t="shared" si="92"/>
        <v>1</v>
      </c>
      <c r="BL341" t="b">
        <f t="shared" si="92"/>
        <v>1</v>
      </c>
      <c r="BM341" t="b">
        <f t="shared" ref="BM341:BW341" si="93">BM49=BM195</f>
        <v>1</v>
      </c>
      <c r="BN341" t="b">
        <f t="shared" si="93"/>
        <v>1</v>
      </c>
      <c r="BO341" t="b">
        <f t="shared" si="93"/>
        <v>1</v>
      </c>
      <c r="BP341" t="b">
        <f t="shared" si="93"/>
        <v>1</v>
      </c>
      <c r="BQ341" t="b">
        <f t="shared" si="93"/>
        <v>1</v>
      </c>
      <c r="BR341" t="b">
        <f t="shared" si="93"/>
        <v>1</v>
      </c>
      <c r="BS341" t="b">
        <f t="shared" si="93"/>
        <v>0</v>
      </c>
      <c r="BT341" t="b">
        <f t="shared" si="93"/>
        <v>1</v>
      </c>
      <c r="BU341" t="b">
        <f t="shared" si="93"/>
        <v>1</v>
      </c>
      <c r="BV341" t="b">
        <f t="shared" si="93"/>
        <v>0</v>
      </c>
      <c r="BW341" t="b">
        <f t="shared" si="93"/>
        <v>1</v>
      </c>
    </row>
    <row r="342" spans="1:75" x14ac:dyDescent="0.25">
      <c r="A342" t="b">
        <f t="shared" ref="A342:BL342" si="94">A50=A196</f>
        <v>1</v>
      </c>
      <c r="B342" t="b">
        <f t="shared" si="94"/>
        <v>1</v>
      </c>
      <c r="C342" t="b">
        <f t="shared" si="94"/>
        <v>0</v>
      </c>
      <c r="D342" t="b">
        <f t="shared" si="94"/>
        <v>0</v>
      </c>
      <c r="E342" t="b">
        <f t="shared" si="94"/>
        <v>0</v>
      </c>
      <c r="F342" t="b">
        <f t="shared" si="94"/>
        <v>0</v>
      </c>
      <c r="G342" t="b">
        <f t="shared" si="94"/>
        <v>0</v>
      </c>
      <c r="H342" t="b">
        <f t="shared" si="94"/>
        <v>1</v>
      </c>
      <c r="I342" t="b">
        <f t="shared" si="94"/>
        <v>1</v>
      </c>
      <c r="J342" t="b">
        <f t="shared" si="94"/>
        <v>1</v>
      </c>
      <c r="K342" t="b">
        <f t="shared" si="94"/>
        <v>1</v>
      </c>
      <c r="L342" t="b">
        <f t="shared" si="94"/>
        <v>0</v>
      </c>
      <c r="M342" t="b">
        <f t="shared" si="94"/>
        <v>1</v>
      </c>
      <c r="N342" t="b">
        <f t="shared" si="94"/>
        <v>1</v>
      </c>
      <c r="O342" t="b">
        <f t="shared" si="94"/>
        <v>1</v>
      </c>
      <c r="P342" t="b">
        <f t="shared" si="94"/>
        <v>1</v>
      </c>
      <c r="Q342" t="b">
        <f t="shared" si="94"/>
        <v>1</v>
      </c>
      <c r="R342" t="b">
        <f t="shared" si="94"/>
        <v>1</v>
      </c>
      <c r="S342" t="b">
        <f t="shared" si="94"/>
        <v>1</v>
      </c>
      <c r="T342" t="b">
        <f t="shared" si="94"/>
        <v>1</v>
      </c>
      <c r="U342" t="b">
        <f t="shared" si="94"/>
        <v>1</v>
      </c>
      <c r="V342" t="b">
        <f t="shared" si="94"/>
        <v>1</v>
      </c>
      <c r="W342" t="b">
        <f t="shared" si="94"/>
        <v>1</v>
      </c>
      <c r="X342" t="b">
        <f t="shared" si="94"/>
        <v>1</v>
      </c>
      <c r="Y342" t="b">
        <f t="shared" si="94"/>
        <v>1</v>
      </c>
      <c r="Z342" t="b">
        <f t="shared" si="94"/>
        <v>1</v>
      </c>
      <c r="AA342" t="b">
        <f t="shared" si="94"/>
        <v>1</v>
      </c>
      <c r="AB342" t="b">
        <f t="shared" si="94"/>
        <v>1</v>
      </c>
      <c r="AC342" t="b">
        <f t="shared" si="94"/>
        <v>1</v>
      </c>
      <c r="AD342" t="b">
        <f t="shared" si="94"/>
        <v>1</v>
      </c>
      <c r="AE342" t="b">
        <f t="shared" si="94"/>
        <v>1</v>
      </c>
      <c r="AF342" t="b">
        <f t="shared" si="94"/>
        <v>1</v>
      </c>
      <c r="AG342" t="b">
        <f t="shared" si="94"/>
        <v>1</v>
      </c>
      <c r="AH342" t="b">
        <f t="shared" si="94"/>
        <v>1</v>
      </c>
      <c r="AI342" t="b">
        <f t="shared" si="94"/>
        <v>1</v>
      </c>
      <c r="AJ342" t="b">
        <f t="shared" si="94"/>
        <v>1</v>
      </c>
      <c r="AK342" t="b">
        <f t="shared" si="94"/>
        <v>1</v>
      </c>
      <c r="AL342" t="b">
        <f t="shared" si="94"/>
        <v>1</v>
      </c>
      <c r="AM342" t="b">
        <f t="shared" si="94"/>
        <v>1</v>
      </c>
      <c r="AN342" t="b">
        <f t="shared" si="94"/>
        <v>1</v>
      </c>
      <c r="AO342" t="b">
        <f t="shared" si="94"/>
        <v>0</v>
      </c>
      <c r="AP342" t="b">
        <f t="shared" si="94"/>
        <v>1</v>
      </c>
      <c r="AQ342" t="b">
        <f t="shared" si="94"/>
        <v>1</v>
      </c>
      <c r="AR342" t="b">
        <f t="shared" si="94"/>
        <v>1</v>
      </c>
      <c r="AS342" t="b">
        <f t="shared" si="94"/>
        <v>1</v>
      </c>
      <c r="AT342" t="b">
        <f t="shared" si="94"/>
        <v>1</v>
      </c>
      <c r="AU342" t="b">
        <f t="shared" si="94"/>
        <v>1</v>
      </c>
      <c r="AV342" t="b">
        <f t="shared" si="94"/>
        <v>1</v>
      </c>
      <c r="AW342" t="b">
        <f t="shared" si="94"/>
        <v>1</v>
      </c>
      <c r="AX342" t="b">
        <f t="shared" si="94"/>
        <v>1</v>
      </c>
      <c r="AY342" t="b">
        <f t="shared" si="94"/>
        <v>1</v>
      </c>
      <c r="AZ342" t="b">
        <f t="shared" si="94"/>
        <v>1</v>
      </c>
      <c r="BA342" t="b">
        <f t="shared" si="94"/>
        <v>1</v>
      </c>
      <c r="BB342" t="b">
        <f t="shared" si="94"/>
        <v>1</v>
      </c>
      <c r="BC342" t="b">
        <f t="shared" si="94"/>
        <v>0</v>
      </c>
      <c r="BD342" t="b">
        <f t="shared" si="94"/>
        <v>0</v>
      </c>
      <c r="BE342" t="b">
        <f t="shared" si="94"/>
        <v>0</v>
      </c>
      <c r="BF342" t="b">
        <f t="shared" si="94"/>
        <v>0</v>
      </c>
      <c r="BG342" t="b">
        <f t="shared" si="94"/>
        <v>1</v>
      </c>
      <c r="BH342" t="b">
        <f t="shared" si="94"/>
        <v>0</v>
      </c>
      <c r="BI342" t="b">
        <f t="shared" si="94"/>
        <v>1</v>
      </c>
      <c r="BJ342" t="b">
        <f t="shared" si="94"/>
        <v>1</v>
      </c>
      <c r="BK342" t="b">
        <f t="shared" si="94"/>
        <v>1</v>
      </c>
      <c r="BL342" t="b">
        <f t="shared" si="94"/>
        <v>1</v>
      </c>
      <c r="BM342" t="b">
        <f t="shared" ref="BM342:BW342" si="95">BM50=BM196</f>
        <v>1</v>
      </c>
      <c r="BN342" t="b">
        <f t="shared" si="95"/>
        <v>1</v>
      </c>
      <c r="BO342" t="b">
        <f t="shared" si="95"/>
        <v>1</v>
      </c>
      <c r="BP342" t="b">
        <f t="shared" si="95"/>
        <v>1</v>
      </c>
      <c r="BQ342" t="b">
        <f t="shared" si="95"/>
        <v>1</v>
      </c>
      <c r="BR342" t="b">
        <f t="shared" si="95"/>
        <v>1</v>
      </c>
      <c r="BS342" t="b">
        <f t="shared" si="95"/>
        <v>0</v>
      </c>
      <c r="BT342" t="b">
        <f t="shared" si="95"/>
        <v>1</v>
      </c>
      <c r="BU342" t="b">
        <f t="shared" si="95"/>
        <v>1</v>
      </c>
      <c r="BV342" t="b">
        <f t="shared" si="95"/>
        <v>0</v>
      </c>
      <c r="BW342" t="b">
        <f t="shared" si="95"/>
        <v>1</v>
      </c>
    </row>
    <row r="343" spans="1:75" x14ac:dyDescent="0.25">
      <c r="A343" t="b">
        <f t="shared" ref="A343:BL343" si="96">A51=A197</f>
        <v>1</v>
      </c>
      <c r="B343" t="b">
        <f t="shared" si="96"/>
        <v>1</v>
      </c>
      <c r="C343" t="b">
        <f t="shared" si="96"/>
        <v>0</v>
      </c>
      <c r="D343" t="b">
        <f t="shared" si="96"/>
        <v>0</v>
      </c>
      <c r="E343" t="b">
        <f t="shared" si="96"/>
        <v>0</v>
      </c>
      <c r="F343" t="b">
        <f t="shared" si="96"/>
        <v>0</v>
      </c>
      <c r="G343" t="b">
        <f t="shared" si="96"/>
        <v>0</v>
      </c>
      <c r="H343" t="b">
        <f t="shared" si="96"/>
        <v>1</v>
      </c>
      <c r="I343" t="b">
        <f t="shared" si="96"/>
        <v>1</v>
      </c>
      <c r="J343" t="b">
        <f t="shared" si="96"/>
        <v>1</v>
      </c>
      <c r="K343" t="b">
        <f t="shared" si="96"/>
        <v>1</v>
      </c>
      <c r="L343" t="b">
        <f t="shared" si="96"/>
        <v>0</v>
      </c>
      <c r="M343" t="b">
        <f t="shared" si="96"/>
        <v>1</v>
      </c>
      <c r="N343" t="b">
        <f t="shared" si="96"/>
        <v>1</v>
      </c>
      <c r="O343" t="b">
        <f t="shared" si="96"/>
        <v>1</v>
      </c>
      <c r="P343" t="b">
        <f t="shared" si="96"/>
        <v>1</v>
      </c>
      <c r="Q343" t="b">
        <f t="shared" si="96"/>
        <v>1</v>
      </c>
      <c r="R343" t="b">
        <f t="shared" si="96"/>
        <v>1</v>
      </c>
      <c r="S343" t="b">
        <f t="shared" si="96"/>
        <v>1</v>
      </c>
      <c r="T343" t="b">
        <f t="shared" si="96"/>
        <v>1</v>
      </c>
      <c r="U343" t="b">
        <f t="shared" si="96"/>
        <v>1</v>
      </c>
      <c r="V343" t="b">
        <f t="shared" si="96"/>
        <v>1</v>
      </c>
      <c r="W343" t="b">
        <f t="shared" si="96"/>
        <v>1</v>
      </c>
      <c r="X343" t="b">
        <f t="shared" si="96"/>
        <v>1</v>
      </c>
      <c r="Y343" t="b">
        <f t="shared" si="96"/>
        <v>1</v>
      </c>
      <c r="Z343" t="b">
        <f t="shared" si="96"/>
        <v>1</v>
      </c>
      <c r="AA343" t="b">
        <f t="shared" si="96"/>
        <v>1</v>
      </c>
      <c r="AB343" t="b">
        <f t="shared" si="96"/>
        <v>1</v>
      </c>
      <c r="AC343" t="b">
        <f t="shared" si="96"/>
        <v>1</v>
      </c>
      <c r="AD343" t="b">
        <f t="shared" si="96"/>
        <v>1</v>
      </c>
      <c r="AE343" t="b">
        <f t="shared" si="96"/>
        <v>1</v>
      </c>
      <c r="AF343" t="b">
        <f t="shared" si="96"/>
        <v>1</v>
      </c>
      <c r="AG343" t="b">
        <f t="shared" si="96"/>
        <v>1</v>
      </c>
      <c r="AH343" t="b">
        <f t="shared" si="96"/>
        <v>1</v>
      </c>
      <c r="AI343" t="b">
        <f t="shared" si="96"/>
        <v>1</v>
      </c>
      <c r="AJ343" t="b">
        <f t="shared" si="96"/>
        <v>1</v>
      </c>
      <c r="AK343" t="b">
        <f t="shared" si="96"/>
        <v>1</v>
      </c>
      <c r="AL343" t="b">
        <f t="shared" si="96"/>
        <v>1</v>
      </c>
      <c r="AM343" t="b">
        <f t="shared" si="96"/>
        <v>1</v>
      </c>
      <c r="AN343" t="b">
        <f t="shared" si="96"/>
        <v>1</v>
      </c>
      <c r="AO343" t="b">
        <f t="shared" si="96"/>
        <v>0</v>
      </c>
      <c r="AP343" t="b">
        <f t="shared" si="96"/>
        <v>1</v>
      </c>
      <c r="AQ343" t="b">
        <f t="shared" si="96"/>
        <v>1</v>
      </c>
      <c r="AR343" t="b">
        <f t="shared" si="96"/>
        <v>1</v>
      </c>
      <c r="AS343" t="b">
        <f t="shared" si="96"/>
        <v>1</v>
      </c>
      <c r="AT343" t="b">
        <f t="shared" si="96"/>
        <v>1</v>
      </c>
      <c r="AU343" t="b">
        <f t="shared" si="96"/>
        <v>1</v>
      </c>
      <c r="AV343" t="b">
        <f t="shared" si="96"/>
        <v>1</v>
      </c>
      <c r="AW343" t="b">
        <f t="shared" si="96"/>
        <v>1</v>
      </c>
      <c r="AX343" t="b">
        <f t="shared" si="96"/>
        <v>1</v>
      </c>
      <c r="AY343" t="b">
        <f t="shared" si="96"/>
        <v>1</v>
      </c>
      <c r="AZ343" t="b">
        <f t="shared" si="96"/>
        <v>1</v>
      </c>
      <c r="BA343" t="b">
        <f t="shared" si="96"/>
        <v>1</v>
      </c>
      <c r="BB343" t="b">
        <f t="shared" si="96"/>
        <v>1</v>
      </c>
      <c r="BC343" t="b">
        <f t="shared" si="96"/>
        <v>0</v>
      </c>
      <c r="BD343" t="b">
        <f t="shared" si="96"/>
        <v>0</v>
      </c>
      <c r="BE343" t="b">
        <f t="shared" si="96"/>
        <v>0</v>
      </c>
      <c r="BF343" t="b">
        <f t="shared" si="96"/>
        <v>0</v>
      </c>
      <c r="BG343" t="b">
        <f t="shared" si="96"/>
        <v>1</v>
      </c>
      <c r="BH343" t="b">
        <f t="shared" si="96"/>
        <v>0</v>
      </c>
      <c r="BI343" t="b">
        <f t="shared" si="96"/>
        <v>1</v>
      </c>
      <c r="BJ343" t="b">
        <f t="shared" si="96"/>
        <v>1</v>
      </c>
      <c r="BK343" t="b">
        <f t="shared" si="96"/>
        <v>1</v>
      </c>
      <c r="BL343" t="b">
        <f t="shared" si="96"/>
        <v>1</v>
      </c>
      <c r="BM343" t="b">
        <f t="shared" ref="BM343:BW343" si="97">BM51=BM197</f>
        <v>1</v>
      </c>
      <c r="BN343" t="b">
        <f t="shared" si="97"/>
        <v>1</v>
      </c>
      <c r="BO343" t="b">
        <f t="shared" si="97"/>
        <v>1</v>
      </c>
      <c r="BP343" t="b">
        <f t="shared" si="97"/>
        <v>1</v>
      </c>
      <c r="BQ343" t="b">
        <f t="shared" si="97"/>
        <v>1</v>
      </c>
      <c r="BR343" t="b">
        <f t="shared" si="97"/>
        <v>1</v>
      </c>
      <c r="BS343" t="b">
        <f t="shared" si="97"/>
        <v>0</v>
      </c>
      <c r="BT343" t="b">
        <f t="shared" si="97"/>
        <v>1</v>
      </c>
      <c r="BU343" t="b">
        <f t="shared" si="97"/>
        <v>1</v>
      </c>
      <c r="BV343" t="b">
        <f t="shared" si="97"/>
        <v>0</v>
      </c>
      <c r="BW343" t="b">
        <f t="shared" si="97"/>
        <v>1</v>
      </c>
    </row>
    <row r="344" spans="1:75" x14ac:dyDescent="0.25">
      <c r="A344" t="b">
        <f t="shared" ref="A344:BL344" si="98">A52=A198</f>
        <v>1</v>
      </c>
      <c r="B344" t="b">
        <f t="shared" si="98"/>
        <v>1</v>
      </c>
      <c r="C344" t="b">
        <f t="shared" si="98"/>
        <v>0</v>
      </c>
      <c r="D344" t="b">
        <f t="shared" si="98"/>
        <v>0</v>
      </c>
      <c r="E344" t="b">
        <f t="shared" si="98"/>
        <v>0</v>
      </c>
      <c r="F344" t="b">
        <f t="shared" si="98"/>
        <v>0</v>
      </c>
      <c r="G344" t="b">
        <f t="shared" si="98"/>
        <v>0</v>
      </c>
      <c r="H344" t="b">
        <f t="shared" si="98"/>
        <v>1</v>
      </c>
      <c r="I344" t="b">
        <f t="shared" si="98"/>
        <v>1</v>
      </c>
      <c r="J344" t="b">
        <f t="shared" si="98"/>
        <v>1</v>
      </c>
      <c r="K344" t="b">
        <f t="shared" si="98"/>
        <v>1</v>
      </c>
      <c r="L344" t="b">
        <f t="shared" si="98"/>
        <v>0</v>
      </c>
      <c r="M344" t="b">
        <f t="shared" si="98"/>
        <v>1</v>
      </c>
      <c r="N344" t="b">
        <f t="shared" si="98"/>
        <v>1</v>
      </c>
      <c r="O344" t="b">
        <f t="shared" si="98"/>
        <v>1</v>
      </c>
      <c r="P344" t="b">
        <f t="shared" si="98"/>
        <v>1</v>
      </c>
      <c r="Q344" t="b">
        <f t="shared" si="98"/>
        <v>1</v>
      </c>
      <c r="R344" t="b">
        <f t="shared" si="98"/>
        <v>1</v>
      </c>
      <c r="S344" t="b">
        <f t="shared" si="98"/>
        <v>1</v>
      </c>
      <c r="T344" t="b">
        <f t="shared" si="98"/>
        <v>1</v>
      </c>
      <c r="U344" t="b">
        <f t="shared" si="98"/>
        <v>1</v>
      </c>
      <c r="V344" t="b">
        <f t="shared" si="98"/>
        <v>1</v>
      </c>
      <c r="W344" t="b">
        <f t="shared" si="98"/>
        <v>1</v>
      </c>
      <c r="X344" t="b">
        <f t="shared" si="98"/>
        <v>1</v>
      </c>
      <c r="Y344" t="b">
        <f t="shared" si="98"/>
        <v>1</v>
      </c>
      <c r="Z344" t="b">
        <f t="shared" si="98"/>
        <v>1</v>
      </c>
      <c r="AA344" t="b">
        <f t="shared" si="98"/>
        <v>1</v>
      </c>
      <c r="AB344" t="b">
        <f t="shared" si="98"/>
        <v>1</v>
      </c>
      <c r="AC344" t="b">
        <f t="shared" si="98"/>
        <v>1</v>
      </c>
      <c r="AD344" t="b">
        <f t="shared" si="98"/>
        <v>1</v>
      </c>
      <c r="AE344" t="b">
        <f t="shared" si="98"/>
        <v>1</v>
      </c>
      <c r="AF344" t="b">
        <f t="shared" si="98"/>
        <v>1</v>
      </c>
      <c r="AG344" t="b">
        <f t="shared" si="98"/>
        <v>1</v>
      </c>
      <c r="AH344" t="b">
        <f t="shared" si="98"/>
        <v>1</v>
      </c>
      <c r="AI344" t="b">
        <f t="shared" si="98"/>
        <v>1</v>
      </c>
      <c r="AJ344" t="b">
        <f t="shared" si="98"/>
        <v>1</v>
      </c>
      <c r="AK344" t="b">
        <f t="shared" si="98"/>
        <v>1</v>
      </c>
      <c r="AL344" t="b">
        <f t="shared" si="98"/>
        <v>1</v>
      </c>
      <c r="AM344" t="b">
        <f t="shared" si="98"/>
        <v>1</v>
      </c>
      <c r="AN344" t="b">
        <f t="shared" si="98"/>
        <v>1</v>
      </c>
      <c r="AO344" t="b">
        <f t="shared" si="98"/>
        <v>0</v>
      </c>
      <c r="AP344" t="b">
        <f t="shared" si="98"/>
        <v>1</v>
      </c>
      <c r="AQ344" t="b">
        <f t="shared" si="98"/>
        <v>1</v>
      </c>
      <c r="AR344" t="b">
        <f t="shared" si="98"/>
        <v>1</v>
      </c>
      <c r="AS344" t="b">
        <f t="shared" si="98"/>
        <v>1</v>
      </c>
      <c r="AT344" t="b">
        <f t="shared" si="98"/>
        <v>1</v>
      </c>
      <c r="AU344" t="b">
        <f t="shared" si="98"/>
        <v>1</v>
      </c>
      <c r="AV344" t="b">
        <f t="shared" si="98"/>
        <v>1</v>
      </c>
      <c r="AW344" t="b">
        <f t="shared" si="98"/>
        <v>1</v>
      </c>
      <c r="AX344" t="b">
        <f t="shared" si="98"/>
        <v>1</v>
      </c>
      <c r="AY344" t="b">
        <f t="shared" si="98"/>
        <v>1</v>
      </c>
      <c r="AZ344" t="b">
        <f t="shared" si="98"/>
        <v>1</v>
      </c>
      <c r="BA344" t="b">
        <f t="shared" si="98"/>
        <v>1</v>
      </c>
      <c r="BB344" t="b">
        <f t="shared" si="98"/>
        <v>1</v>
      </c>
      <c r="BC344" t="b">
        <f t="shared" si="98"/>
        <v>0</v>
      </c>
      <c r="BD344" t="b">
        <f t="shared" si="98"/>
        <v>0</v>
      </c>
      <c r="BE344" t="b">
        <f t="shared" si="98"/>
        <v>0</v>
      </c>
      <c r="BF344" t="b">
        <f t="shared" si="98"/>
        <v>0</v>
      </c>
      <c r="BG344" t="b">
        <f t="shared" si="98"/>
        <v>1</v>
      </c>
      <c r="BH344" t="b">
        <f t="shared" si="98"/>
        <v>0</v>
      </c>
      <c r="BI344" t="b">
        <f t="shared" si="98"/>
        <v>1</v>
      </c>
      <c r="BJ344" t="b">
        <f t="shared" si="98"/>
        <v>1</v>
      </c>
      <c r="BK344" t="b">
        <f t="shared" si="98"/>
        <v>1</v>
      </c>
      <c r="BL344" t="b">
        <f t="shared" si="98"/>
        <v>1</v>
      </c>
      <c r="BM344" t="b">
        <f t="shared" ref="BM344:BW344" si="99">BM52=BM198</f>
        <v>1</v>
      </c>
      <c r="BN344" t="b">
        <f t="shared" si="99"/>
        <v>1</v>
      </c>
      <c r="BO344" t="b">
        <f t="shared" si="99"/>
        <v>1</v>
      </c>
      <c r="BP344" t="b">
        <f t="shared" si="99"/>
        <v>1</v>
      </c>
      <c r="BQ344" t="b">
        <f t="shared" si="99"/>
        <v>1</v>
      </c>
      <c r="BR344" t="b">
        <f t="shared" si="99"/>
        <v>1</v>
      </c>
      <c r="BS344" t="b">
        <f t="shared" si="99"/>
        <v>0</v>
      </c>
      <c r="BT344" t="b">
        <f t="shared" si="99"/>
        <v>1</v>
      </c>
      <c r="BU344" t="b">
        <f t="shared" si="99"/>
        <v>1</v>
      </c>
      <c r="BV344" t="b">
        <f t="shared" si="99"/>
        <v>0</v>
      </c>
      <c r="BW344" t="b">
        <f t="shared" si="99"/>
        <v>1</v>
      </c>
    </row>
    <row r="345" spans="1:75" x14ac:dyDescent="0.25">
      <c r="A345" t="b">
        <f t="shared" ref="A345:BL345" si="100">A53=A199</f>
        <v>1</v>
      </c>
      <c r="B345" t="b">
        <f t="shared" si="100"/>
        <v>1</v>
      </c>
      <c r="C345" t="b">
        <f t="shared" si="100"/>
        <v>0</v>
      </c>
      <c r="D345" t="b">
        <f t="shared" si="100"/>
        <v>0</v>
      </c>
      <c r="E345" t="b">
        <f t="shared" si="100"/>
        <v>0</v>
      </c>
      <c r="F345" t="b">
        <f t="shared" si="100"/>
        <v>0</v>
      </c>
      <c r="G345" t="b">
        <f t="shared" si="100"/>
        <v>0</v>
      </c>
      <c r="H345" t="b">
        <f t="shared" si="100"/>
        <v>1</v>
      </c>
      <c r="I345" t="b">
        <f t="shared" si="100"/>
        <v>1</v>
      </c>
      <c r="J345" t="b">
        <f t="shared" si="100"/>
        <v>1</v>
      </c>
      <c r="K345" t="b">
        <f t="shared" si="100"/>
        <v>1</v>
      </c>
      <c r="L345" t="b">
        <f t="shared" si="100"/>
        <v>0</v>
      </c>
      <c r="M345" t="b">
        <f t="shared" si="100"/>
        <v>1</v>
      </c>
      <c r="N345" t="b">
        <f t="shared" si="100"/>
        <v>1</v>
      </c>
      <c r="O345" t="b">
        <f t="shared" si="100"/>
        <v>1</v>
      </c>
      <c r="P345" t="b">
        <f t="shared" si="100"/>
        <v>1</v>
      </c>
      <c r="Q345" t="b">
        <f t="shared" si="100"/>
        <v>1</v>
      </c>
      <c r="R345" t="b">
        <f t="shared" si="100"/>
        <v>1</v>
      </c>
      <c r="S345" t="b">
        <f t="shared" si="100"/>
        <v>1</v>
      </c>
      <c r="T345" t="b">
        <f t="shared" si="100"/>
        <v>1</v>
      </c>
      <c r="U345" t="b">
        <f t="shared" si="100"/>
        <v>1</v>
      </c>
      <c r="V345" t="b">
        <f t="shared" si="100"/>
        <v>1</v>
      </c>
      <c r="W345" t="b">
        <f t="shared" si="100"/>
        <v>1</v>
      </c>
      <c r="X345" t="b">
        <f t="shared" si="100"/>
        <v>1</v>
      </c>
      <c r="Y345" t="b">
        <f t="shared" si="100"/>
        <v>1</v>
      </c>
      <c r="Z345" t="b">
        <f t="shared" si="100"/>
        <v>1</v>
      </c>
      <c r="AA345" t="b">
        <f t="shared" si="100"/>
        <v>1</v>
      </c>
      <c r="AB345" t="b">
        <f t="shared" si="100"/>
        <v>1</v>
      </c>
      <c r="AC345" t="b">
        <f t="shared" si="100"/>
        <v>1</v>
      </c>
      <c r="AD345" t="b">
        <f t="shared" si="100"/>
        <v>1</v>
      </c>
      <c r="AE345" t="b">
        <f t="shared" si="100"/>
        <v>1</v>
      </c>
      <c r="AF345" t="b">
        <f t="shared" si="100"/>
        <v>1</v>
      </c>
      <c r="AG345" t="b">
        <f t="shared" si="100"/>
        <v>1</v>
      </c>
      <c r="AH345" t="b">
        <f t="shared" si="100"/>
        <v>1</v>
      </c>
      <c r="AI345" t="b">
        <f t="shared" si="100"/>
        <v>1</v>
      </c>
      <c r="AJ345" t="b">
        <f t="shared" si="100"/>
        <v>1</v>
      </c>
      <c r="AK345" t="b">
        <f t="shared" si="100"/>
        <v>1</v>
      </c>
      <c r="AL345" t="b">
        <f t="shared" si="100"/>
        <v>1</v>
      </c>
      <c r="AM345" t="b">
        <f t="shared" si="100"/>
        <v>1</v>
      </c>
      <c r="AN345" t="b">
        <f t="shared" si="100"/>
        <v>1</v>
      </c>
      <c r="AO345" t="b">
        <f t="shared" si="100"/>
        <v>0</v>
      </c>
      <c r="AP345" t="b">
        <f t="shared" si="100"/>
        <v>1</v>
      </c>
      <c r="AQ345" t="b">
        <f t="shared" si="100"/>
        <v>1</v>
      </c>
      <c r="AR345" t="b">
        <f t="shared" si="100"/>
        <v>1</v>
      </c>
      <c r="AS345" t="b">
        <f t="shared" si="100"/>
        <v>1</v>
      </c>
      <c r="AT345" t="b">
        <f t="shared" si="100"/>
        <v>1</v>
      </c>
      <c r="AU345" t="b">
        <f t="shared" si="100"/>
        <v>1</v>
      </c>
      <c r="AV345" t="b">
        <f t="shared" si="100"/>
        <v>1</v>
      </c>
      <c r="AW345" t="b">
        <f t="shared" si="100"/>
        <v>1</v>
      </c>
      <c r="AX345" t="b">
        <f t="shared" si="100"/>
        <v>1</v>
      </c>
      <c r="AY345" t="b">
        <f t="shared" si="100"/>
        <v>1</v>
      </c>
      <c r="AZ345" t="b">
        <f t="shared" si="100"/>
        <v>1</v>
      </c>
      <c r="BA345" t="b">
        <f t="shared" si="100"/>
        <v>1</v>
      </c>
      <c r="BB345" t="b">
        <f t="shared" si="100"/>
        <v>1</v>
      </c>
      <c r="BC345" t="b">
        <f t="shared" si="100"/>
        <v>0</v>
      </c>
      <c r="BD345" t="b">
        <f t="shared" si="100"/>
        <v>0</v>
      </c>
      <c r="BE345" t="b">
        <f t="shared" si="100"/>
        <v>0</v>
      </c>
      <c r="BF345" t="b">
        <f t="shared" si="100"/>
        <v>0</v>
      </c>
      <c r="BG345" t="b">
        <f t="shared" si="100"/>
        <v>1</v>
      </c>
      <c r="BH345" t="b">
        <f t="shared" si="100"/>
        <v>0</v>
      </c>
      <c r="BI345" t="b">
        <f t="shared" si="100"/>
        <v>1</v>
      </c>
      <c r="BJ345" t="b">
        <f t="shared" si="100"/>
        <v>1</v>
      </c>
      <c r="BK345" t="b">
        <f t="shared" si="100"/>
        <v>1</v>
      </c>
      <c r="BL345" t="b">
        <f t="shared" si="100"/>
        <v>1</v>
      </c>
      <c r="BM345" t="b">
        <f t="shared" ref="BM345:BW345" si="101">BM53=BM199</f>
        <v>1</v>
      </c>
      <c r="BN345" t="b">
        <f t="shared" si="101"/>
        <v>1</v>
      </c>
      <c r="BO345" t="b">
        <f t="shared" si="101"/>
        <v>1</v>
      </c>
      <c r="BP345" t="b">
        <f t="shared" si="101"/>
        <v>1</v>
      </c>
      <c r="BQ345" t="b">
        <f t="shared" si="101"/>
        <v>1</v>
      </c>
      <c r="BR345" t="b">
        <f t="shared" si="101"/>
        <v>1</v>
      </c>
      <c r="BS345" t="b">
        <f t="shared" si="101"/>
        <v>0</v>
      </c>
      <c r="BT345" t="b">
        <f t="shared" si="101"/>
        <v>1</v>
      </c>
      <c r="BU345" t="b">
        <f t="shared" si="101"/>
        <v>1</v>
      </c>
      <c r="BV345" t="b">
        <f t="shared" si="101"/>
        <v>0</v>
      </c>
      <c r="BW345" t="b">
        <f t="shared" si="101"/>
        <v>1</v>
      </c>
    </row>
    <row r="346" spans="1:75" x14ac:dyDescent="0.25">
      <c r="A346" t="b">
        <f t="shared" ref="A346:BL346" si="102">A54=A200</f>
        <v>1</v>
      </c>
      <c r="B346" t="b">
        <f t="shared" si="102"/>
        <v>1</v>
      </c>
      <c r="C346" t="b">
        <f t="shared" si="102"/>
        <v>0</v>
      </c>
      <c r="D346" t="b">
        <f t="shared" si="102"/>
        <v>0</v>
      </c>
      <c r="E346" t="b">
        <f t="shared" si="102"/>
        <v>0</v>
      </c>
      <c r="F346" t="b">
        <f t="shared" si="102"/>
        <v>0</v>
      </c>
      <c r="G346" t="b">
        <f t="shared" si="102"/>
        <v>0</v>
      </c>
      <c r="H346" t="b">
        <f t="shared" si="102"/>
        <v>1</v>
      </c>
      <c r="I346" t="b">
        <f t="shared" si="102"/>
        <v>1</v>
      </c>
      <c r="J346" t="b">
        <f t="shared" si="102"/>
        <v>1</v>
      </c>
      <c r="K346" t="b">
        <f t="shared" si="102"/>
        <v>1</v>
      </c>
      <c r="L346" t="b">
        <f t="shared" si="102"/>
        <v>0</v>
      </c>
      <c r="M346" t="b">
        <f t="shared" si="102"/>
        <v>1</v>
      </c>
      <c r="N346" t="b">
        <f t="shared" si="102"/>
        <v>1</v>
      </c>
      <c r="O346" t="b">
        <f t="shared" si="102"/>
        <v>1</v>
      </c>
      <c r="P346" t="b">
        <f t="shared" si="102"/>
        <v>1</v>
      </c>
      <c r="Q346" t="b">
        <f t="shared" si="102"/>
        <v>1</v>
      </c>
      <c r="R346" t="b">
        <f t="shared" si="102"/>
        <v>1</v>
      </c>
      <c r="S346" t="b">
        <f t="shared" si="102"/>
        <v>1</v>
      </c>
      <c r="T346" t="b">
        <f t="shared" si="102"/>
        <v>1</v>
      </c>
      <c r="U346" t="b">
        <f t="shared" si="102"/>
        <v>1</v>
      </c>
      <c r="V346" t="b">
        <f t="shared" si="102"/>
        <v>1</v>
      </c>
      <c r="W346" t="b">
        <f t="shared" si="102"/>
        <v>1</v>
      </c>
      <c r="X346" t="b">
        <f t="shared" si="102"/>
        <v>1</v>
      </c>
      <c r="Y346" t="b">
        <f t="shared" si="102"/>
        <v>1</v>
      </c>
      <c r="Z346" t="b">
        <f t="shared" si="102"/>
        <v>1</v>
      </c>
      <c r="AA346" t="b">
        <f t="shared" si="102"/>
        <v>1</v>
      </c>
      <c r="AB346" t="b">
        <f t="shared" si="102"/>
        <v>1</v>
      </c>
      <c r="AC346" t="b">
        <f t="shared" si="102"/>
        <v>1</v>
      </c>
      <c r="AD346" t="b">
        <f t="shared" si="102"/>
        <v>1</v>
      </c>
      <c r="AE346" t="b">
        <f t="shared" si="102"/>
        <v>1</v>
      </c>
      <c r="AF346" t="b">
        <f t="shared" si="102"/>
        <v>1</v>
      </c>
      <c r="AG346" t="b">
        <f t="shared" si="102"/>
        <v>1</v>
      </c>
      <c r="AH346" t="b">
        <f t="shared" si="102"/>
        <v>1</v>
      </c>
      <c r="AI346" t="b">
        <f t="shared" si="102"/>
        <v>1</v>
      </c>
      <c r="AJ346" t="b">
        <f t="shared" si="102"/>
        <v>1</v>
      </c>
      <c r="AK346" t="b">
        <f t="shared" si="102"/>
        <v>1</v>
      </c>
      <c r="AL346" t="b">
        <f t="shared" si="102"/>
        <v>1</v>
      </c>
      <c r="AM346" t="b">
        <f t="shared" si="102"/>
        <v>1</v>
      </c>
      <c r="AN346" t="b">
        <f t="shared" si="102"/>
        <v>1</v>
      </c>
      <c r="AO346" t="b">
        <f t="shared" si="102"/>
        <v>0</v>
      </c>
      <c r="AP346" t="b">
        <f t="shared" si="102"/>
        <v>1</v>
      </c>
      <c r="AQ346" t="b">
        <f t="shared" si="102"/>
        <v>1</v>
      </c>
      <c r="AR346" t="b">
        <f t="shared" si="102"/>
        <v>1</v>
      </c>
      <c r="AS346" t="b">
        <f t="shared" si="102"/>
        <v>1</v>
      </c>
      <c r="AT346" t="b">
        <f t="shared" si="102"/>
        <v>1</v>
      </c>
      <c r="AU346" t="b">
        <f t="shared" si="102"/>
        <v>1</v>
      </c>
      <c r="AV346" t="b">
        <f t="shared" si="102"/>
        <v>1</v>
      </c>
      <c r="AW346" t="b">
        <f t="shared" si="102"/>
        <v>1</v>
      </c>
      <c r="AX346" t="b">
        <f t="shared" si="102"/>
        <v>1</v>
      </c>
      <c r="AY346" t="b">
        <f t="shared" si="102"/>
        <v>1</v>
      </c>
      <c r="AZ346" t="b">
        <f t="shared" si="102"/>
        <v>1</v>
      </c>
      <c r="BA346" t="b">
        <f t="shared" si="102"/>
        <v>1</v>
      </c>
      <c r="BB346" t="b">
        <f t="shared" si="102"/>
        <v>1</v>
      </c>
      <c r="BC346" t="b">
        <f t="shared" si="102"/>
        <v>0</v>
      </c>
      <c r="BD346" t="b">
        <f t="shared" si="102"/>
        <v>0</v>
      </c>
      <c r="BE346" t="b">
        <f t="shared" si="102"/>
        <v>0</v>
      </c>
      <c r="BF346" t="b">
        <f t="shared" si="102"/>
        <v>0</v>
      </c>
      <c r="BG346" t="b">
        <f t="shared" si="102"/>
        <v>1</v>
      </c>
      <c r="BH346" t="b">
        <f t="shared" si="102"/>
        <v>0</v>
      </c>
      <c r="BI346" t="b">
        <f t="shared" si="102"/>
        <v>1</v>
      </c>
      <c r="BJ346" t="b">
        <f t="shared" si="102"/>
        <v>1</v>
      </c>
      <c r="BK346" t="b">
        <f t="shared" si="102"/>
        <v>1</v>
      </c>
      <c r="BL346" t="b">
        <f t="shared" si="102"/>
        <v>1</v>
      </c>
      <c r="BM346" t="b">
        <f t="shared" ref="BM346:BW346" si="103">BM54=BM200</f>
        <v>1</v>
      </c>
      <c r="BN346" t="b">
        <f t="shared" si="103"/>
        <v>1</v>
      </c>
      <c r="BO346" t="b">
        <f t="shared" si="103"/>
        <v>1</v>
      </c>
      <c r="BP346" t="b">
        <f t="shared" si="103"/>
        <v>1</v>
      </c>
      <c r="BQ346" t="b">
        <f t="shared" si="103"/>
        <v>1</v>
      </c>
      <c r="BR346" t="b">
        <f t="shared" si="103"/>
        <v>1</v>
      </c>
      <c r="BS346" t="b">
        <f t="shared" si="103"/>
        <v>0</v>
      </c>
      <c r="BT346" t="b">
        <f t="shared" si="103"/>
        <v>1</v>
      </c>
      <c r="BU346" t="b">
        <f t="shared" si="103"/>
        <v>1</v>
      </c>
      <c r="BV346" t="b">
        <f t="shared" si="103"/>
        <v>0</v>
      </c>
      <c r="BW346" t="b">
        <f t="shared" si="103"/>
        <v>1</v>
      </c>
    </row>
    <row r="347" spans="1:75" x14ac:dyDescent="0.25">
      <c r="A347" t="b">
        <f t="shared" ref="A347:BL347" si="104">A55=A201</f>
        <v>1</v>
      </c>
      <c r="B347" t="b">
        <f t="shared" si="104"/>
        <v>1</v>
      </c>
      <c r="C347" t="b">
        <f t="shared" si="104"/>
        <v>0</v>
      </c>
      <c r="D347" t="b">
        <f t="shared" si="104"/>
        <v>0</v>
      </c>
      <c r="E347" t="b">
        <f t="shared" si="104"/>
        <v>0</v>
      </c>
      <c r="F347" t="b">
        <f t="shared" si="104"/>
        <v>0</v>
      </c>
      <c r="G347" t="b">
        <f t="shared" si="104"/>
        <v>0</v>
      </c>
      <c r="H347" t="b">
        <f t="shared" si="104"/>
        <v>1</v>
      </c>
      <c r="I347" t="b">
        <f t="shared" si="104"/>
        <v>1</v>
      </c>
      <c r="J347" t="b">
        <f t="shared" si="104"/>
        <v>1</v>
      </c>
      <c r="K347" t="b">
        <f t="shared" si="104"/>
        <v>1</v>
      </c>
      <c r="L347" t="b">
        <f t="shared" si="104"/>
        <v>0</v>
      </c>
      <c r="M347" t="b">
        <f t="shared" si="104"/>
        <v>1</v>
      </c>
      <c r="N347" t="b">
        <f t="shared" si="104"/>
        <v>1</v>
      </c>
      <c r="O347" t="b">
        <f t="shared" si="104"/>
        <v>1</v>
      </c>
      <c r="P347" t="b">
        <f t="shared" si="104"/>
        <v>1</v>
      </c>
      <c r="Q347" t="b">
        <f t="shared" si="104"/>
        <v>1</v>
      </c>
      <c r="R347" t="b">
        <f t="shared" si="104"/>
        <v>1</v>
      </c>
      <c r="S347" t="b">
        <f t="shared" si="104"/>
        <v>1</v>
      </c>
      <c r="T347" t="b">
        <f t="shared" si="104"/>
        <v>1</v>
      </c>
      <c r="U347" t="b">
        <f t="shared" si="104"/>
        <v>1</v>
      </c>
      <c r="V347" t="b">
        <f t="shared" si="104"/>
        <v>1</v>
      </c>
      <c r="W347" t="b">
        <f t="shared" si="104"/>
        <v>1</v>
      </c>
      <c r="X347" t="b">
        <f t="shared" si="104"/>
        <v>1</v>
      </c>
      <c r="Y347" t="b">
        <f t="shared" si="104"/>
        <v>1</v>
      </c>
      <c r="Z347" t="b">
        <f t="shared" si="104"/>
        <v>1</v>
      </c>
      <c r="AA347" t="b">
        <f t="shared" si="104"/>
        <v>1</v>
      </c>
      <c r="AB347" t="b">
        <f t="shared" si="104"/>
        <v>1</v>
      </c>
      <c r="AC347" t="b">
        <f t="shared" si="104"/>
        <v>1</v>
      </c>
      <c r="AD347" t="b">
        <f t="shared" si="104"/>
        <v>1</v>
      </c>
      <c r="AE347" t="b">
        <f t="shared" si="104"/>
        <v>1</v>
      </c>
      <c r="AF347" t="b">
        <f t="shared" si="104"/>
        <v>1</v>
      </c>
      <c r="AG347" t="b">
        <f t="shared" si="104"/>
        <v>1</v>
      </c>
      <c r="AH347" t="b">
        <f t="shared" si="104"/>
        <v>1</v>
      </c>
      <c r="AI347" t="b">
        <f t="shared" si="104"/>
        <v>1</v>
      </c>
      <c r="AJ347" t="b">
        <f t="shared" si="104"/>
        <v>1</v>
      </c>
      <c r="AK347" t="b">
        <f t="shared" si="104"/>
        <v>1</v>
      </c>
      <c r="AL347" t="b">
        <f t="shared" si="104"/>
        <v>1</v>
      </c>
      <c r="AM347" t="b">
        <f t="shared" si="104"/>
        <v>1</v>
      </c>
      <c r="AN347" t="b">
        <f t="shared" si="104"/>
        <v>1</v>
      </c>
      <c r="AO347" t="b">
        <f t="shared" si="104"/>
        <v>0</v>
      </c>
      <c r="AP347" t="b">
        <f t="shared" si="104"/>
        <v>1</v>
      </c>
      <c r="AQ347" t="b">
        <f t="shared" si="104"/>
        <v>1</v>
      </c>
      <c r="AR347" t="b">
        <f t="shared" si="104"/>
        <v>1</v>
      </c>
      <c r="AS347" t="b">
        <f t="shared" si="104"/>
        <v>1</v>
      </c>
      <c r="AT347" t="b">
        <f t="shared" si="104"/>
        <v>1</v>
      </c>
      <c r="AU347" t="b">
        <f t="shared" si="104"/>
        <v>1</v>
      </c>
      <c r="AV347" t="b">
        <f t="shared" si="104"/>
        <v>1</v>
      </c>
      <c r="AW347" t="b">
        <f t="shared" si="104"/>
        <v>1</v>
      </c>
      <c r="AX347" t="b">
        <f t="shared" si="104"/>
        <v>1</v>
      </c>
      <c r="AY347" t="b">
        <f t="shared" si="104"/>
        <v>1</v>
      </c>
      <c r="AZ347" t="b">
        <f t="shared" si="104"/>
        <v>1</v>
      </c>
      <c r="BA347" t="b">
        <f t="shared" si="104"/>
        <v>1</v>
      </c>
      <c r="BB347" t="b">
        <f t="shared" si="104"/>
        <v>1</v>
      </c>
      <c r="BC347" t="b">
        <f t="shared" si="104"/>
        <v>0</v>
      </c>
      <c r="BD347" t="b">
        <f t="shared" si="104"/>
        <v>0</v>
      </c>
      <c r="BE347" t="b">
        <f t="shared" si="104"/>
        <v>0</v>
      </c>
      <c r="BF347" t="b">
        <f t="shared" si="104"/>
        <v>0</v>
      </c>
      <c r="BG347" t="b">
        <f t="shared" si="104"/>
        <v>1</v>
      </c>
      <c r="BH347" t="b">
        <f t="shared" si="104"/>
        <v>0</v>
      </c>
      <c r="BI347" t="b">
        <f t="shared" si="104"/>
        <v>1</v>
      </c>
      <c r="BJ347" t="b">
        <f t="shared" si="104"/>
        <v>1</v>
      </c>
      <c r="BK347" t="b">
        <f t="shared" si="104"/>
        <v>1</v>
      </c>
      <c r="BL347" t="b">
        <f t="shared" si="104"/>
        <v>1</v>
      </c>
      <c r="BM347" t="b">
        <f t="shared" ref="BM347:BW347" si="105">BM55=BM201</f>
        <v>1</v>
      </c>
      <c r="BN347" t="b">
        <f t="shared" si="105"/>
        <v>1</v>
      </c>
      <c r="BO347" t="b">
        <f t="shared" si="105"/>
        <v>1</v>
      </c>
      <c r="BP347" t="b">
        <f t="shared" si="105"/>
        <v>1</v>
      </c>
      <c r="BQ347" t="b">
        <f t="shared" si="105"/>
        <v>1</v>
      </c>
      <c r="BR347" t="b">
        <f t="shared" si="105"/>
        <v>1</v>
      </c>
      <c r="BS347" t="b">
        <f t="shared" si="105"/>
        <v>0</v>
      </c>
      <c r="BT347" t="b">
        <f t="shared" si="105"/>
        <v>1</v>
      </c>
      <c r="BU347" t="b">
        <f t="shared" si="105"/>
        <v>1</v>
      </c>
      <c r="BV347" t="b">
        <f t="shared" si="105"/>
        <v>0</v>
      </c>
      <c r="BW347" t="b">
        <f t="shared" si="105"/>
        <v>1</v>
      </c>
    </row>
    <row r="348" spans="1:75" x14ac:dyDescent="0.25">
      <c r="A348" t="b">
        <f t="shared" ref="A348:BL348" si="106">A56=A202</f>
        <v>1</v>
      </c>
      <c r="B348" t="b">
        <f t="shared" si="106"/>
        <v>1</v>
      </c>
      <c r="C348" t="b">
        <f t="shared" si="106"/>
        <v>0</v>
      </c>
      <c r="D348" t="b">
        <f t="shared" si="106"/>
        <v>0</v>
      </c>
      <c r="E348" t="b">
        <f t="shared" si="106"/>
        <v>0</v>
      </c>
      <c r="F348" t="b">
        <f t="shared" si="106"/>
        <v>0</v>
      </c>
      <c r="G348" t="b">
        <f t="shared" si="106"/>
        <v>0</v>
      </c>
      <c r="H348" t="b">
        <f t="shared" si="106"/>
        <v>1</v>
      </c>
      <c r="I348" t="b">
        <f t="shared" si="106"/>
        <v>1</v>
      </c>
      <c r="J348" t="b">
        <f t="shared" si="106"/>
        <v>1</v>
      </c>
      <c r="K348" t="b">
        <f t="shared" si="106"/>
        <v>1</v>
      </c>
      <c r="L348" t="b">
        <f t="shared" si="106"/>
        <v>0</v>
      </c>
      <c r="M348" t="b">
        <f t="shared" si="106"/>
        <v>1</v>
      </c>
      <c r="N348" t="b">
        <f t="shared" si="106"/>
        <v>1</v>
      </c>
      <c r="O348" t="b">
        <f t="shared" si="106"/>
        <v>1</v>
      </c>
      <c r="P348" t="b">
        <f t="shared" si="106"/>
        <v>1</v>
      </c>
      <c r="Q348" t="b">
        <f t="shared" si="106"/>
        <v>1</v>
      </c>
      <c r="R348" t="b">
        <f t="shared" si="106"/>
        <v>1</v>
      </c>
      <c r="S348" t="b">
        <f t="shared" si="106"/>
        <v>1</v>
      </c>
      <c r="T348" t="b">
        <f t="shared" si="106"/>
        <v>1</v>
      </c>
      <c r="U348" t="b">
        <f t="shared" si="106"/>
        <v>1</v>
      </c>
      <c r="V348" t="b">
        <f t="shared" si="106"/>
        <v>1</v>
      </c>
      <c r="W348" t="b">
        <f t="shared" si="106"/>
        <v>1</v>
      </c>
      <c r="X348" t="b">
        <f t="shared" si="106"/>
        <v>1</v>
      </c>
      <c r="Y348" t="b">
        <f t="shared" si="106"/>
        <v>1</v>
      </c>
      <c r="Z348" t="b">
        <f t="shared" si="106"/>
        <v>1</v>
      </c>
      <c r="AA348" t="b">
        <f t="shared" si="106"/>
        <v>1</v>
      </c>
      <c r="AB348" t="b">
        <f t="shared" si="106"/>
        <v>1</v>
      </c>
      <c r="AC348" t="b">
        <f t="shared" si="106"/>
        <v>1</v>
      </c>
      <c r="AD348" t="b">
        <f t="shared" si="106"/>
        <v>1</v>
      </c>
      <c r="AE348" t="b">
        <f t="shared" si="106"/>
        <v>1</v>
      </c>
      <c r="AF348" t="b">
        <f t="shared" si="106"/>
        <v>1</v>
      </c>
      <c r="AG348" t="b">
        <f t="shared" si="106"/>
        <v>1</v>
      </c>
      <c r="AH348" t="b">
        <f t="shared" si="106"/>
        <v>1</v>
      </c>
      <c r="AI348" t="b">
        <f t="shared" si="106"/>
        <v>1</v>
      </c>
      <c r="AJ348" t="b">
        <f t="shared" si="106"/>
        <v>1</v>
      </c>
      <c r="AK348" t="b">
        <f t="shared" si="106"/>
        <v>1</v>
      </c>
      <c r="AL348" t="b">
        <f t="shared" si="106"/>
        <v>1</v>
      </c>
      <c r="AM348" t="b">
        <f t="shared" si="106"/>
        <v>1</v>
      </c>
      <c r="AN348" t="b">
        <f t="shared" si="106"/>
        <v>1</v>
      </c>
      <c r="AO348" t="b">
        <f t="shared" si="106"/>
        <v>0</v>
      </c>
      <c r="AP348" t="b">
        <f t="shared" si="106"/>
        <v>1</v>
      </c>
      <c r="AQ348" t="b">
        <f t="shared" si="106"/>
        <v>1</v>
      </c>
      <c r="AR348" t="b">
        <f t="shared" si="106"/>
        <v>1</v>
      </c>
      <c r="AS348" t="b">
        <f t="shared" si="106"/>
        <v>1</v>
      </c>
      <c r="AT348" t="b">
        <f t="shared" si="106"/>
        <v>1</v>
      </c>
      <c r="AU348" t="b">
        <f t="shared" si="106"/>
        <v>1</v>
      </c>
      <c r="AV348" t="b">
        <f t="shared" si="106"/>
        <v>1</v>
      </c>
      <c r="AW348" t="b">
        <f t="shared" si="106"/>
        <v>1</v>
      </c>
      <c r="AX348" t="b">
        <f t="shared" si="106"/>
        <v>1</v>
      </c>
      <c r="AY348" t="b">
        <f t="shared" si="106"/>
        <v>1</v>
      </c>
      <c r="AZ348" t="b">
        <f t="shared" si="106"/>
        <v>1</v>
      </c>
      <c r="BA348" t="b">
        <f t="shared" si="106"/>
        <v>1</v>
      </c>
      <c r="BB348" t="b">
        <f t="shared" si="106"/>
        <v>1</v>
      </c>
      <c r="BC348" t="b">
        <f t="shared" si="106"/>
        <v>0</v>
      </c>
      <c r="BD348" t="b">
        <f t="shared" si="106"/>
        <v>0</v>
      </c>
      <c r="BE348" t="b">
        <f t="shared" si="106"/>
        <v>0</v>
      </c>
      <c r="BF348" t="b">
        <f t="shared" si="106"/>
        <v>0</v>
      </c>
      <c r="BG348" t="b">
        <f t="shared" si="106"/>
        <v>1</v>
      </c>
      <c r="BH348" t="b">
        <f t="shared" si="106"/>
        <v>0</v>
      </c>
      <c r="BI348" t="b">
        <f t="shared" si="106"/>
        <v>1</v>
      </c>
      <c r="BJ348" t="b">
        <f t="shared" si="106"/>
        <v>1</v>
      </c>
      <c r="BK348" t="b">
        <f t="shared" si="106"/>
        <v>1</v>
      </c>
      <c r="BL348" t="b">
        <f t="shared" si="106"/>
        <v>1</v>
      </c>
      <c r="BM348" t="b">
        <f t="shared" ref="BM348:BW348" si="107">BM56=BM202</f>
        <v>1</v>
      </c>
      <c r="BN348" t="b">
        <f t="shared" si="107"/>
        <v>1</v>
      </c>
      <c r="BO348" t="b">
        <f t="shared" si="107"/>
        <v>1</v>
      </c>
      <c r="BP348" t="b">
        <f t="shared" si="107"/>
        <v>1</v>
      </c>
      <c r="BQ348" t="b">
        <f t="shared" si="107"/>
        <v>1</v>
      </c>
      <c r="BR348" t="b">
        <f t="shared" si="107"/>
        <v>1</v>
      </c>
      <c r="BS348" t="b">
        <f t="shared" si="107"/>
        <v>0</v>
      </c>
      <c r="BT348" t="b">
        <f t="shared" si="107"/>
        <v>1</v>
      </c>
      <c r="BU348" t="b">
        <f t="shared" si="107"/>
        <v>1</v>
      </c>
      <c r="BV348" t="b">
        <f t="shared" si="107"/>
        <v>0</v>
      </c>
      <c r="BW348" t="b">
        <f t="shared" si="107"/>
        <v>1</v>
      </c>
    </row>
    <row r="349" spans="1:75" x14ac:dyDescent="0.25">
      <c r="A349" t="b">
        <f t="shared" ref="A349:BL349" si="108">A57=A203</f>
        <v>1</v>
      </c>
      <c r="B349" t="b">
        <f t="shared" si="108"/>
        <v>1</v>
      </c>
      <c r="C349" t="b">
        <f t="shared" si="108"/>
        <v>0</v>
      </c>
      <c r="D349" t="b">
        <f t="shared" si="108"/>
        <v>0</v>
      </c>
      <c r="E349" t="b">
        <f t="shared" si="108"/>
        <v>0</v>
      </c>
      <c r="F349" t="b">
        <f t="shared" si="108"/>
        <v>0</v>
      </c>
      <c r="G349" t="b">
        <f t="shared" si="108"/>
        <v>0</v>
      </c>
      <c r="H349" t="b">
        <f t="shared" si="108"/>
        <v>1</v>
      </c>
      <c r="I349" t="b">
        <f t="shared" si="108"/>
        <v>1</v>
      </c>
      <c r="J349" t="b">
        <f t="shared" si="108"/>
        <v>1</v>
      </c>
      <c r="K349" t="b">
        <f t="shared" si="108"/>
        <v>1</v>
      </c>
      <c r="L349" t="b">
        <f t="shared" si="108"/>
        <v>0</v>
      </c>
      <c r="M349" t="b">
        <f t="shared" si="108"/>
        <v>1</v>
      </c>
      <c r="N349" t="b">
        <f t="shared" si="108"/>
        <v>1</v>
      </c>
      <c r="O349" t="b">
        <f t="shared" si="108"/>
        <v>1</v>
      </c>
      <c r="P349" t="b">
        <f t="shared" si="108"/>
        <v>1</v>
      </c>
      <c r="Q349" t="b">
        <f t="shared" si="108"/>
        <v>1</v>
      </c>
      <c r="R349" t="b">
        <f t="shared" si="108"/>
        <v>1</v>
      </c>
      <c r="S349" t="b">
        <f t="shared" si="108"/>
        <v>1</v>
      </c>
      <c r="T349" t="b">
        <f t="shared" si="108"/>
        <v>1</v>
      </c>
      <c r="U349" t="b">
        <f t="shared" si="108"/>
        <v>1</v>
      </c>
      <c r="V349" t="b">
        <f t="shared" si="108"/>
        <v>1</v>
      </c>
      <c r="W349" t="b">
        <f t="shared" si="108"/>
        <v>1</v>
      </c>
      <c r="X349" t="b">
        <f t="shared" si="108"/>
        <v>1</v>
      </c>
      <c r="Y349" t="b">
        <f t="shared" si="108"/>
        <v>1</v>
      </c>
      <c r="Z349" t="b">
        <f t="shared" si="108"/>
        <v>1</v>
      </c>
      <c r="AA349" t="b">
        <f t="shared" si="108"/>
        <v>1</v>
      </c>
      <c r="AB349" t="b">
        <f t="shared" si="108"/>
        <v>1</v>
      </c>
      <c r="AC349" t="b">
        <f t="shared" si="108"/>
        <v>1</v>
      </c>
      <c r="AD349" t="b">
        <f t="shared" si="108"/>
        <v>1</v>
      </c>
      <c r="AE349" t="b">
        <f t="shared" si="108"/>
        <v>1</v>
      </c>
      <c r="AF349" t="b">
        <f t="shared" si="108"/>
        <v>1</v>
      </c>
      <c r="AG349" t="b">
        <f t="shared" si="108"/>
        <v>1</v>
      </c>
      <c r="AH349" t="b">
        <f t="shared" si="108"/>
        <v>1</v>
      </c>
      <c r="AI349" t="b">
        <f t="shared" si="108"/>
        <v>1</v>
      </c>
      <c r="AJ349" t="b">
        <f t="shared" si="108"/>
        <v>1</v>
      </c>
      <c r="AK349" t="b">
        <f t="shared" si="108"/>
        <v>1</v>
      </c>
      <c r="AL349" t="b">
        <f t="shared" si="108"/>
        <v>1</v>
      </c>
      <c r="AM349" t="b">
        <f t="shared" si="108"/>
        <v>1</v>
      </c>
      <c r="AN349" t="b">
        <f t="shared" si="108"/>
        <v>1</v>
      </c>
      <c r="AO349" t="b">
        <f t="shared" si="108"/>
        <v>0</v>
      </c>
      <c r="AP349" t="b">
        <f t="shared" si="108"/>
        <v>1</v>
      </c>
      <c r="AQ349" t="b">
        <f t="shared" si="108"/>
        <v>1</v>
      </c>
      <c r="AR349" t="b">
        <f t="shared" si="108"/>
        <v>1</v>
      </c>
      <c r="AS349" t="b">
        <f t="shared" si="108"/>
        <v>1</v>
      </c>
      <c r="AT349" t="b">
        <f t="shared" si="108"/>
        <v>1</v>
      </c>
      <c r="AU349" t="b">
        <f t="shared" si="108"/>
        <v>1</v>
      </c>
      <c r="AV349" t="b">
        <f t="shared" si="108"/>
        <v>1</v>
      </c>
      <c r="AW349" t="b">
        <f t="shared" si="108"/>
        <v>1</v>
      </c>
      <c r="AX349" t="b">
        <f t="shared" si="108"/>
        <v>1</v>
      </c>
      <c r="AY349" t="b">
        <f t="shared" si="108"/>
        <v>1</v>
      </c>
      <c r="AZ349" t="b">
        <f t="shared" si="108"/>
        <v>1</v>
      </c>
      <c r="BA349" t="b">
        <f t="shared" si="108"/>
        <v>1</v>
      </c>
      <c r="BB349" t="b">
        <f t="shared" si="108"/>
        <v>1</v>
      </c>
      <c r="BC349" t="b">
        <f t="shared" si="108"/>
        <v>0</v>
      </c>
      <c r="BD349" t="b">
        <f t="shared" si="108"/>
        <v>0</v>
      </c>
      <c r="BE349" t="b">
        <f t="shared" si="108"/>
        <v>0</v>
      </c>
      <c r="BF349" t="b">
        <f t="shared" si="108"/>
        <v>0</v>
      </c>
      <c r="BG349" t="b">
        <f t="shared" si="108"/>
        <v>1</v>
      </c>
      <c r="BH349" t="b">
        <f t="shared" si="108"/>
        <v>0</v>
      </c>
      <c r="BI349" t="b">
        <f t="shared" si="108"/>
        <v>1</v>
      </c>
      <c r="BJ349" t="b">
        <f t="shared" si="108"/>
        <v>1</v>
      </c>
      <c r="BK349" t="b">
        <f t="shared" si="108"/>
        <v>1</v>
      </c>
      <c r="BL349" t="b">
        <f t="shared" si="108"/>
        <v>1</v>
      </c>
      <c r="BM349" t="b">
        <f t="shared" ref="BM349:BW349" si="109">BM57=BM203</f>
        <v>1</v>
      </c>
      <c r="BN349" t="b">
        <f t="shared" si="109"/>
        <v>1</v>
      </c>
      <c r="BO349" t="b">
        <f t="shared" si="109"/>
        <v>1</v>
      </c>
      <c r="BP349" t="b">
        <f t="shared" si="109"/>
        <v>1</v>
      </c>
      <c r="BQ349" t="b">
        <f t="shared" si="109"/>
        <v>1</v>
      </c>
      <c r="BR349" t="b">
        <f t="shared" si="109"/>
        <v>1</v>
      </c>
      <c r="BS349" t="b">
        <f t="shared" si="109"/>
        <v>0</v>
      </c>
      <c r="BT349" t="b">
        <f t="shared" si="109"/>
        <v>1</v>
      </c>
      <c r="BU349" t="b">
        <f t="shared" si="109"/>
        <v>1</v>
      </c>
      <c r="BV349" t="b">
        <f t="shared" si="109"/>
        <v>0</v>
      </c>
      <c r="BW349" t="b">
        <f t="shared" si="109"/>
        <v>1</v>
      </c>
    </row>
    <row r="350" spans="1:75" x14ac:dyDescent="0.25">
      <c r="A350" t="b">
        <f t="shared" ref="A350:BL350" si="110">A58=A204</f>
        <v>1</v>
      </c>
      <c r="B350" t="b">
        <f t="shared" si="110"/>
        <v>1</v>
      </c>
      <c r="C350" t="b">
        <f t="shared" si="110"/>
        <v>0</v>
      </c>
      <c r="D350" t="b">
        <f t="shared" si="110"/>
        <v>0</v>
      </c>
      <c r="E350" t="b">
        <f t="shared" si="110"/>
        <v>0</v>
      </c>
      <c r="F350" t="b">
        <f t="shared" si="110"/>
        <v>0</v>
      </c>
      <c r="G350" t="b">
        <f t="shared" si="110"/>
        <v>0</v>
      </c>
      <c r="H350" t="b">
        <f t="shared" si="110"/>
        <v>1</v>
      </c>
      <c r="I350" t="b">
        <f t="shared" si="110"/>
        <v>1</v>
      </c>
      <c r="J350" t="b">
        <f t="shared" si="110"/>
        <v>1</v>
      </c>
      <c r="K350" t="b">
        <f t="shared" si="110"/>
        <v>1</v>
      </c>
      <c r="L350" t="b">
        <f t="shared" si="110"/>
        <v>0</v>
      </c>
      <c r="M350" t="b">
        <f t="shared" si="110"/>
        <v>1</v>
      </c>
      <c r="N350" t="b">
        <f t="shared" si="110"/>
        <v>1</v>
      </c>
      <c r="O350" t="b">
        <f t="shared" si="110"/>
        <v>1</v>
      </c>
      <c r="P350" t="b">
        <f t="shared" si="110"/>
        <v>1</v>
      </c>
      <c r="Q350" t="b">
        <f t="shared" si="110"/>
        <v>1</v>
      </c>
      <c r="R350" t="b">
        <f t="shared" si="110"/>
        <v>1</v>
      </c>
      <c r="S350" t="b">
        <f t="shared" si="110"/>
        <v>1</v>
      </c>
      <c r="T350" t="b">
        <f t="shared" si="110"/>
        <v>1</v>
      </c>
      <c r="U350" t="b">
        <f t="shared" si="110"/>
        <v>1</v>
      </c>
      <c r="V350" t="b">
        <f t="shared" si="110"/>
        <v>1</v>
      </c>
      <c r="W350" t="b">
        <f t="shared" si="110"/>
        <v>1</v>
      </c>
      <c r="X350" t="b">
        <f t="shared" si="110"/>
        <v>1</v>
      </c>
      <c r="Y350" t="b">
        <f t="shared" si="110"/>
        <v>1</v>
      </c>
      <c r="Z350" t="b">
        <f t="shared" si="110"/>
        <v>1</v>
      </c>
      <c r="AA350" t="b">
        <f t="shared" si="110"/>
        <v>1</v>
      </c>
      <c r="AB350" t="b">
        <f t="shared" si="110"/>
        <v>1</v>
      </c>
      <c r="AC350" t="b">
        <f t="shared" si="110"/>
        <v>1</v>
      </c>
      <c r="AD350" t="b">
        <f t="shared" si="110"/>
        <v>1</v>
      </c>
      <c r="AE350" t="b">
        <f t="shared" si="110"/>
        <v>1</v>
      </c>
      <c r="AF350" t="b">
        <f t="shared" si="110"/>
        <v>1</v>
      </c>
      <c r="AG350" t="b">
        <f t="shared" si="110"/>
        <v>1</v>
      </c>
      <c r="AH350" t="b">
        <f t="shared" si="110"/>
        <v>1</v>
      </c>
      <c r="AI350" t="b">
        <f t="shared" si="110"/>
        <v>1</v>
      </c>
      <c r="AJ350" t="b">
        <f t="shared" si="110"/>
        <v>1</v>
      </c>
      <c r="AK350" t="b">
        <f t="shared" si="110"/>
        <v>1</v>
      </c>
      <c r="AL350" t="b">
        <f t="shared" si="110"/>
        <v>1</v>
      </c>
      <c r="AM350" t="b">
        <f t="shared" si="110"/>
        <v>1</v>
      </c>
      <c r="AN350" t="b">
        <f t="shared" si="110"/>
        <v>1</v>
      </c>
      <c r="AO350" t="b">
        <f t="shared" si="110"/>
        <v>0</v>
      </c>
      <c r="AP350" t="b">
        <f t="shared" si="110"/>
        <v>1</v>
      </c>
      <c r="AQ350" t="b">
        <f t="shared" si="110"/>
        <v>1</v>
      </c>
      <c r="AR350" t="b">
        <f t="shared" si="110"/>
        <v>1</v>
      </c>
      <c r="AS350" t="b">
        <f t="shared" si="110"/>
        <v>1</v>
      </c>
      <c r="AT350" t="b">
        <f t="shared" si="110"/>
        <v>1</v>
      </c>
      <c r="AU350" t="b">
        <f t="shared" si="110"/>
        <v>1</v>
      </c>
      <c r="AV350" t="b">
        <f t="shared" si="110"/>
        <v>1</v>
      </c>
      <c r="AW350" t="b">
        <f t="shared" si="110"/>
        <v>1</v>
      </c>
      <c r="AX350" t="b">
        <f t="shared" si="110"/>
        <v>1</v>
      </c>
      <c r="AY350" t="b">
        <f t="shared" si="110"/>
        <v>1</v>
      </c>
      <c r="AZ350" t="b">
        <f t="shared" si="110"/>
        <v>1</v>
      </c>
      <c r="BA350" t="b">
        <f t="shared" si="110"/>
        <v>1</v>
      </c>
      <c r="BB350" t="b">
        <f t="shared" si="110"/>
        <v>1</v>
      </c>
      <c r="BC350" t="b">
        <f t="shared" si="110"/>
        <v>0</v>
      </c>
      <c r="BD350" t="b">
        <f t="shared" si="110"/>
        <v>0</v>
      </c>
      <c r="BE350" t="b">
        <f t="shared" si="110"/>
        <v>0</v>
      </c>
      <c r="BF350" t="b">
        <f t="shared" si="110"/>
        <v>0</v>
      </c>
      <c r="BG350" t="b">
        <f t="shared" si="110"/>
        <v>1</v>
      </c>
      <c r="BH350" t="b">
        <f t="shared" si="110"/>
        <v>0</v>
      </c>
      <c r="BI350" t="b">
        <f t="shared" si="110"/>
        <v>1</v>
      </c>
      <c r="BJ350" t="b">
        <f t="shared" si="110"/>
        <v>1</v>
      </c>
      <c r="BK350" t="b">
        <f t="shared" si="110"/>
        <v>1</v>
      </c>
      <c r="BL350" t="b">
        <f t="shared" si="110"/>
        <v>1</v>
      </c>
      <c r="BM350" t="b">
        <f t="shared" ref="BM350:BW350" si="111">BM58=BM204</f>
        <v>1</v>
      </c>
      <c r="BN350" t="b">
        <f t="shared" si="111"/>
        <v>1</v>
      </c>
      <c r="BO350" t="b">
        <f t="shared" si="111"/>
        <v>1</v>
      </c>
      <c r="BP350" t="b">
        <f t="shared" si="111"/>
        <v>1</v>
      </c>
      <c r="BQ350" t="b">
        <f t="shared" si="111"/>
        <v>1</v>
      </c>
      <c r="BR350" t="b">
        <f t="shared" si="111"/>
        <v>1</v>
      </c>
      <c r="BS350" t="b">
        <f t="shared" si="111"/>
        <v>0</v>
      </c>
      <c r="BT350" t="b">
        <f t="shared" si="111"/>
        <v>1</v>
      </c>
      <c r="BU350" t="b">
        <f t="shared" si="111"/>
        <v>1</v>
      </c>
      <c r="BV350" t="b">
        <f t="shared" si="111"/>
        <v>0</v>
      </c>
      <c r="BW350" t="b">
        <f t="shared" si="111"/>
        <v>1</v>
      </c>
    </row>
    <row r="351" spans="1:75" x14ac:dyDescent="0.25">
      <c r="A351" t="b">
        <f t="shared" ref="A351:BL351" si="112">A59=A205</f>
        <v>1</v>
      </c>
      <c r="B351" t="b">
        <f t="shared" si="112"/>
        <v>1</v>
      </c>
      <c r="C351" t="b">
        <f t="shared" si="112"/>
        <v>0</v>
      </c>
      <c r="D351" t="b">
        <f t="shared" si="112"/>
        <v>0</v>
      </c>
      <c r="E351" t="b">
        <f t="shared" si="112"/>
        <v>0</v>
      </c>
      <c r="F351" t="b">
        <f t="shared" si="112"/>
        <v>0</v>
      </c>
      <c r="G351" t="b">
        <f t="shared" si="112"/>
        <v>0</v>
      </c>
      <c r="H351" t="b">
        <f t="shared" si="112"/>
        <v>1</v>
      </c>
      <c r="I351" t="b">
        <f t="shared" si="112"/>
        <v>1</v>
      </c>
      <c r="J351" t="b">
        <f t="shared" si="112"/>
        <v>1</v>
      </c>
      <c r="K351" t="b">
        <f t="shared" si="112"/>
        <v>1</v>
      </c>
      <c r="L351" t="b">
        <f t="shared" si="112"/>
        <v>0</v>
      </c>
      <c r="M351" t="b">
        <f t="shared" si="112"/>
        <v>1</v>
      </c>
      <c r="N351" t="b">
        <f t="shared" si="112"/>
        <v>1</v>
      </c>
      <c r="O351" t="b">
        <f t="shared" si="112"/>
        <v>1</v>
      </c>
      <c r="P351" t="b">
        <f t="shared" si="112"/>
        <v>1</v>
      </c>
      <c r="Q351" t="b">
        <f t="shared" si="112"/>
        <v>1</v>
      </c>
      <c r="R351" t="b">
        <f t="shared" si="112"/>
        <v>1</v>
      </c>
      <c r="S351" t="b">
        <f t="shared" si="112"/>
        <v>1</v>
      </c>
      <c r="T351" t="b">
        <f t="shared" si="112"/>
        <v>1</v>
      </c>
      <c r="U351" t="b">
        <f t="shared" si="112"/>
        <v>1</v>
      </c>
      <c r="V351" t="b">
        <f t="shared" si="112"/>
        <v>1</v>
      </c>
      <c r="W351" t="b">
        <f t="shared" si="112"/>
        <v>1</v>
      </c>
      <c r="X351" t="b">
        <f t="shared" si="112"/>
        <v>1</v>
      </c>
      <c r="Y351" t="b">
        <f t="shared" si="112"/>
        <v>1</v>
      </c>
      <c r="Z351" t="b">
        <f t="shared" si="112"/>
        <v>1</v>
      </c>
      <c r="AA351" t="b">
        <f t="shared" si="112"/>
        <v>1</v>
      </c>
      <c r="AB351" t="b">
        <f t="shared" si="112"/>
        <v>1</v>
      </c>
      <c r="AC351" t="b">
        <f t="shared" si="112"/>
        <v>1</v>
      </c>
      <c r="AD351" t="b">
        <f t="shared" si="112"/>
        <v>1</v>
      </c>
      <c r="AE351" t="b">
        <f t="shared" si="112"/>
        <v>1</v>
      </c>
      <c r="AF351" t="b">
        <f t="shared" si="112"/>
        <v>1</v>
      </c>
      <c r="AG351" t="b">
        <f t="shared" si="112"/>
        <v>1</v>
      </c>
      <c r="AH351" t="b">
        <f t="shared" si="112"/>
        <v>1</v>
      </c>
      <c r="AI351" t="b">
        <f t="shared" si="112"/>
        <v>1</v>
      </c>
      <c r="AJ351" t="b">
        <f t="shared" si="112"/>
        <v>1</v>
      </c>
      <c r="AK351" t="b">
        <f t="shared" si="112"/>
        <v>1</v>
      </c>
      <c r="AL351" t="b">
        <f t="shared" si="112"/>
        <v>1</v>
      </c>
      <c r="AM351" t="b">
        <f t="shared" si="112"/>
        <v>1</v>
      </c>
      <c r="AN351" t="b">
        <f t="shared" si="112"/>
        <v>1</v>
      </c>
      <c r="AO351" t="b">
        <f t="shared" si="112"/>
        <v>0</v>
      </c>
      <c r="AP351" t="b">
        <f t="shared" si="112"/>
        <v>1</v>
      </c>
      <c r="AQ351" t="b">
        <f t="shared" si="112"/>
        <v>1</v>
      </c>
      <c r="AR351" t="b">
        <f t="shared" si="112"/>
        <v>1</v>
      </c>
      <c r="AS351" t="b">
        <f t="shared" si="112"/>
        <v>1</v>
      </c>
      <c r="AT351" t="b">
        <f t="shared" si="112"/>
        <v>1</v>
      </c>
      <c r="AU351" t="b">
        <f t="shared" si="112"/>
        <v>1</v>
      </c>
      <c r="AV351" t="b">
        <f t="shared" si="112"/>
        <v>1</v>
      </c>
      <c r="AW351" t="b">
        <f t="shared" si="112"/>
        <v>1</v>
      </c>
      <c r="AX351" t="b">
        <f t="shared" si="112"/>
        <v>1</v>
      </c>
      <c r="AY351" t="b">
        <f t="shared" si="112"/>
        <v>1</v>
      </c>
      <c r="AZ351" t="b">
        <f t="shared" si="112"/>
        <v>1</v>
      </c>
      <c r="BA351" t="b">
        <f t="shared" si="112"/>
        <v>1</v>
      </c>
      <c r="BB351" t="b">
        <f t="shared" si="112"/>
        <v>1</v>
      </c>
      <c r="BC351" t="b">
        <f t="shared" si="112"/>
        <v>0</v>
      </c>
      <c r="BD351" t="b">
        <f t="shared" si="112"/>
        <v>0</v>
      </c>
      <c r="BE351" t="b">
        <f t="shared" si="112"/>
        <v>0</v>
      </c>
      <c r="BF351" t="b">
        <f t="shared" si="112"/>
        <v>0</v>
      </c>
      <c r="BG351" t="b">
        <f t="shared" si="112"/>
        <v>1</v>
      </c>
      <c r="BH351" t="b">
        <f t="shared" si="112"/>
        <v>0</v>
      </c>
      <c r="BI351" t="b">
        <f t="shared" si="112"/>
        <v>1</v>
      </c>
      <c r="BJ351" t="b">
        <f t="shared" si="112"/>
        <v>1</v>
      </c>
      <c r="BK351" t="b">
        <f t="shared" si="112"/>
        <v>1</v>
      </c>
      <c r="BL351" t="b">
        <f t="shared" si="112"/>
        <v>1</v>
      </c>
      <c r="BM351" t="b">
        <f t="shared" ref="BM351:BW351" si="113">BM59=BM205</f>
        <v>1</v>
      </c>
      <c r="BN351" t="b">
        <f t="shared" si="113"/>
        <v>1</v>
      </c>
      <c r="BO351" t="b">
        <f t="shared" si="113"/>
        <v>1</v>
      </c>
      <c r="BP351" t="b">
        <f t="shared" si="113"/>
        <v>1</v>
      </c>
      <c r="BQ351" t="b">
        <f t="shared" si="113"/>
        <v>1</v>
      </c>
      <c r="BR351" t="b">
        <f t="shared" si="113"/>
        <v>1</v>
      </c>
      <c r="BS351" t="b">
        <f t="shared" si="113"/>
        <v>0</v>
      </c>
      <c r="BT351" t="b">
        <f t="shared" si="113"/>
        <v>1</v>
      </c>
      <c r="BU351" t="b">
        <f t="shared" si="113"/>
        <v>1</v>
      </c>
      <c r="BV351" t="b">
        <f t="shared" si="113"/>
        <v>0</v>
      </c>
      <c r="BW351" t="b">
        <f t="shared" si="113"/>
        <v>1</v>
      </c>
    </row>
    <row r="352" spans="1:75" x14ac:dyDescent="0.25">
      <c r="A352" t="b">
        <f t="shared" ref="A352:BL352" si="114">A60=A206</f>
        <v>1</v>
      </c>
      <c r="B352" t="b">
        <f t="shared" si="114"/>
        <v>1</v>
      </c>
      <c r="C352" t="b">
        <f t="shared" si="114"/>
        <v>0</v>
      </c>
      <c r="D352" t="b">
        <f t="shared" si="114"/>
        <v>0</v>
      </c>
      <c r="E352" t="b">
        <f t="shared" si="114"/>
        <v>0</v>
      </c>
      <c r="F352" t="b">
        <f t="shared" si="114"/>
        <v>0</v>
      </c>
      <c r="G352" t="b">
        <f t="shared" si="114"/>
        <v>0</v>
      </c>
      <c r="H352" t="b">
        <f t="shared" si="114"/>
        <v>1</v>
      </c>
      <c r="I352" t="b">
        <f t="shared" si="114"/>
        <v>1</v>
      </c>
      <c r="J352" t="b">
        <f t="shared" si="114"/>
        <v>1</v>
      </c>
      <c r="K352" t="b">
        <f t="shared" si="114"/>
        <v>1</v>
      </c>
      <c r="L352" t="b">
        <f t="shared" si="114"/>
        <v>0</v>
      </c>
      <c r="M352" t="b">
        <f t="shared" si="114"/>
        <v>1</v>
      </c>
      <c r="N352" t="b">
        <f t="shared" si="114"/>
        <v>1</v>
      </c>
      <c r="O352" t="b">
        <f t="shared" si="114"/>
        <v>1</v>
      </c>
      <c r="P352" t="b">
        <f t="shared" si="114"/>
        <v>1</v>
      </c>
      <c r="Q352" t="b">
        <f t="shared" si="114"/>
        <v>1</v>
      </c>
      <c r="R352" t="b">
        <f t="shared" si="114"/>
        <v>1</v>
      </c>
      <c r="S352" t="b">
        <f t="shared" si="114"/>
        <v>1</v>
      </c>
      <c r="T352" t="b">
        <f t="shared" si="114"/>
        <v>1</v>
      </c>
      <c r="U352" t="b">
        <f t="shared" si="114"/>
        <v>1</v>
      </c>
      <c r="V352" t="b">
        <f t="shared" si="114"/>
        <v>1</v>
      </c>
      <c r="W352" t="b">
        <f t="shared" si="114"/>
        <v>1</v>
      </c>
      <c r="X352" t="b">
        <f t="shared" si="114"/>
        <v>1</v>
      </c>
      <c r="Y352" t="b">
        <f t="shared" si="114"/>
        <v>1</v>
      </c>
      <c r="Z352" t="b">
        <f t="shared" si="114"/>
        <v>1</v>
      </c>
      <c r="AA352" t="b">
        <f t="shared" si="114"/>
        <v>1</v>
      </c>
      <c r="AB352" t="b">
        <f t="shared" si="114"/>
        <v>1</v>
      </c>
      <c r="AC352" t="b">
        <f t="shared" si="114"/>
        <v>1</v>
      </c>
      <c r="AD352" t="b">
        <f t="shared" si="114"/>
        <v>1</v>
      </c>
      <c r="AE352" t="b">
        <f t="shared" si="114"/>
        <v>1</v>
      </c>
      <c r="AF352" t="b">
        <f t="shared" si="114"/>
        <v>1</v>
      </c>
      <c r="AG352" t="b">
        <f t="shared" si="114"/>
        <v>1</v>
      </c>
      <c r="AH352" t="b">
        <f t="shared" si="114"/>
        <v>1</v>
      </c>
      <c r="AI352" t="b">
        <f t="shared" si="114"/>
        <v>1</v>
      </c>
      <c r="AJ352" t="b">
        <f t="shared" si="114"/>
        <v>1</v>
      </c>
      <c r="AK352" t="b">
        <f t="shared" si="114"/>
        <v>1</v>
      </c>
      <c r="AL352" t="b">
        <f t="shared" si="114"/>
        <v>1</v>
      </c>
      <c r="AM352" t="b">
        <f t="shared" si="114"/>
        <v>1</v>
      </c>
      <c r="AN352" t="b">
        <f t="shared" si="114"/>
        <v>1</v>
      </c>
      <c r="AO352" t="b">
        <f t="shared" si="114"/>
        <v>0</v>
      </c>
      <c r="AP352" t="b">
        <f t="shared" si="114"/>
        <v>1</v>
      </c>
      <c r="AQ352" t="b">
        <f t="shared" si="114"/>
        <v>1</v>
      </c>
      <c r="AR352" t="b">
        <f t="shared" si="114"/>
        <v>1</v>
      </c>
      <c r="AS352" t="b">
        <f t="shared" si="114"/>
        <v>1</v>
      </c>
      <c r="AT352" t="b">
        <f t="shared" si="114"/>
        <v>1</v>
      </c>
      <c r="AU352" t="b">
        <f t="shared" si="114"/>
        <v>1</v>
      </c>
      <c r="AV352" t="b">
        <f t="shared" si="114"/>
        <v>1</v>
      </c>
      <c r="AW352" t="b">
        <f t="shared" si="114"/>
        <v>1</v>
      </c>
      <c r="AX352" t="b">
        <f t="shared" si="114"/>
        <v>1</v>
      </c>
      <c r="AY352" t="b">
        <f t="shared" si="114"/>
        <v>1</v>
      </c>
      <c r="AZ352" t="b">
        <f t="shared" si="114"/>
        <v>1</v>
      </c>
      <c r="BA352" t="b">
        <f t="shared" si="114"/>
        <v>1</v>
      </c>
      <c r="BB352" t="b">
        <f t="shared" si="114"/>
        <v>1</v>
      </c>
      <c r="BC352" t="b">
        <f t="shared" si="114"/>
        <v>0</v>
      </c>
      <c r="BD352" t="b">
        <f t="shared" si="114"/>
        <v>0</v>
      </c>
      <c r="BE352" t="b">
        <f t="shared" si="114"/>
        <v>0</v>
      </c>
      <c r="BF352" t="b">
        <f t="shared" si="114"/>
        <v>0</v>
      </c>
      <c r="BG352" t="b">
        <f t="shared" si="114"/>
        <v>1</v>
      </c>
      <c r="BH352" t="b">
        <f t="shared" si="114"/>
        <v>0</v>
      </c>
      <c r="BI352" t="b">
        <f t="shared" si="114"/>
        <v>1</v>
      </c>
      <c r="BJ352" t="b">
        <f t="shared" si="114"/>
        <v>1</v>
      </c>
      <c r="BK352" t="b">
        <f t="shared" si="114"/>
        <v>1</v>
      </c>
      <c r="BL352" t="b">
        <f t="shared" si="114"/>
        <v>1</v>
      </c>
      <c r="BM352" t="b">
        <f t="shared" ref="BM352:BW352" si="115">BM60=BM206</f>
        <v>1</v>
      </c>
      <c r="BN352" t="b">
        <f t="shared" si="115"/>
        <v>1</v>
      </c>
      <c r="BO352" t="b">
        <f t="shared" si="115"/>
        <v>1</v>
      </c>
      <c r="BP352" t="b">
        <f t="shared" si="115"/>
        <v>1</v>
      </c>
      <c r="BQ352" t="b">
        <f t="shared" si="115"/>
        <v>1</v>
      </c>
      <c r="BR352" t="b">
        <f t="shared" si="115"/>
        <v>1</v>
      </c>
      <c r="BS352" t="b">
        <f t="shared" si="115"/>
        <v>0</v>
      </c>
      <c r="BT352" t="b">
        <f t="shared" si="115"/>
        <v>1</v>
      </c>
      <c r="BU352" t="b">
        <f t="shared" si="115"/>
        <v>1</v>
      </c>
      <c r="BV352" t="b">
        <f t="shared" si="115"/>
        <v>0</v>
      </c>
      <c r="BW352" t="b">
        <f t="shared" si="115"/>
        <v>1</v>
      </c>
    </row>
    <row r="353" spans="1:75" x14ac:dyDescent="0.25">
      <c r="A353" t="b">
        <f t="shared" ref="A353:BL353" si="116">A61=A207</f>
        <v>1</v>
      </c>
      <c r="B353" t="b">
        <f t="shared" si="116"/>
        <v>1</v>
      </c>
      <c r="C353" t="b">
        <f t="shared" si="116"/>
        <v>0</v>
      </c>
      <c r="D353" t="b">
        <f t="shared" si="116"/>
        <v>0</v>
      </c>
      <c r="E353" t="b">
        <f t="shared" si="116"/>
        <v>0</v>
      </c>
      <c r="F353" t="b">
        <f t="shared" si="116"/>
        <v>0</v>
      </c>
      <c r="G353" t="b">
        <f t="shared" si="116"/>
        <v>0</v>
      </c>
      <c r="H353" t="b">
        <f t="shared" si="116"/>
        <v>1</v>
      </c>
      <c r="I353" t="b">
        <f t="shared" si="116"/>
        <v>1</v>
      </c>
      <c r="J353" t="b">
        <f t="shared" si="116"/>
        <v>1</v>
      </c>
      <c r="K353" t="b">
        <f t="shared" si="116"/>
        <v>1</v>
      </c>
      <c r="L353" t="b">
        <f t="shared" si="116"/>
        <v>0</v>
      </c>
      <c r="M353" t="b">
        <f t="shared" si="116"/>
        <v>1</v>
      </c>
      <c r="N353" t="b">
        <f t="shared" si="116"/>
        <v>1</v>
      </c>
      <c r="O353" t="b">
        <f t="shared" si="116"/>
        <v>1</v>
      </c>
      <c r="P353" t="b">
        <f t="shared" si="116"/>
        <v>1</v>
      </c>
      <c r="Q353" t="b">
        <f t="shared" si="116"/>
        <v>1</v>
      </c>
      <c r="R353" t="b">
        <f t="shared" si="116"/>
        <v>1</v>
      </c>
      <c r="S353" t="b">
        <f t="shared" si="116"/>
        <v>1</v>
      </c>
      <c r="T353" t="b">
        <f t="shared" si="116"/>
        <v>1</v>
      </c>
      <c r="U353" t="b">
        <f t="shared" si="116"/>
        <v>1</v>
      </c>
      <c r="V353" t="b">
        <f t="shared" si="116"/>
        <v>1</v>
      </c>
      <c r="W353" t="b">
        <f t="shared" si="116"/>
        <v>1</v>
      </c>
      <c r="X353" t="b">
        <f t="shared" si="116"/>
        <v>1</v>
      </c>
      <c r="Y353" t="b">
        <f t="shared" si="116"/>
        <v>1</v>
      </c>
      <c r="Z353" t="b">
        <f t="shared" si="116"/>
        <v>1</v>
      </c>
      <c r="AA353" t="b">
        <f t="shared" si="116"/>
        <v>1</v>
      </c>
      <c r="AB353" t="b">
        <f t="shared" si="116"/>
        <v>1</v>
      </c>
      <c r="AC353" t="b">
        <f t="shared" si="116"/>
        <v>1</v>
      </c>
      <c r="AD353" t="b">
        <f t="shared" si="116"/>
        <v>1</v>
      </c>
      <c r="AE353" t="b">
        <f t="shared" si="116"/>
        <v>1</v>
      </c>
      <c r="AF353" t="b">
        <f t="shared" si="116"/>
        <v>1</v>
      </c>
      <c r="AG353" t="b">
        <f t="shared" si="116"/>
        <v>1</v>
      </c>
      <c r="AH353" t="b">
        <f t="shared" si="116"/>
        <v>1</v>
      </c>
      <c r="AI353" t="b">
        <f t="shared" si="116"/>
        <v>1</v>
      </c>
      <c r="AJ353" t="b">
        <f t="shared" si="116"/>
        <v>1</v>
      </c>
      <c r="AK353" t="b">
        <f t="shared" si="116"/>
        <v>1</v>
      </c>
      <c r="AL353" t="b">
        <f t="shared" si="116"/>
        <v>1</v>
      </c>
      <c r="AM353" t="b">
        <f t="shared" si="116"/>
        <v>1</v>
      </c>
      <c r="AN353" t="b">
        <f t="shared" si="116"/>
        <v>1</v>
      </c>
      <c r="AO353" t="b">
        <f t="shared" si="116"/>
        <v>0</v>
      </c>
      <c r="AP353" t="b">
        <f t="shared" si="116"/>
        <v>1</v>
      </c>
      <c r="AQ353" t="b">
        <f t="shared" si="116"/>
        <v>1</v>
      </c>
      <c r="AR353" t="b">
        <f t="shared" si="116"/>
        <v>1</v>
      </c>
      <c r="AS353" t="b">
        <f t="shared" si="116"/>
        <v>1</v>
      </c>
      <c r="AT353" t="b">
        <f t="shared" si="116"/>
        <v>1</v>
      </c>
      <c r="AU353" t="b">
        <f t="shared" si="116"/>
        <v>1</v>
      </c>
      <c r="AV353" t="b">
        <f t="shared" si="116"/>
        <v>1</v>
      </c>
      <c r="AW353" t="b">
        <f t="shared" si="116"/>
        <v>1</v>
      </c>
      <c r="AX353" t="b">
        <f t="shared" si="116"/>
        <v>1</v>
      </c>
      <c r="AY353" t="b">
        <f t="shared" si="116"/>
        <v>1</v>
      </c>
      <c r="AZ353" t="b">
        <f t="shared" si="116"/>
        <v>1</v>
      </c>
      <c r="BA353" t="b">
        <f t="shared" si="116"/>
        <v>1</v>
      </c>
      <c r="BB353" t="b">
        <f t="shared" si="116"/>
        <v>1</v>
      </c>
      <c r="BC353" t="b">
        <f t="shared" si="116"/>
        <v>0</v>
      </c>
      <c r="BD353" t="b">
        <f t="shared" si="116"/>
        <v>0</v>
      </c>
      <c r="BE353" t="b">
        <f t="shared" si="116"/>
        <v>0</v>
      </c>
      <c r="BF353" t="b">
        <f t="shared" si="116"/>
        <v>0</v>
      </c>
      <c r="BG353" t="b">
        <f t="shared" si="116"/>
        <v>1</v>
      </c>
      <c r="BH353" t="b">
        <f t="shared" si="116"/>
        <v>0</v>
      </c>
      <c r="BI353" t="b">
        <f t="shared" si="116"/>
        <v>1</v>
      </c>
      <c r="BJ353" t="b">
        <f t="shared" si="116"/>
        <v>1</v>
      </c>
      <c r="BK353" t="b">
        <f t="shared" si="116"/>
        <v>1</v>
      </c>
      <c r="BL353" t="b">
        <f t="shared" si="116"/>
        <v>1</v>
      </c>
      <c r="BM353" t="b">
        <f t="shared" ref="BM353:BW353" si="117">BM61=BM207</f>
        <v>1</v>
      </c>
      <c r="BN353" t="b">
        <f t="shared" si="117"/>
        <v>1</v>
      </c>
      <c r="BO353" t="b">
        <f t="shared" si="117"/>
        <v>1</v>
      </c>
      <c r="BP353" t="b">
        <f t="shared" si="117"/>
        <v>1</v>
      </c>
      <c r="BQ353" t="b">
        <f t="shared" si="117"/>
        <v>1</v>
      </c>
      <c r="BR353" t="b">
        <f t="shared" si="117"/>
        <v>1</v>
      </c>
      <c r="BS353" t="b">
        <f t="shared" si="117"/>
        <v>0</v>
      </c>
      <c r="BT353" t="b">
        <f t="shared" si="117"/>
        <v>1</v>
      </c>
      <c r="BU353" t="b">
        <f t="shared" si="117"/>
        <v>1</v>
      </c>
      <c r="BV353" t="b">
        <f t="shared" si="117"/>
        <v>0</v>
      </c>
      <c r="BW353" t="b">
        <f t="shared" si="117"/>
        <v>1</v>
      </c>
    </row>
    <row r="354" spans="1:75" x14ac:dyDescent="0.25">
      <c r="A354" t="b">
        <f t="shared" ref="A354:BL354" si="118">A62=A208</f>
        <v>1</v>
      </c>
      <c r="B354" t="b">
        <f t="shared" si="118"/>
        <v>1</v>
      </c>
      <c r="C354" t="b">
        <f t="shared" si="118"/>
        <v>0</v>
      </c>
      <c r="D354" t="b">
        <f t="shared" si="118"/>
        <v>0</v>
      </c>
      <c r="E354" t="b">
        <f t="shared" si="118"/>
        <v>0</v>
      </c>
      <c r="F354" t="b">
        <f t="shared" si="118"/>
        <v>0</v>
      </c>
      <c r="G354" t="b">
        <f t="shared" si="118"/>
        <v>0</v>
      </c>
      <c r="H354" t="b">
        <f t="shared" si="118"/>
        <v>1</v>
      </c>
      <c r="I354" t="b">
        <f t="shared" si="118"/>
        <v>1</v>
      </c>
      <c r="J354" t="b">
        <f t="shared" si="118"/>
        <v>1</v>
      </c>
      <c r="K354" t="b">
        <f t="shared" si="118"/>
        <v>1</v>
      </c>
      <c r="L354" t="b">
        <f t="shared" si="118"/>
        <v>0</v>
      </c>
      <c r="M354" t="b">
        <f t="shared" si="118"/>
        <v>1</v>
      </c>
      <c r="N354" t="b">
        <f t="shared" si="118"/>
        <v>1</v>
      </c>
      <c r="O354" t="b">
        <f t="shared" si="118"/>
        <v>1</v>
      </c>
      <c r="P354" t="b">
        <f t="shared" si="118"/>
        <v>1</v>
      </c>
      <c r="Q354" t="b">
        <f t="shared" si="118"/>
        <v>1</v>
      </c>
      <c r="R354" t="b">
        <f t="shared" si="118"/>
        <v>1</v>
      </c>
      <c r="S354" t="b">
        <f t="shared" si="118"/>
        <v>1</v>
      </c>
      <c r="T354" t="b">
        <f t="shared" si="118"/>
        <v>1</v>
      </c>
      <c r="U354" t="b">
        <f t="shared" si="118"/>
        <v>1</v>
      </c>
      <c r="V354" t="b">
        <f t="shared" si="118"/>
        <v>1</v>
      </c>
      <c r="W354" t="b">
        <f t="shared" si="118"/>
        <v>1</v>
      </c>
      <c r="X354" t="b">
        <f t="shared" si="118"/>
        <v>1</v>
      </c>
      <c r="Y354" t="b">
        <f t="shared" si="118"/>
        <v>1</v>
      </c>
      <c r="Z354" t="b">
        <f t="shared" si="118"/>
        <v>1</v>
      </c>
      <c r="AA354" t="b">
        <f t="shared" si="118"/>
        <v>1</v>
      </c>
      <c r="AB354" t="b">
        <f t="shared" si="118"/>
        <v>1</v>
      </c>
      <c r="AC354" t="b">
        <f t="shared" si="118"/>
        <v>1</v>
      </c>
      <c r="AD354" t="b">
        <f t="shared" si="118"/>
        <v>1</v>
      </c>
      <c r="AE354" t="b">
        <f t="shared" si="118"/>
        <v>1</v>
      </c>
      <c r="AF354" t="b">
        <f t="shared" si="118"/>
        <v>1</v>
      </c>
      <c r="AG354" t="b">
        <f t="shared" si="118"/>
        <v>1</v>
      </c>
      <c r="AH354" t="b">
        <f t="shared" si="118"/>
        <v>1</v>
      </c>
      <c r="AI354" t="b">
        <f t="shared" si="118"/>
        <v>1</v>
      </c>
      <c r="AJ354" t="b">
        <f t="shared" si="118"/>
        <v>1</v>
      </c>
      <c r="AK354" t="b">
        <f t="shared" si="118"/>
        <v>1</v>
      </c>
      <c r="AL354" t="b">
        <f t="shared" si="118"/>
        <v>1</v>
      </c>
      <c r="AM354" t="b">
        <f t="shared" si="118"/>
        <v>1</v>
      </c>
      <c r="AN354" t="b">
        <f t="shared" si="118"/>
        <v>1</v>
      </c>
      <c r="AO354" t="b">
        <f t="shared" si="118"/>
        <v>0</v>
      </c>
      <c r="AP354" t="b">
        <f t="shared" si="118"/>
        <v>1</v>
      </c>
      <c r="AQ354" t="b">
        <f t="shared" si="118"/>
        <v>1</v>
      </c>
      <c r="AR354" t="b">
        <f t="shared" si="118"/>
        <v>1</v>
      </c>
      <c r="AS354" t="b">
        <f t="shared" si="118"/>
        <v>1</v>
      </c>
      <c r="AT354" t="b">
        <f t="shared" si="118"/>
        <v>1</v>
      </c>
      <c r="AU354" t="b">
        <f t="shared" si="118"/>
        <v>1</v>
      </c>
      <c r="AV354" t="b">
        <f t="shared" si="118"/>
        <v>1</v>
      </c>
      <c r="AW354" t="b">
        <f t="shared" si="118"/>
        <v>1</v>
      </c>
      <c r="AX354" t="b">
        <f t="shared" si="118"/>
        <v>1</v>
      </c>
      <c r="AY354" t="b">
        <f t="shared" si="118"/>
        <v>1</v>
      </c>
      <c r="AZ354" t="b">
        <f t="shared" si="118"/>
        <v>1</v>
      </c>
      <c r="BA354" t="b">
        <f t="shared" si="118"/>
        <v>1</v>
      </c>
      <c r="BB354" t="b">
        <f t="shared" si="118"/>
        <v>1</v>
      </c>
      <c r="BC354" t="b">
        <f t="shared" si="118"/>
        <v>0</v>
      </c>
      <c r="BD354" t="b">
        <f t="shared" si="118"/>
        <v>0</v>
      </c>
      <c r="BE354" t="b">
        <f t="shared" si="118"/>
        <v>0</v>
      </c>
      <c r="BF354" t="b">
        <f t="shared" si="118"/>
        <v>0</v>
      </c>
      <c r="BG354" t="b">
        <f t="shared" si="118"/>
        <v>1</v>
      </c>
      <c r="BH354" t="b">
        <f t="shared" si="118"/>
        <v>0</v>
      </c>
      <c r="BI354" t="b">
        <f t="shared" si="118"/>
        <v>1</v>
      </c>
      <c r="BJ354" t="b">
        <f t="shared" si="118"/>
        <v>1</v>
      </c>
      <c r="BK354" t="b">
        <f t="shared" si="118"/>
        <v>1</v>
      </c>
      <c r="BL354" t="b">
        <f t="shared" si="118"/>
        <v>1</v>
      </c>
      <c r="BM354" t="b">
        <f t="shared" ref="BM354:BW354" si="119">BM62=BM208</f>
        <v>1</v>
      </c>
      <c r="BN354" t="b">
        <f t="shared" si="119"/>
        <v>1</v>
      </c>
      <c r="BO354" t="b">
        <f t="shared" si="119"/>
        <v>1</v>
      </c>
      <c r="BP354" t="b">
        <f t="shared" si="119"/>
        <v>1</v>
      </c>
      <c r="BQ354" t="b">
        <f t="shared" si="119"/>
        <v>1</v>
      </c>
      <c r="BR354" t="b">
        <f t="shared" si="119"/>
        <v>1</v>
      </c>
      <c r="BS354" t="b">
        <f t="shared" si="119"/>
        <v>0</v>
      </c>
      <c r="BT354" t="b">
        <f t="shared" si="119"/>
        <v>1</v>
      </c>
      <c r="BU354" t="b">
        <f t="shared" si="119"/>
        <v>1</v>
      </c>
      <c r="BV354" t="b">
        <f t="shared" si="119"/>
        <v>0</v>
      </c>
      <c r="BW354" t="b">
        <f t="shared" si="119"/>
        <v>1</v>
      </c>
    </row>
    <row r="355" spans="1:75" x14ac:dyDescent="0.25">
      <c r="A355" t="b">
        <f t="shared" ref="A355:BL355" si="120">A63=A209</f>
        <v>1</v>
      </c>
      <c r="B355" t="b">
        <f t="shared" si="120"/>
        <v>1</v>
      </c>
      <c r="C355" t="b">
        <f t="shared" si="120"/>
        <v>0</v>
      </c>
      <c r="D355" t="b">
        <f t="shared" si="120"/>
        <v>0</v>
      </c>
      <c r="E355" t="b">
        <f t="shared" si="120"/>
        <v>0</v>
      </c>
      <c r="F355" t="b">
        <f t="shared" si="120"/>
        <v>0</v>
      </c>
      <c r="G355" t="b">
        <f t="shared" si="120"/>
        <v>0</v>
      </c>
      <c r="H355" t="b">
        <f t="shared" si="120"/>
        <v>1</v>
      </c>
      <c r="I355" t="b">
        <f t="shared" si="120"/>
        <v>1</v>
      </c>
      <c r="J355" t="b">
        <f t="shared" si="120"/>
        <v>1</v>
      </c>
      <c r="K355" t="b">
        <f t="shared" si="120"/>
        <v>1</v>
      </c>
      <c r="L355" t="b">
        <f t="shared" si="120"/>
        <v>0</v>
      </c>
      <c r="M355" t="b">
        <f t="shared" si="120"/>
        <v>1</v>
      </c>
      <c r="N355" t="b">
        <f t="shared" si="120"/>
        <v>1</v>
      </c>
      <c r="O355" t="b">
        <f t="shared" si="120"/>
        <v>1</v>
      </c>
      <c r="P355" t="b">
        <f t="shared" si="120"/>
        <v>1</v>
      </c>
      <c r="Q355" t="b">
        <f t="shared" si="120"/>
        <v>1</v>
      </c>
      <c r="R355" t="b">
        <f t="shared" si="120"/>
        <v>1</v>
      </c>
      <c r="S355" t="b">
        <f t="shared" si="120"/>
        <v>1</v>
      </c>
      <c r="T355" t="b">
        <f t="shared" si="120"/>
        <v>1</v>
      </c>
      <c r="U355" t="b">
        <f t="shared" si="120"/>
        <v>1</v>
      </c>
      <c r="V355" t="b">
        <f t="shared" si="120"/>
        <v>1</v>
      </c>
      <c r="W355" t="b">
        <f t="shared" si="120"/>
        <v>1</v>
      </c>
      <c r="X355" t="b">
        <f t="shared" si="120"/>
        <v>1</v>
      </c>
      <c r="Y355" t="b">
        <f t="shared" si="120"/>
        <v>1</v>
      </c>
      <c r="Z355" t="b">
        <f t="shared" si="120"/>
        <v>1</v>
      </c>
      <c r="AA355" t="b">
        <f t="shared" si="120"/>
        <v>1</v>
      </c>
      <c r="AB355" t="b">
        <f t="shared" si="120"/>
        <v>1</v>
      </c>
      <c r="AC355" t="b">
        <f t="shared" si="120"/>
        <v>1</v>
      </c>
      <c r="AD355" t="b">
        <f t="shared" si="120"/>
        <v>1</v>
      </c>
      <c r="AE355" t="b">
        <f t="shared" si="120"/>
        <v>1</v>
      </c>
      <c r="AF355" t="b">
        <f t="shared" si="120"/>
        <v>1</v>
      </c>
      <c r="AG355" t="b">
        <f t="shared" si="120"/>
        <v>1</v>
      </c>
      <c r="AH355" t="b">
        <f t="shared" si="120"/>
        <v>1</v>
      </c>
      <c r="AI355" t="b">
        <f t="shared" si="120"/>
        <v>1</v>
      </c>
      <c r="AJ355" t="b">
        <f t="shared" si="120"/>
        <v>1</v>
      </c>
      <c r="AK355" t="b">
        <f t="shared" si="120"/>
        <v>1</v>
      </c>
      <c r="AL355" t="b">
        <f t="shared" si="120"/>
        <v>1</v>
      </c>
      <c r="AM355" t="b">
        <f t="shared" si="120"/>
        <v>1</v>
      </c>
      <c r="AN355" t="b">
        <f t="shared" si="120"/>
        <v>1</v>
      </c>
      <c r="AO355" t="b">
        <f t="shared" si="120"/>
        <v>0</v>
      </c>
      <c r="AP355" t="b">
        <f t="shared" si="120"/>
        <v>1</v>
      </c>
      <c r="AQ355" t="b">
        <f t="shared" si="120"/>
        <v>1</v>
      </c>
      <c r="AR355" t="b">
        <f t="shared" si="120"/>
        <v>1</v>
      </c>
      <c r="AS355" t="b">
        <f t="shared" si="120"/>
        <v>1</v>
      </c>
      <c r="AT355" t="b">
        <f t="shared" si="120"/>
        <v>1</v>
      </c>
      <c r="AU355" t="b">
        <f t="shared" si="120"/>
        <v>1</v>
      </c>
      <c r="AV355" t="b">
        <f t="shared" si="120"/>
        <v>1</v>
      </c>
      <c r="AW355" t="b">
        <f t="shared" si="120"/>
        <v>1</v>
      </c>
      <c r="AX355" t="b">
        <f t="shared" si="120"/>
        <v>1</v>
      </c>
      <c r="AY355" t="b">
        <f t="shared" si="120"/>
        <v>1</v>
      </c>
      <c r="AZ355" t="b">
        <f t="shared" si="120"/>
        <v>1</v>
      </c>
      <c r="BA355" t="b">
        <f t="shared" si="120"/>
        <v>1</v>
      </c>
      <c r="BB355" t="b">
        <f t="shared" si="120"/>
        <v>1</v>
      </c>
      <c r="BC355" t="b">
        <f t="shared" si="120"/>
        <v>0</v>
      </c>
      <c r="BD355" t="b">
        <f t="shared" si="120"/>
        <v>0</v>
      </c>
      <c r="BE355" t="b">
        <f t="shared" si="120"/>
        <v>0</v>
      </c>
      <c r="BF355" t="b">
        <f t="shared" si="120"/>
        <v>0</v>
      </c>
      <c r="BG355" t="b">
        <f t="shared" si="120"/>
        <v>1</v>
      </c>
      <c r="BH355" t="b">
        <f t="shared" si="120"/>
        <v>0</v>
      </c>
      <c r="BI355" t="b">
        <f t="shared" si="120"/>
        <v>1</v>
      </c>
      <c r="BJ355" t="b">
        <f t="shared" si="120"/>
        <v>1</v>
      </c>
      <c r="BK355" t="b">
        <f t="shared" si="120"/>
        <v>1</v>
      </c>
      <c r="BL355" t="b">
        <f t="shared" si="120"/>
        <v>1</v>
      </c>
      <c r="BM355" t="b">
        <f t="shared" ref="BM355:BW355" si="121">BM63=BM209</f>
        <v>1</v>
      </c>
      <c r="BN355" t="b">
        <f t="shared" si="121"/>
        <v>1</v>
      </c>
      <c r="BO355" t="b">
        <f t="shared" si="121"/>
        <v>1</v>
      </c>
      <c r="BP355" t="b">
        <f t="shared" si="121"/>
        <v>1</v>
      </c>
      <c r="BQ355" t="b">
        <f t="shared" si="121"/>
        <v>1</v>
      </c>
      <c r="BR355" t="b">
        <f t="shared" si="121"/>
        <v>1</v>
      </c>
      <c r="BS355" t="b">
        <f t="shared" si="121"/>
        <v>0</v>
      </c>
      <c r="BT355" t="b">
        <f t="shared" si="121"/>
        <v>1</v>
      </c>
      <c r="BU355" t="b">
        <f t="shared" si="121"/>
        <v>1</v>
      </c>
      <c r="BV355" t="b">
        <f t="shared" si="121"/>
        <v>0</v>
      </c>
      <c r="BW355" t="b">
        <f t="shared" si="121"/>
        <v>1</v>
      </c>
    </row>
    <row r="356" spans="1:75" x14ac:dyDescent="0.25">
      <c r="A356" t="b">
        <f t="shared" ref="A356:BL356" si="122">A64=A210</f>
        <v>1</v>
      </c>
      <c r="B356" t="b">
        <f t="shared" si="122"/>
        <v>1</v>
      </c>
      <c r="C356" t="b">
        <f t="shared" si="122"/>
        <v>0</v>
      </c>
      <c r="D356" t="b">
        <f t="shared" si="122"/>
        <v>0</v>
      </c>
      <c r="E356" t="b">
        <f t="shared" si="122"/>
        <v>0</v>
      </c>
      <c r="F356" t="b">
        <f t="shared" si="122"/>
        <v>0</v>
      </c>
      <c r="G356" t="b">
        <f t="shared" si="122"/>
        <v>0</v>
      </c>
      <c r="H356" t="b">
        <f t="shared" si="122"/>
        <v>1</v>
      </c>
      <c r="I356" t="b">
        <f t="shared" si="122"/>
        <v>1</v>
      </c>
      <c r="J356" t="b">
        <f t="shared" si="122"/>
        <v>1</v>
      </c>
      <c r="K356" t="b">
        <f t="shared" si="122"/>
        <v>1</v>
      </c>
      <c r="L356" t="b">
        <f t="shared" si="122"/>
        <v>0</v>
      </c>
      <c r="M356" t="b">
        <f t="shared" si="122"/>
        <v>1</v>
      </c>
      <c r="N356" t="b">
        <f t="shared" si="122"/>
        <v>1</v>
      </c>
      <c r="O356" t="b">
        <f t="shared" si="122"/>
        <v>1</v>
      </c>
      <c r="P356" t="b">
        <f t="shared" si="122"/>
        <v>1</v>
      </c>
      <c r="Q356" t="b">
        <f t="shared" si="122"/>
        <v>1</v>
      </c>
      <c r="R356" t="b">
        <f t="shared" si="122"/>
        <v>1</v>
      </c>
      <c r="S356" t="b">
        <f t="shared" si="122"/>
        <v>1</v>
      </c>
      <c r="T356" t="b">
        <f t="shared" si="122"/>
        <v>1</v>
      </c>
      <c r="U356" t="b">
        <f t="shared" si="122"/>
        <v>1</v>
      </c>
      <c r="V356" t="b">
        <f t="shared" si="122"/>
        <v>1</v>
      </c>
      <c r="W356" t="b">
        <f t="shared" si="122"/>
        <v>1</v>
      </c>
      <c r="X356" t="b">
        <f t="shared" si="122"/>
        <v>1</v>
      </c>
      <c r="Y356" t="b">
        <f t="shared" si="122"/>
        <v>1</v>
      </c>
      <c r="Z356" t="b">
        <f t="shared" si="122"/>
        <v>1</v>
      </c>
      <c r="AA356" t="b">
        <f t="shared" si="122"/>
        <v>1</v>
      </c>
      <c r="AB356" t="b">
        <f t="shared" si="122"/>
        <v>1</v>
      </c>
      <c r="AC356" t="b">
        <f t="shared" si="122"/>
        <v>1</v>
      </c>
      <c r="AD356" t="b">
        <f t="shared" si="122"/>
        <v>1</v>
      </c>
      <c r="AE356" t="b">
        <f t="shared" si="122"/>
        <v>1</v>
      </c>
      <c r="AF356" t="b">
        <f t="shared" si="122"/>
        <v>1</v>
      </c>
      <c r="AG356" t="b">
        <f t="shared" si="122"/>
        <v>1</v>
      </c>
      <c r="AH356" t="b">
        <f t="shared" si="122"/>
        <v>1</v>
      </c>
      <c r="AI356" t="b">
        <f t="shared" si="122"/>
        <v>1</v>
      </c>
      <c r="AJ356" t="b">
        <f t="shared" si="122"/>
        <v>1</v>
      </c>
      <c r="AK356" t="b">
        <f t="shared" si="122"/>
        <v>1</v>
      </c>
      <c r="AL356" t="b">
        <f t="shared" si="122"/>
        <v>1</v>
      </c>
      <c r="AM356" t="b">
        <f t="shared" si="122"/>
        <v>1</v>
      </c>
      <c r="AN356" t="b">
        <f t="shared" si="122"/>
        <v>1</v>
      </c>
      <c r="AO356" t="b">
        <f t="shared" si="122"/>
        <v>0</v>
      </c>
      <c r="AP356" t="b">
        <f t="shared" si="122"/>
        <v>1</v>
      </c>
      <c r="AQ356" t="b">
        <f t="shared" si="122"/>
        <v>1</v>
      </c>
      <c r="AR356" t="b">
        <f t="shared" si="122"/>
        <v>1</v>
      </c>
      <c r="AS356" t="b">
        <f t="shared" si="122"/>
        <v>1</v>
      </c>
      <c r="AT356" t="b">
        <f t="shared" si="122"/>
        <v>1</v>
      </c>
      <c r="AU356" t="b">
        <f t="shared" si="122"/>
        <v>1</v>
      </c>
      <c r="AV356" t="b">
        <f t="shared" si="122"/>
        <v>1</v>
      </c>
      <c r="AW356" t="b">
        <f t="shared" si="122"/>
        <v>1</v>
      </c>
      <c r="AX356" t="b">
        <f t="shared" si="122"/>
        <v>1</v>
      </c>
      <c r="AY356" t="b">
        <f t="shared" si="122"/>
        <v>1</v>
      </c>
      <c r="AZ356" t="b">
        <f t="shared" si="122"/>
        <v>1</v>
      </c>
      <c r="BA356" t="b">
        <f t="shared" si="122"/>
        <v>1</v>
      </c>
      <c r="BB356" t="b">
        <f t="shared" si="122"/>
        <v>1</v>
      </c>
      <c r="BC356" t="b">
        <f t="shared" si="122"/>
        <v>0</v>
      </c>
      <c r="BD356" t="b">
        <f t="shared" si="122"/>
        <v>0</v>
      </c>
      <c r="BE356" t="b">
        <f t="shared" si="122"/>
        <v>0</v>
      </c>
      <c r="BF356" t="b">
        <f t="shared" si="122"/>
        <v>0</v>
      </c>
      <c r="BG356" t="b">
        <f t="shared" si="122"/>
        <v>1</v>
      </c>
      <c r="BH356" t="b">
        <f t="shared" si="122"/>
        <v>1</v>
      </c>
      <c r="BI356" t="b">
        <f t="shared" si="122"/>
        <v>1</v>
      </c>
      <c r="BJ356" t="b">
        <f t="shared" si="122"/>
        <v>1</v>
      </c>
      <c r="BK356" t="b">
        <f t="shared" si="122"/>
        <v>1</v>
      </c>
      <c r="BL356" t="b">
        <f t="shared" si="122"/>
        <v>1</v>
      </c>
      <c r="BM356" t="b">
        <f t="shared" ref="BM356:BW356" si="123">BM64=BM210</f>
        <v>1</v>
      </c>
      <c r="BN356" t="b">
        <f t="shared" si="123"/>
        <v>1</v>
      </c>
      <c r="BO356" t="b">
        <f t="shared" si="123"/>
        <v>1</v>
      </c>
      <c r="BP356" t="b">
        <f t="shared" si="123"/>
        <v>1</v>
      </c>
      <c r="BQ356" t="b">
        <f t="shared" si="123"/>
        <v>1</v>
      </c>
      <c r="BR356" t="b">
        <f t="shared" si="123"/>
        <v>1</v>
      </c>
      <c r="BS356" t="b">
        <f t="shared" si="123"/>
        <v>0</v>
      </c>
      <c r="BT356" t="b">
        <f t="shared" si="123"/>
        <v>1</v>
      </c>
      <c r="BU356" t="b">
        <f t="shared" si="123"/>
        <v>1</v>
      </c>
      <c r="BV356" t="b">
        <f t="shared" si="123"/>
        <v>0</v>
      </c>
      <c r="BW356" t="b">
        <f t="shared" si="123"/>
        <v>1</v>
      </c>
    </row>
    <row r="357" spans="1:75" x14ac:dyDescent="0.25">
      <c r="A357" t="b">
        <f t="shared" ref="A357:BL357" si="124">A65=A211</f>
        <v>1</v>
      </c>
      <c r="B357" t="b">
        <f t="shared" si="124"/>
        <v>1</v>
      </c>
      <c r="C357" t="b">
        <f t="shared" si="124"/>
        <v>0</v>
      </c>
      <c r="D357" t="b">
        <f t="shared" si="124"/>
        <v>0</v>
      </c>
      <c r="E357" t="b">
        <f t="shared" si="124"/>
        <v>0</v>
      </c>
      <c r="F357" t="b">
        <f t="shared" si="124"/>
        <v>0</v>
      </c>
      <c r="G357" t="b">
        <f t="shared" si="124"/>
        <v>0</v>
      </c>
      <c r="H357" t="b">
        <f t="shared" si="124"/>
        <v>1</v>
      </c>
      <c r="I357" t="b">
        <f t="shared" si="124"/>
        <v>1</v>
      </c>
      <c r="J357" t="b">
        <f t="shared" si="124"/>
        <v>1</v>
      </c>
      <c r="K357" t="b">
        <f t="shared" si="124"/>
        <v>1</v>
      </c>
      <c r="L357" t="b">
        <f t="shared" si="124"/>
        <v>0</v>
      </c>
      <c r="M357" t="b">
        <f t="shared" si="124"/>
        <v>1</v>
      </c>
      <c r="N357" t="b">
        <f t="shared" si="124"/>
        <v>1</v>
      </c>
      <c r="O357" t="b">
        <f t="shared" si="124"/>
        <v>1</v>
      </c>
      <c r="P357" t="b">
        <f t="shared" si="124"/>
        <v>1</v>
      </c>
      <c r="Q357" t="b">
        <f t="shared" si="124"/>
        <v>1</v>
      </c>
      <c r="R357" t="b">
        <f t="shared" si="124"/>
        <v>1</v>
      </c>
      <c r="S357" t="b">
        <f t="shared" si="124"/>
        <v>1</v>
      </c>
      <c r="T357" t="b">
        <f t="shared" si="124"/>
        <v>1</v>
      </c>
      <c r="U357" t="b">
        <f t="shared" si="124"/>
        <v>1</v>
      </c>
      <c r="V357" t="b">
        <f t="shared" si="124"/>
        <v>1</v>
      </c>
      <c r="W357" t="b">
        <f t="shared" si="124"/>
        <v>1</v>
      </c>
      <c r="X357" t="b">
        <f t="shared" si="124"/>
        <v>1</v>
      </c>
      <c r="Y357" t="b">
        <f t="shared" si="124"/>
        <v>1</v>
      </c>
      <c r="Z357" t="b">
        <f t="shared" si="124"/>
        <v>1</v>
      </c>
      <c r="AA357" t="b">
        <f t="shared" si="124"/>
        <v>1</v>
      </c>
      <c r="AB357" t="b">
        <f t="shared" si="124"/>
        <v>1</v>
      </c>
      <c r="AC357" t="b">
        <f t="shared" si="124"/>
        <v>1</v>
      </c>
      <c r="AD357" t="b">
        <f t="shared" si="124"/>
        <v>1</v>
      </c>
      <c r="AE357" t="b">
        <f t="shared" si="124"/>
        <v>1</v>
      </c>
      <c r="AF357" t="b">
        <f t="shared" si="124"/>
        <v>1</v>
      </c>
      <c r="AG357" t="b">
        <f t="shared" si="124"/>
        <v>1</v>
      </c>
      <c r="AH357" t="b">
        <f t="shared" si="124"/>
        <v>1</v>
      </c>
      <c r="AI357" t="b">
        <f t="shared" si="124"/>
        <v>1</v>
      </c>
      <c r="AJ357" t="b">
        <f t="shared" si="124"/>
        <v>1</v>
      </c>
      <c r="AK357" t="b">
        <f t="shared" si="124"/>
        <v>1</v>
      </c>
      <c r="AL357" t="b">
        <f t="shared" si="124"/>
        <v>1</v>
      </c>
      <c r="AM357" t="b">
        <f t="shared" si="124"/>
        <v>1</v>
      </c>
      <c r="AN357" t="b">
        <f t="shared" si="124"/>
        <v>1</v>
      </c>
      <c r="AO357" t="b">
        <f t="shared" si="124"/>
        <v>0</v>
      </c>
      <c r="AP357" t="b">
        <f t="shared" si="124"/>
        <v>1</v>
      </c>
      <c r="AQ357" t="b">
        <f t="shared" si="124"/>
        <v>1</v>
      </c>
      <c r="AR357" t="b">
        <f t="shared" si="124"/>
        <v>1</v>
      </c>
      <c r="AS357" t="b">
        <f t="shared" si="124"/>
        <v>1</v>
      </c>
      <c r="AT357" t="b">
        <f t="shared" si="124"/>
        <v>1</v>
      </c>
      <c r="AU357" t="b">
        <f t="shared" si="124"/>
        <v>1</v>
      </c>
      <c r="AV357" t="b">
        <f t="shared" si="124"/>
        <v>1</v>
      </c>
      <c r="AW357" t="b">
        <f t="shared" si="124"/>
        <v>1</v>
      </c>
      <c r="AX357" t="b">
        <f t="shared" si="124"/>
        <v>1</v>
      </c>
      <c r="AY357" t="b">
        <f t="shared" si="124"/>
        <v>1</v>
      </c>
      <c r="AZ357" t="b">
        <f t="shared" si="124"/>
        <v>1</v>
      </c>
      <c r="BA357" t="b">
        <f t="shared" si="124"/>
        <v>1</v>
      </c>
      <c r="BB357" t="b">
        <f t="shared" si="124"/>
        <v>1</v>
      </c>
      <c r="BC357" t="b">
        <f t="shared" si="124"/>
        <v>0</v>
      </c>
      <c r="BD357" t="b">
        <f t="shared" si="124"/>
        <v>0</v>
      </c>
      <c r="BE357" t="b">
        <f t="shared" si="124"/>
        <v>0</v>
      </c>
      <c r="BF357" t="b">
        <f t="shared" si="124"/>
        <v>0</v>
      </c>
      <c r="BG357" t="b">
        <f t="shared" si="124"/>
        <v>1</v>
      </c>
      <c r="BH357" t="b">
        <f t="shared" si="124"/>
        <v>0</v>
      </c>
      <c r="BI357" t="b">
        <f t="shared" si="124"/>
        <v>1</v>
      </c>
      <c r="BJ357" t="b">
        <f t="shared" si="124"/>
        <v>1</v>
      </c>
      <c r="BK357" t="b">
        <f t="shared" si="124"/>
        <v>1</v>
      </c>
      <c r="BL357" t="b">
        <f t="shared" si="124"/>
        <v>1</v>
      </c>
      <c r="BM357" t="b">
        <f t="shared" ref="BM357:BW357" si="125">BM65=BM211</f>
        <v>1</v>
      </c>
      <c r="BN357" t="b">
        <f t="shared" si="125"/>
        <v>1</v>
      </c>
      <c r="BO357" t="b">
        <f t="shared" si="125"/>
        <v>1</v>
      </c>
      <c r="BP357" t="b">
        <f t="shared" si="125"/>
        <v>1</v>
      </c>
      <c r="BQ357" t="b">
        <f t="shared" si="125"/>
        <v>1</v>
      </c>
      <c r="BR357" t="b">
        <f t="shared" si="125"/>
        <v>1</v>
      </c>
      <c r="BS357" t="b">
        <f t="shared" si="125"/>
        <v>0</v>
      </c>
      <c r="BT357" t="b">
        <f t="shared" si="125"/>
        <v>1</v>
      </c>
      <c r="BU357" t="b">
        <f t="shared" si="125"/>
        <v>1</v>
      </c>
      <c r="BV357" t="b">
        <f t="shared" si="125"/>
        <v>0</v>
      </c>
      <c r="BW357" t="b">
        <f t="shared" si="125"/>
        <v>1</v>
      </c>
    </row>
    <row r="358" spans="1:75" x14ac:dyDescent="0.25">
      <c r="A358" t="b">
        <f t="shared" ref="A358:BL358" si="126">A66=A212</f>
        <v>1</v>
      </c>
      <c r="B358" t="b">
        <f t="shared" si="126"/>
        <v>1</v>
      </c>
      <c r="C358" t="b">
        <f t="shared" si="126"/>
        <v>0</v>
      </c>
      <c r="D358" t="b">
        <f t="shared" si="126"/>
        <v>0</v>
      </c>
      <c r="E358" t="b">
        <f t="shared" si="126"/>
        <v>0</v>
      </c>
      <c r="F358" t="b">
        <f t="shared" si="126"/>
        <v>0</v>
      </c>
      <c r="G358" t="b">
        <f t="shared" si="126"/>
        <v>0</v>
      </c>
      <c r="H358" t="b">
        <f t="shared" si="126"/>
        <v>1</v>
      </c>
      <c r="I358" t="b">
        <f t="shared" si="126"/>
        <v>1</v>
      </c>
      <c r="J358" t="b">
        <f t="shared" si="126"/>
        <v>1</v>
      </c>
      <c r="K358" t="b">
        <f t="shared" si="126"/>
        <v>1</v>
      </c>
      <c r="L358" t="b">
        <f t="shared" si="126"/>
        <v>0</v>
      </c>
      <c r="M358" t="b">
        <f t="shared" si="126"/>
        <v>1</v>
      </c>
      <c r="N358" t="b">
        <f t="shared" si="126"/>
        <v>1</v>
      </c>
      <c r="O358" t="b">
        <f t="shared" si="126"/>
        <v>1</v>
      </c>
      <c r="P358" t="b">
        <f t="shared" si="126"/>
        <v>1</v>
      </c>
      <c r="Q358" t="b">
        <f t="shared" si="126"/>
        <v>1</v>
      </c>
      <c r="R358" t="b">
        <f t="shared" si="126"/>
        <v>1</v>
      </c>
      <c r="S358" t="b">
        <f t="shared" si="126"/>
        <v>1</v>
      </c>
      <c r="T358" t="b">
        <f t="shared" si="126"/>
        <v>1</v>
      </c>
      <c r="U358" t="b">
        <f t="shared" si="126"/>
        <v>1</v>
      </c>
      <c r="V358" t="b">
        <f t="shared" si="126"/>
        <v>1</v>
      </c>
      <c r="W358" t="b">
        <f t="shared" si="126"/>
        <v>1</v>
      </c>
      <c r="X358" t="b">
        <f t="shared" si="126"/>
        <v>1</v>
      </c>
      <c r="Y358" t="b">
        <f t="shared" si="126"/>
        <v>1</v>
      </c>
      <c r="Z358" t="b">
        <f t="shared" si="126"/>
        <v>1</v>
      </c>
      <c r="AA358" t="b">
        <f t="shared" si="126"/>
        <v>1</v>
      </c>
      <c r="AB358" t="b">
        <f t="shared" si="126"/>
        <v>1</v>
      </c>
      <c r="AC358" t="b">
        <f t="shared" si="126"/>
        <v>1</v>
      </c>
      <c r="AD358" t="b">
        <f t="shared" si="126"/>
        <v>1</v>
      </c>
      <c r="AE358" t="b">
        <f t="shared" si="126"/>
        <v>1</v>
      </c>
      <c r="AF358" t="b">
        <f t="shared" si="126"/>
        <v>1</v>
      </c>
      <c r="AG358" t="b">
        <f t="shared" si="126"/>
        <v>1</v>
      </c>
      <c r="AH358" t="b">
        <f t="shared" si="126"/>
        <v>1</v>
      </c>
      <c r="AI358" t="b">
        <f t="shared" si="126"/>
        <v>1</v>
      </c>
      <c r="AJ358" t="b">
        <f t="shared" si="126"/>
        <v>1</v>
      </c>
      <c r="AK358" t="b">
        <f t="shared" si="126"/>
        <v>1</v>
      </c>
      <c r="AL358" t="b">
        <f t="shared" si="126"/>
        <v>1</v>
      </c>
      <c r="AM358" t="b">
        <f t="shared" si="126"/>
        <v>1</v>
      </c>
      <c r="AN358" t="b">
        <f t="shared" si="126"/>
        <v>1</v>
      </c>
      <c r="AO358" t="b">
        <f t="shared" si="126"/>
        <v>0</v>
      </c>
      <c r="AP358" t="b">
        <f t="shared" si="126"/>
        <v>1</v>
      </c>
      <c r="AQ358" t="b">
        <f t="shared" si="126"/>
        <v>1</v>
      </c>
      <c r="AR358" t="b">
        <f t="shared" si="126"/>
        <v>1</v>
      </c>
      <c r="AS358" t="b">
        <f t="shared" si="126"/>
        <v>1</v>
      </c>
      <c r="AT358" t="b">
        <f t="shared" si="126"/>
        <v>1</v>
      </c>
      <c r="AU358" t="b">
        <f t="shared" si="126"/>
        <v>1</v>
      </c>
      <c r="AV358" t="b">
        <f t="shared" si="126"/>
        <v>1</v>
      </c>
      <c r="AW358" t="b">
        <f t="shared" si="126"/>
        <v>1</v>
      </c>
      <c r="AX358" t="b">
        <f t="shared" si="126"/>
        <v>1</v>
      </c>
      <c r="AY358" t="b">
        <f t="shared" si="126"/>
        <v>1</v>
      </c>
      <c r="AZ358" t="b">
        <f t="shared" si="126"/>
        <v>1</v>
      </c>
      <c r="BA358" t="b">
        <f t="shared" si="126"/>
        <v>1</v>
      </c>
      <c r="BB358" t="b">
        <f t="shared" si="126"/>
        <v>1</v>
      </c>
      <c r="BC358" t="b">
        <f t="shared" si="126"/>
        <v>0</v>
      </c>
      <c r="BD358" t="b">
        <f t="shared" si="126"/>
        <v>0</v>
      </c>
      <c r="BE358" t="b">
        <f t="shared" si="126"/>
        <v>0</v>
      </c>
      <c r="BF358" t="b">
        <f t="shared" si="126"/>
        <v>0</v>
      </c>
      <c r="BG358" t="b">
        <f t="shared" si="126"/>
        <v>1</v>
      </c>
      <c r="BH358" t="b">
        <f t="shared" si="126"/>
        <v>0</v>
      </c>
      <c r="BI358" t="b">
        <f t="shared" si="126"/>
        <v>1</v>
      </c>
      <c r="BJ358" t="b">
        <f t="shared" si="126"/>
        <v>1</v>
      </c>
      <c r="BK358" t="b">
        <f t="shared" si="126"/>
        <v>1</v>
      </c>
      <c r="BL358" t="b">
        <f t="shared" si="126"/>
        <v>1</v>
      </c>
      <c r="BM358" t="b">
        <f t="shared" ref="BM358:BW358" si="127">BM66=BM212</f>
        <v>1</v>
      </c>
      <c r="BN358" t="b">
        <f t="shared" si="127"/>
        <v>1</v>
      </c>
      <c r="BO358" t="b">
        <f t="shared" si="127"/>
        <v>1</v>
      </c>
      <c r="BP358" t="b">
        <f t="shared" si="127"/>
        <v>1</v>
      </c>
      <c r="BQ358" t="b">
        <f t="shared" si="127"/>
        <v>1</v>
      </c>
      <c r="BR358" t="b">
        <f t="shared" si="127"/>
        <v>1</v>
      </c>
      <c r="BS358" t="b">
        <f t="shared" si="127"/>
        <v>0</v>
      </c>
      <c r="BT358" t="b">
        <f t="shared" si="127"/>
        <v>1</v>
      </c>
      <c r="BU358" t="b">
        <f t="shared" si="127"/>
        <v>1</v>
      </c>
      <c r="BV358" t="b">
        <f t="shared" si="127"/>
        <v>0</v>
      </c>
      <c r="BW358" t="b">
        <f t="shared" si="127"/>
        <v>1</v>
      </c>
    </row>
    <row r="359" spans="1:75" x14ac:dyDescent="0.25">
      <c r="A359" t="b">
        <f t="shared" ref="A359:BL359" si="128">A67=A213</f>
        <v>1</v>
      </c>
      <c r="B359" t="b">
        <f t="shared" si="128"/>
        <v>1</v>
      </c>
      <c r="C359" t="b">
        <f t="shared" si="128"/>
        <v>0</v>
      </c>
      <c r="D359" t="b">
        <f t="shared" si="128"/>
        <v>0</v>
      </c>
      <c r="E359" t="b">
        <f t="shared" si="128"/>
        <v>0</v>
      </c>
      <c r="F359" t="b">
        <f t="shared" si="128"/>
        <v>0</v>
      </c>
      <c r="G359" t="b">
        <f t="shared" si="128"/>
        <v>0</v>
      </c>
      <c r="H359" t="b">
        <f t="shared" si="128"/>
        <v>1</v>
      </c>
      <c r="I359" t="b">
        <f t="shared" si="128"/>
        <v>1</v>
      </c>
      <c r="J359" t="b">
        <f t="shared" si="128"/>
        <v>1</v>
      </c>
      <c r="K359" t="b">
        <f t="shared" si="128"/>
        <v>1</v>
      </c>
      <c r="L359" t="b">
        <f t="shared" si="128"/>
        <v>0</v>
      </c>
      <c r="M359" t="b">
        <f t="shared" si="128"/>
        <v>1</v>
      </c>
      <c r="N359" t="b">
        <f t="shared" si="128"/>
        <v>1</v>
      </c>
      <c r="O359" t="b">
        <f t="shared" si="128"/>
        <v>1</v>
      </c>
      <c r="P359" t="b">
        <f t="shared" si="128"/>
        <v>1</v>
      </c>
      <c r="Q359" t="b">
        <f t="shared" si="128"/>
        <v>1</v>
      </c>
      <c r="R359" t="b">
        <f t="shared" si="128"/>
        <v>1</v>
      </c>
      <c r="S359" t="b">
        <f t="shared" si="128"/>
        <v>1</v>
      </c>
      <c r="T359" t="b">
        <f t="shared" si="128"/>
        <v>1</v>
      </c>
      <c r="U359" t="b">
        <f t="shared" si="128"/>
        <v>1</v>
      </c>
      <c r="V359" t="b">
        <f t="shared" si="128"/>
        <v>1</v>
      </c>
      <c r="W359" t="b">
        <f t="shared" si="128"/>
        <v>1</v>
      </c>
      <c r="X359" t="b">
        <f t="shared" si="128"/>
        <v>1</v>
      </c>
      <c r="Y359" t="b">
        <f t="shared" si="128"/>
        <v>1</v>
      </c>
      <c r="Z359" t="b">
        <f t="shared" si="128"/>
        <v>1</v>
      </c>
      <c r="AA359" t="b">
        <f t="shared" si="128"/>
        <v>1</v>
      </c>
      <c r="AB359" t="b">
        <f t="shared" si="128"/>
        <v>1</v>
      </c>
      <c r="AC359" t="b">
        <f t="shared" si="128"/>
        <v>1</v>
      </c>
      <c r="AD359" t="b">
        <f t="shared" si="128"/>
        <v>1</v>
      </c>
      <c r="AE359" t="b">
        <f t="shared" si="128"/>
        <v>1</v>
      </c>
      <c r="AF359" t="b">
        <f t="shared" si="128"/>
        <v>1</v>
      </c>
      <c r="AG359" t="b">
        <f t="shared" si="128"/>
        <v>1</v>
      </c>
      <c r="AH359" t="b">
        <f t="shared" si="128"/>
        <v>1</v>
      </c>
      <c r="AI359" t="b">
        <f t="shared" si="128"/>
        <v>1</v>
      </c>
      <c r="AJ359" t="b">
        <f t="shared" si="128"/>
        <v>1</v>
      </c>
      <c r="AK359" t="b">
        <f t="shared" si="128"/>
        <v>1</v>
      </c>
      <c r="AL359" t="b">
        <f t="shared" si="128"/>
        <v>1</v>
      </c>
      <c r="AM359" t="b">
        <f t="shared" si="128"/>
        <v>1</v>
      </c>
      <c r="AN359" t="b">
        <f t="shared" si="128"/>
        <v>1</v>
      </c>
      <c r="AO359" t="b">
        <f t="shared" si="128"/>
        <v>0</v>
      </c>
      <c r="AP359" t="b">
        <f t="shared" si="128"/>
        <v>1</v>
      </c>
      <c r="AQ359" t="b">
        <f t="shared" si="128"/>
        <v>1</v>
      </c>
      <c r="AR359" t="b">
        <f t="shared" si="128"/>
        <v>1</v>
      </c>
      <c r="AS359" t="b">
        <f t="shared" si="128"/>
        <v>1</v>
      </c>
      <c r="AT359" t="b">
        <f t="shared" si="128"/>
        <v>1</v>
      </c>
      <c r="AU359" t="b">
        <f t="shared" si="128"/>
        <v>1</v>
      </c>
      <c r="AV359" t="b">
        <f t="shared" si="128"/>
        <v>1</v>
      </c>
      <c r="AW359" t="b">
        <f t="shared" si="128"/>
        <v>1</v>
      </c>
      <c r="AX359" t="b">
        <f t="shared" si="128"/>
        <v>1</v>
      </c>
      <c r="AY359" t="b">
        <f t="shared" si="128"/>
        <v>1</v>
      </c>
      <c r="AZ359" t="b">
        <f t="shared" si="128"/>
        <v>1</v>
      </c>
      <c r="BA359" t="b">
        <f t="shared" si="128"/>
        <v>1</v>
      </c>
      <c r="BB359" t="b">
        <f t="shared" si="128"/>
        <v>1</v>
      </c>
      <c r="BC359" t="b">
        <f t="shared" si="128"/>
        <v>0</v>
      </c>
      <c r="BD359" t="b">
        <f t="shared" si="128"/>
        <v>0</v>
      </c>
      <c r="BE359" t="b">
        <f t="shared" si="128"/>
        <v>0</v>
      </c>
      <c r="BF359" t="b">
        <f t="shared" si="128"/>
        <v>0</v>
      </c>
      <c r="BG359" t="b">
        <f t="shared" si="128"/>
        <v>1</v>
      </c>
      <c r="BH359" t="b">
        <f t="shared" si="128"/>
        <v>0</v>
      </c>
      <c r="BI359" t="b">
        <f t="shared" si="128"/>
        <v>1</v>
      </c>
      <c r="BJ359" t="b">
        <f t="shared" si="128"/>
        <v>1</v>
      </c>
      <c r="BK359" t="b">
        <f t="shared" si="128"/>
        <v>1</v>
      </c>
      <c r="BL359" t="b">
        <f t="shared" si="128"/>
        <v>1</v>
      </c>
      <c r="BM359" t="b">
        <f t="shared" ref="BM359:BW359" si="129">BM67=BM213</f>
        <v>1</v>
      </c>
      <c r="BN359" t="b">
        <f t="shared" si="129"/>
        <v>1</v>
      </c>
      <c r="BO359" t="b">
        <f t="shared" si="129"/>
        <v>1</v>
      </c>
      <c r="BP359" t="b">
        <f t="shared" si="129"/>
        <v>1</v>
      </c>
      <c r="BQ359" t="b">
        <f t="shared" si="129"/>
        <v>1</v>
      </c>
      <c r="BR359" t="b">
        <f t="shared" si="129"/>
        <v>1</v>
      </c>
      <c r="BS359" t="b">
        <f t="shared" si="129"/>
        <v>0</v>
      </c>
      <c r="BT359" t="b">
        <f t="shared" si="129"/>
        <v>1</v>
      </c>
      <c r="BU359" t="b">
        <f t="shared" si="129"/>
        <v>1</v>
      </c>
      <c r="BV359" t="b">
        <f t="shared" si="129"/>
        <v>0</v>
      </c>
      <c r="BW359" t="b">
        <f t="shared" si="129"/>
        <v>1</v>
      </c>
    </row>
    <row r="360" spans="1:75" x14ac:dyDescent="0.25">
      <c r="A360" t="b">
        <f t="shared" ref="A360:BL360" si="130">A68=A214</f>
        <v>1</v>
      </c>
      <c r="B360" t="b">
        <f t="shared" si="130"/>
        <v>1</v>
      </c>
      <c r="C360" t="b">
        <f t="shared" si="130"/>
        <v>0</v>
      </c>
      <c r="D360" t="b">
        <f t="shared" si="130"/>
        <v>0</v>
      </c>
      <c r="E360" t="b">
        <f t="shared" si="130"/>
        <v>0</v>
      </c>
      <c r="F360" t="b">
        <f t="shared" si="130"/>
        <v>0</v>
      </c>
      <c r="G360" t="b">
        <f t="shared" si="130"/>
        <v>0</v>
      </c>
      <c r="H360" t="b">
        <f t="shared" si="130"/>
        <v>1</v>
      </c>
      <c r="I360" t="b">
        <f t="shared" si="130"/>
        <v>1</v>
      </c>
      <c r="J360" t="b">
        <f t="shared" si="130"/>
        <v>1</v>
      </c>
      <c r="K360" t="b">
        <f t="shared" si="130"/>
        <v>1</v>
      </c>
      <c r="L360" t="b">
        <f t="shared" si="130"/>
        <v>0</v>
      </c>
      <c r="M360" t="b">
        <f t="shared" si="130"/>
        <v>1</v>
      </c>
      <c r="N360" t="b">
        <f t="shared" si="130"/>
        <v>1</v>
      </c>
      <c r="O360" t="b">
        <f t="shared" si="130"/>
        <v>1</v>
      </c>
      <c r="P360" t="b">
        <f t="shared" si="130"/>
        <v>1</v>
      </c>
      <c r="Q360" t="b">
        <f t="shared" si="130"/>
        <v>1</v>
      </c>
      <c r="R360" t="b">
        <f t="shared" si="130"/>
        <v>1</v>
      </c>
      <c r="S360" t="b">
        <f t="shared" si="130"/>
        <v>1</v>
      </c>
      <c r="T360" t="b">
        <f t="shared" si="130"/>
        <v>1</v>
      </c>
      <c r="U360" t="b">
        <f t="shared" si="130"/>
        <v>1</v>
      </c>
      <c r="V360" t="b">
        <f t="shared" si="130"/>
        <v>1</v>
      </c>
      <c r="W360" t="b">
        <f t="shared" si="130"/>
        <v>1</v>
      </c>
      <c r="X360" t="b">
        <f t="shared" si="130"/>
        <v>1</v>
      </c>
      <c r="Y360" t="b">
        <f t="shared" si="130"/>
        <v>1</v>
      </c>
      <c r="Z360" t="b">
        <f t="shared" si="130"/>
        <v>1</v>
      </c>
      <c r="AA360" t="b">
        <f t="shared" si="130"/>
        <v>1</v>
      </c>
      <c r="AB360" t="b">
        <f t="shared" si="130"/>
        <v>1</v>
      </c>
      <c r="AC360" t="b">
        <f t="shared" si="130"/>
        <v>1</v>
      </c>
      <c r="AD360" t="b">
        <f t="shared" si="130"/>
        <v>1</v>
      </c>
      <c r="AE360" t="b">
        <f t="shared" si="130"/>
        <v>1</v>
      </c>
      <c r="AF360" t="b">
        <f t="shared" si="130"/>
        <v>1</v>
      </c>
      <c r="AG360" t="b">
        <f t="shared" si="130"/>
        <v>1</v>
      </c>
      <c r="AH360" t="b">
        <f t="shared" si="130"/>
        <v>1</v>
      </c>
      <c r="AI360" t="b">
        <f t="shared" si="130"/>
        <v>1</v>
      </c>
      <c r="AJ360" t="b">
        <f t="shared" si="130"/>
        <v>1</v>
      </c>
      <c r="AK360" t="b">
        <f t="shared" si="130"/>
        <v>1</v>
      </c>
      <c r="AL360" t="b">
        <f t="shared" si="130"/>
        <v>1</v>
      </c>
      <c r="AM360" t="b">
        <f t="shared" si="130"/>
        <v>1</v>
      </c>
      <c r="AN360" t="b">
        <f t="shared" si="130"/>
        <v>1</v>
      </c>
      <c r="AO360" t="b">
        <f t="shared" si="130"/>
        <v>0</v>
      </c>
      <c r="AP360" t="b">
        <f t="shared" si="130"/>
        <v>1</v>
      </c>
      <c r="AQ360" t="b">
        <f t="shared" si="130"/>
        <v>1</v>
      </c>
      <c r="AR360" t="b">
        <f t="shared" si="130"/>
        <v>1</v>
      </c>
      <c r="AS360" t="b">
        <f t="shared" si="130"/>
        <v>1</v>
      </c>
      <c r="AT360" t="b">
        <f t="shared" si="130"/>
        <v>1</v>
      </c>
      <c r="AU360" t="b">
        <f t="shared" si="130"/>
        <v>1</v>
      </c>
      <c r="AV360" t="b">
        <f t="shared" si="130"/>
        <v>1</v>
      </c>
      <c r="AW360" t="b">
        <f t="shared" si="130"/>
        <v>1</v>
      </c>
      <c r="AX360" t="b">
        <f t="shared" si="130"/>
        <v>1</v>
      </c>
      <c r="AY360" t="b">
        <f t="shared" si="130"/>
        <v>1</v>
      </c>
      <c r="AZ360" t="b">
        <f t="shared" si="130"/>
        <v>1</v>
      </c>
      <c r="BA360" t="b">
        <f t="shared" si="130"/>
        <v>1</v>
      </c>
      <c r="BB360" t="b">
        <f t="shared" si="130"/>
        <v>1</v>
      </c>
      <c r="BC360" t="b">
        <f t="shared" si="130"/>
        <v>0</v>
      </c>
      <c r="BD360" t="b">
        <f t="shared" si="130"/>
        <v>0</v>
      </c>
      <c r="BE360" t="b">
        <f t="shared" si="130"/>
        <v>0</v>
      </c>
      <c r="BF360" t="b">
        <f t="shared" si="130"/>
        <v>0</v>
      </c>
      <c r="BG360" t="b">
        <f t="shared" si="130"/>
        <v>1</v>
      </c>
      <c r="BH360" t="b">
        <f t="shared" si="130"/>
        <v>0</v>
      </c>
      <c r="BI360" t="b">
        <f t="shared" si="130"/>
        <v>1</v>
      </c>
      <c r="BJ360" t="b">
        <f t="shared" si="130"/>
        <v>1</v>
      </c>
      <c r="BK360" t="b">
        <f t="shared" si="130"/>
        <v>1</v>
      </c>
      <c r="BL360" t="b">
        <f t="shared" si="130"/>
        <v>1</v>
      </c>
      <c r="BM360" t="b">
        <f t="shared" ref="BM360:BW360" si="131">BM68=BM214</f>
        <v>1</v>
      </c>
      <c r="BN360" t="b">
        <f t="shared" si="131"/>
        <v>1</v>
      </c>
      <c r="BO360" t="b">
        <f t="shared" si="131"/>
        <v>1</v>
      </c>
      <c r="BP360" t="b">
        <f t="shared" si="131"/>
        <v>1</v>
      </c>
      <c r="BQ360" t="b">
        <f t="shared" si="131"/>
        <v>1</v>
      </c>
      <c r="BR360" t="b">
        <f t="shared" si="131"/>
        <v>1</v>
      </c>
      <c r="BS360" t="b">
        <f t="shared" si="131"/>
        <v>0</v>
      </c>
      <c r="BT360" t="b">
        <f t="shared" si="131"/>
        <v>1</v>
      </c>
      <c r="BU360" t="b">
        <f t="shared" si="131"/>
        <v>1</v>
      </c>
      <c r="BV360" t="b">
        <f t="shared" si="131"/>
        <v>0</v>
      </c>
      <c r="BW360" t="b">
        <f t="shared" si="131"/>
        <v>1</v>
      </c>
    </row>
    <row r="361" spans="1:75" x14ac:dyDescent="0.25">
      <c r="A361" t="b">
        <f t="shared" ref="A361:BL361" si="132">A69=A215</f>
        <v>1</v>
      </c>
      <c r="B361" t="b">
        <f t="shared" si="132"/>
        <v>1</v>
      </c>
      <c r="C361" t="b">
        <f t="shared" si="132"/>
        <v>0</v>
      </c>
      <c r="D361" t="b">
        <f t="shared" si="132"/>
        <v>0</v>
      </c>
      <c r="E361" t="b">
        <f t="shared" si="132"/>
        <v>0</v>
      </c>
      <c r="F361" t="b">
        <f t="shared" si="132"/>
        <v>0</v>
      </c>
      <c r="G361" t="b">
        <f t="shared" si="132"/>
        <v>0</v>
      </c>
      <c r="H361" t="b">
        <f t="shared" si="132"/>
        <v>1</v>
      </c>
      <c r="I361" t="b">
        <f t="shared" si="132"/>
        <v>1</v>
      </c>
      <c r="J361" t="b">
        <f t="shared" si="132"/>
        <v>1</v>
      </c>
      <c r="K361" t="b">
        <f t="shared" si="132"/>
        <v>1</v>
      </c>
      <c r="L361" t="b">
        <f t="shared" si="132"/>
        <v>0</v>
      </c>
      <c r="M361" t="b">
        <f t="shared" si="132"/>
        <v>1</v>
      </c>
      <c r="N361" t="b">
        <f t="shared" si="132"/>
        <v>1</v>
      </c>
      <c r="O361" t="b">
        <f t="shared" si="132"/>
        <v>1</v>
      </c>
      <c r="P361" t="b">
        <f t="shared" si="132"/>
        <v>1</v>
      </c>
      <c r="Q361" t="b">
        <f t="shared" si="132"/>
        <v>1</v>
      </c>
      <c r="R361" t="b">
        <f t="shared" si="132"/>
        <v>1</v>
      </c>
      <c r="S361" t="b">
        <f t="shared" si="132"/>
        <v>1</v>
      </c>
      <c r="T361" t="b">
        <f t="shared" si="132"/>
        <v>1</v>
      </c>
      <c r="U361" t="b">
        <f t="shared" si="132"/>
        <v>1</v>
      </c>
      <c r="V361" t="b">
        <f t="shared" si="132"/>
        <v>1</v>
      </c>
      <c r="W361" t="b">
        <f t="shared" si="132"/>
        <v>1</v>
      </c>
      <c r="X361" t="b">
        <f t="shared" si="132"/>
        <v>1</v>
      </c>
      <c r="Y361" t="b">
        <f t="shared" si="132"/>
        <v>1</v>
      </c>
      <c r="Z361" t="b">
        <f t="shared" si="132"/>
        <v>1</v>
      </c>
      <c r="AA361" t="b">
        <f t="shared" si="132"/>
        <v>1</v>
      </c>
      <c r="AB361" t="b">
        <f t="shared" si="132"/>
        <v>1</v>
      </c>
      <c r="AC361" t="b">
        <f t="shared" si="132"/>
        <v>1</v>
      </c>
      <c r="AD361" t="b">
        <f t="shared" si="132"/>
        <v>1</v>
      </c>
      <c r="AE361" t="b">
        <f t="shared" si="132"/>
        <v>1</v>
      </c>
      <c r="AF361" t="b">
        <f t="shared" si="132"/>
        <v>1</v>
      </c>
      <c r="AG361" t="b">
        <f t="shared" si="132"/>
        <v>1</v>
      </c>
      <c r="AH361" t="b">
        <f t="shared" si="132"/>
        <v>1</v>
      </c>
      <c r="AI361" t="b">
        <f t="shared" si="132"/>
        <v>1</v>
      </c>
      <c r="AJ361" t="b">
        <f t="shared" si="132"/>
        <v>1</v>
      </c>
      <c r="AK361" t="b">
        <f t="shared" si="132"/>
        <v>1</v>
      </c>
      <c r="AL361" t="b">
        <f t="shared" si="132"/>
        <v>1</v>
      </c>
      <c r="AM361" t="b">
        <f t="shared" si="132"/>
        <v>1</v>
      </c>
      <c r="AN361" t="b">
        <f t="shared" si="132"/>
        <v>1</v>
      </c>
      <c r="AO361" t="b">
        <f t="shared" si="132"/>
        <v>0</v>
      </c>
      <c r="AP361" t="b">
        <f t="shared" si="132"/>
        <v>1</v>
      </c>
      <c r="AQ361" t="b">
        <f t="shared" si="132"/>
        <v>1</v>
      </c>
      <c r="AR361" t="b">
        <f t="shared" si="132"/>
        <v>1</v>
      </c>
      <c r="AS361" t="b">
        <f t="shared" si="132"/>
        <v>1</v>
      </c>
      <c r="AT361" t="b">
        <f t="shared" si="132"/>
        <v>1</v>
      </c>
      <c r="AU361" t="b">
        <f t="shared" si="132"/>
        <v>1</v>
      </c>
      <c r="AV361" t="b">
        <f t="shared" si="132"/>
        <v>1</v>
      </c>
      <c r="AW361" t="b">
        <f t="shared" si="132"/>
        <v>1</v>
      </c>
      <c r="AX361" t="b">
        <f t="shared" si="132"/>
        <v>1</v>
      </c>
      <c r="AY361" t="b">
        <f t="shared" si="132"/>
        <v>1</v>
      </c>
      <c r="AZ361" t="b">
        <f t="shared" si="132"/>
        <v>1</v>
      </c>
      <c r="BA361" t="b">
        <f t="shared" si="132"/>
        <v>1</v>
      </c>
      <c r="BB361" t="b">
        <f t="shared" si="132"/>
        <v>1</v>
      </c>
      <c r="BC361" t="b">
        <f t="shared" si="132"/>
        <v>0</v>
      </c>
      <c r="BD361" t="b">
        <f t="shared" si="132"/>
        <v>0</v>
      </c>
      <c r="BE361" t="b">
        <f t="shared" si="132"/>
        <v>0</v>
      </c>
      <c r="BF361" t="b">
        <f t="shared" si="132"/>
        <v>0</v>
      </c>
      <c r="BG361" t="b">
        <f t="shared" si="132"/>
        <v>1</v>
      </c>
      <c r="BH361" t="b">
        <f t="shared" si="132"/>
        <v>0</v>
      </c>
      <c r="BI361" t="b">
        <f t="shared" si="132"/>
        <v>1</v>
      </c>
      <c r="BJ361" t="b">
        <f t="shared" si="132"/>
        <v>1</v>
      </c>
      <c r="BK361" t="b">
        <f t="shared" si="132"/>
        <v>1</v>
      </c>
      <c r="BL361" t="b">
        <f t="shared" si="132"/>
        <v>1</v>
      </c>
      <c r="BM361" t="b">
        <f t="shared" ref="BM361:BW361" si="133">BM69=BM215</f>
        <v>1</v>
      </c>
      <c r="BN361" t="b">
        <f t="shared" si="133"/>
        <v>1</v>
      </c>
      <c r="BO361" t="b">
        <f t="shared" si="133"/>
        <v>1</v>
      </c>
      <c r="BP361" t="b">
        <f t="shared" si="133"/>
        <v>1</v>
      </c>
      <c r="BQ361" t="b">
        <f t="shared" si="133"/>
        <v>1</v>
      </c>
      <c r="BR361" t="b">
        <f t="shared" si="133"/>
        <v>1</v>
      </c>
      <c r="BS361" t="b">
        <f t="shared" si="133"/>
        <v>0</v>
      </c>
      <c r="BT361" t="b">
        <f t="shared" si="133"/>
        <v>1</v>
      </c>
      <c r="BU361" t="b">
        <f t="shared" si="133"/>
        <v>1</v>
      </c>
      <c r="BV361" t="b">
        <f t="shared" si="133"/>
        <v>0</v>
      </c>
      <c r="BW361" t="b">
        <f t="shared" si="133"/>
        <v>1</v>
      </c>
    </row>
    <row r="362" spans="1:75" x14ac:dyDescent="0.25">
      <c r="A362" t="b">
        <f t="shared" ref="A362:BL362" si="134">A70=A216</f>
        <v>1</v>
      </c>
      <c r="B362" t="b">
        <f t="shared" si="134"/>
        <v>1</v>
      </c>
      <c r="C362" t="b">
        <f t="shared" si="134"/>
        <v>0</v>
      </c>
      <c r="D362" t="b">
        <f t="shared" si="134"/>
        <v>0</v>
      </c>
      <c r="E362" t="b">
        <f t="shared" si="134"/>
        <v>0</v>
      </c>
      <c r="F362" t="b">
        <f t="shared" si="134"/>
        <v>0</v>
      </c>
      <c r="G362" t="b">
        <f t="shared" si="134"/>
        <v>0</v>
      </c>
      <c r="H362" t="b">
        <f t="shared" si="134"/>
        <v>1</v>
      </c>
      <c r="I362" t="b">
        <f t="shared" si="134"/>
        <v>1</v>
      </c>
      <c r="J362" t="b">
        <f t="shared" si="134"/>
        <v>1</v>
      </c>
      <c r="K362" t="b">
        <f t="shared" si="134"/>
        <v>1</v>
      </c>
      <c r="L362" t="b">
        <f t="shared" si="134"/>
        <v>0</v>
      </c>
      <c r="M362" t="b">
        <f t="shared" si="134"/>
        <v>1</v>
      </c>
      <c r="N362" t="b">
        <f t="shared" si="134"/>
        <v>1</v>
      </c>
      <c r="O362" t="b">
        <f t="shared" si="134"/>
        <v>1</v>
      </c>
      <c r="P362" t="b">
        <f t="shared" si="134"/>
        <v>1</v>
      </c>
      <c r="Q362" t="b">
        <f t="shared" si="134"/>
        <v>1</v>
      </c>
      <c r="R362" t="b">
        <f t="shared" si="134"/>
        <v>1</v>
      </c>
      <c r="S362" t="b">
        <f t="shared" si="134"/>
        <v>1</v>
      </c>
      <c r="T362" t="b">
        <f t="shared" si="134"/>
        <v>1</v>
      </c>
      <c r="U362" t="b">
        <f t="shared" si="134"/>
        <v>1</v>
      </c>
      <c r="V362" t="b">
        <f t="shared" si="134"/>
        <v>1</v>
      </c>
      <c r="W362" t="b">
        <f t="shared" si="134"/>
        <v>1</v>
      </c>
      <c r="X362" t="b">
        <f t="shared" si="134"/>
        <v>1</v>
      </c>
      <c r="Y362" t="b">
        <f t="shared" si="134"/>
        <v>1</v>
      </c>
      <c r="Z362" t="b">
        <f t="shared" si="134"/>
        <v>1</v>
      </c>
      <c r="AA362" t="b">
        <f t="shared" si="134"/>
        <v>1</v>
      </c>
      <c r="AB362" t="b">
        <f t="shared" si="134"/>
        <v>1</v>
      </c>
      <c r="AC362" t="b">
        <f t="shared" si="134"/>
        <v>1</v>
      </c>
      <c r="AD362" t="b">
        <f t="shared" si="134"/>
        <v>1</v>
      </c>
      <c r="AE362" t="b">
        <f t="shared" si="134"/>
        <v>1</v>
      </c>
      <c r="AF362" t="b">
        <f t="shared" si="134"/>
        <v>1</v>
      </c>
      <c r="AG362" t="b">
        <f t="shared" si="134"/>
        <v>1</v>
      </c>
      <c r="AH362" t="b">
        <f t="shared" si="134"/>
        <v>1</v>
      </c>
      <c r="AI362" t="b">
        <f t="shared" si="134"/>
        <v>1</v>
      </c>
      <c r="AJ362" t="b">
        <f t="shared" si="134"/>
        <v>1</v>
      </c>
      <c r="AK362" t="b">
        <f t="shared" si="134"/>
        <v>1</v>
      </c>
      <c r="AL362" t="b">
        <f t="shared" si="134"/>
        <v>1</v>
      </c>
      <c r="AM362" t="b">
        <f t="shared" si="134"/>
        <v>1</v>
      </c>
      <c r="AN362" t="b">
        <f t="shared" si="134"/>
        <v>1</v>
      </c>
      <c r="AO362" t="b">
        <f t="shared" si="134"/>
        <v>0</v>
      </c>
      <c r="AP362" t="b">
        <f t="shared" si="134"/>
        <v>1</v>
      </c>
      <c r="AQ362" t="b">
        <f t="shared" si="134"/>
        <v>1</v>
      </c>
      <c r="AR362" t="b">
        <f t="shared" si="134"/>
        <v>1</v>
      </c>
      <c r="AS362" t="b">
        <f t="shared" si="134"/>
        <v>1</v>
      </c>
      <c r="AT362" t="b">
        <f t="shared" si="134"/>
        <v>1</v>
      </c>
      <c r="AU362" t="b">
        <f t="shared" si="134"/>
        <v>1</v>
      </c>
      <c r="AV362" t="b">
        <f t="shared" si="134"/>
        <v>1</v>
      </c>
      <c r="AW362" t="b">
        <f t="shared" si="134"/>
        <v>1</v>
      </c>
      <c r="AX362" t="b">
        <f t="shared" si="134"/>
        <v>1</v>
      </c>
      <c r="AY362" t="b">
        <f t="shared" si="134"/>
        <v>1</v>
      </c>
      <c r="AZ362" t="b">
        <f t="shared" si="134"/>
        <v>1</v>
      </c>
      <c r="BA362" t="b">
        <f t="shared" si="134"/>
        <v>1</v>
      </c>
      <c r="BB362" t="b">
        <f t="shared" si="134"/>
        <v>1</v>
      </c>
      <c r="BC362" t="b">
        <f t="shared" si="134"/>
        <v>0</v>
      </c>
      <c r="BD362" t="b">
        <f t="shared" si="134"/>
        <v>0</v>
      </c>
      <c r="BE362" t="b">
        <f t="shared" si="134"/>
        <v>0</v>
      </c>
      <c r="BF362" t="b">
        <f t="shared" si="134"/>
        <v>0</v>
      </c>
      <c r="BG362" t="b">
        <f t="shared" si="134"/>
        <v>1</v>
      </c>
      <c r="BH362" t="b">
        <f t="shared" si="134"/>
        <v>0</v>
      </c>
      <c r="BI362" t="b">
        <f t="shared" si="134"/>
        <v>1</v>
      </c>
      <c r="BJ362" t="b">
        <f t="shared" si="134"/>
        <v>1</v>
      </c>
      <c r="BK362" t="b">
        <f t="shared" si="134"/>
        <v>1</v>
      </c>
      <c r="BL362" t="b">
        <f t="shared" si="134"/>
        <v>1</v>
      </c>
      <c r="BM362" t="b">
        <f t="shared" ref="BM362:BW362" si="135">BM70=BM216</f>
        <v>1</v>
      </c>
      <c r="BN362" t="b">
        <f t="shared" si="135"/>
        <v>1</v>
      </c>
      <c r="BO362" t="b">
        <f t="shared" si="135"/>
        <v>1</v>
      </c>
      <c r="BP362" t="b">
        <f t="shared" si="135"/>
        <v>1</v>
      </c>
      <c r="BQ362" t="b">
        <f t="shared" si="135"/>
        <v>1</v>
      </c>
      <c r="BR362" t="b">
        <f t="shared" si="135"/>
        <v>1</v>
      </c>
      <c r="BS362" t="b">
        <f t="shared" si="135"/>
        <v>0</v>
      </c>
      <c r="BT362" t="b">
        <f t="shared" si="135"/>
        <v>1</v>
      </c>
      <c r="BU362" t="b">
        <f t="shared" si="135"/>
        <v>1</v>
      </c>
      <c r="BV362" t="b">
        <f t="shared" si="135"/>
        <v>0</v>
      </c>
      <c r="BW362" t="b">
        <f t="shared" si="135"/>
        <v>1</v>
      </c>
    </row>
    <row r="363" spans="1:75" x14ac:dyDescent="0.25">
      <c r="A363" t="b">
        <f t="shared" ref="A363:BL363" si="136">A71=A217</f>
        <v>1</v>
      </c>
      <c r="B363" t="b">
        <f t="shared" si="136"/>
        <v>1</v>
      </c>
      <c r="C363" t="b">
        <f t="shared" si="136"/>
        <v>0</v>
      </c>
      <c r="D363" t="b">
        <f t="shared" si="136"/>
        <v>0</v>
      </c>
      <c r="E363" t="b">
        <f t="shared" si="136"/>
        <v>0</v>
      </c>
      <c r="F363" t="b">
        <f t="shared" si="136"/>
        <v>0</v>
      </c>
      <c r="G363" t="b">
        <f t="shared" si="136"/>
        <v>0</v>
      </c>
      <c r="H363" t="b">
        <f t="shared" si="136"/>
        <v>1</v>
      </c>
      <c r="I363" t="b">
        <f t="shared" si="136"/>
        <v>1</v>
      </c>
      <c r="J363" t="b">
        <f t="shared" si="136"/>
        <v>1</v>
      </c>
      <c r="K363" t="b">
        <f t="shared" si="136"/>
        <v>1</v>
      </c>
      <c r="L363" t="b">
        <f t="shared" si="136"/>
        <v>0</v>
      </c>
      <c r="M363" t="b">
        <f t="shared" si="136"/>
        <v>1</v>
      </c>
      <c r="N363" t="b">
        <f t="shared" si="136"/>
        <v>1</v>
      </c>
      <c r="O363" t="b">
        <f t="shared" si="136"/>
        <v>1</v>
      </c>
      <c r="P363" t="b">
        <f t="shared" si="136"/>
        <v>1</v>
      </c>
      <c r="Q363" t="b">
        <f t="shared" si="136"/>
        <v>1</v>
      </c>
      <c r="R363" t="b">
        <f t="shared" si="136"/>
        <v>1</v>
      </c>
      <c r="S363" t="b">
        <f t="shared" si="136"/>
        <v>1</v>
      </c>
      <c r="T363" t="b">
        <f t="shared" si="136"/>
        <v>1</v>
      </c>
      <c r="U363" t="b">
        <f t="shared" si="136"/>
        <v>1</v>
      </c>
      <c r="V363" t="b">
        <f t="shared" si="136"/>
        <v>1</v>
      </c>
      <c r="W363" t="b">
        <f t="shared" si="136"/>
        <v>1</v>
      </c>
      <c r="X363" t="b">
        <f t="shared" si="136"/>
        <v>1</v>
      </c>
      <c r="Y363" t="b">
        <f t="shared" si="136"/>
        <v>1</v>
      </c>
      <c r="Z363" t="b">
        <f t="shared" si="136"/>
        <v>1</v>
      </c>
      <c r="AA363" t="b">
        <f t="shared" si="136"/>
        <v>1</v>
      </c>
      <c r="AB363" t="b">
        <f t="shared" si="136"/>
        <v>1</v>
      </c>
      <c r="AC363" t="b">
        <f t="shared" si="136"/>
        <v>1</v>
      </c>
      <c r="AD363" t="b">
        <f t="shared" si="136"/>
        <v>1</v>
      </c>
      <c r="AE363" t="b">
        <f t="shared" si="136"/>
        <v>1</v>
      </c>
      <c r="AF363" t="b">
        <f t="shared" si="136"/>
        <v>1</v>
      </c>
      <c r="AG363" t="b">
        <f t="shared" si="136"/>
        <v>1</v>
      </c>
      <c r="AH363" t="b">
        <f t="shared" si="136"/>
        <v>1</v>
      </c>
      <c r="AI363" t="b">
        <f t="shared" si="136"/>
        <v>1</v>
      </c>
      <c r="AJ363" t="b">
        <f t="shared" si="136"/>
        <v>1</v>
      </c>
      <c r="AK363" t="b">
        <f t="shared" si="136"/>
        <v>1</v>
      </c>
      <c r="AL363" t="b">
        <f t="shared" si="136"/>
        <v>1</v>
      </c>
      <c r="AM363" t="b">
        <f t="shared" si="136"/>
        <v>1</v>
      </c>
      <c r="AN363" t="b">
        <f t="shared" si="136"/>
        <v>1</v>
      </c>
      <c r="AO363" t="b">
        <f t="shared" si="136"/>
        <v>0</v>
      </c>
      <c r="AP363" t="b">
        <f t="shared" si="136"/>
        <v>1</v>
      </c>
      <c r="AQ363" t="b">
        <f t="shared" si="136"/>
        <v>1</v>
      </c>
      <c r="AR363" t="b">
        <f t="shared" si="136"/>
        <v>1</v>
      </c>
      <c r="AS363" t="b">
        <f t="shared" si="136"/>
        <v>1</v>
      </c>
      <c r="AT363" t="b">
        <f t="shared" si="136"/>
        <v>1</v>
      </c>
      <c r="AU363" t="b">
        <f t="shared" si="136"/>
        <v>1</v>
      </c>
      <c r="AV363" t="b">
        <f t="shared" si="136"/>
        <v>1</v>
      </c>
      <c r="AW363" t="b">
        <f t="shared" si="136"/>
        <v>1</v>
      </c>
      <c r="AX363" t="b">
        <f t="shared" si="136"/>
        <v>1</v>
      </c>
      <c r="AY363" t="b">
        <f t="shared" si="136"/>
        <v>1</v>
      </c>
      <c r="AZ363" t="b">
        <f t="shared" si="136"/>
        <v>1</v>
      </c>
      <c r="BA363" t="b">
        <f t="shared" si="136"/>
        <v>1</v>
      </c>
      <c r="BB363" t="b">
        <f t="shared" si="136"/>
        <v>1</v>
      </c>
      <c r="BC363" t="b">
        <f t="shared" si="136"/>
        <v>0</v>
      </c>
      <c r="BD363" t="b">
        <f t="shared" si="136"/>
        <v>0</v>
      </c>
      <c r="BE363" t="b">
        <f t="shared" si="136"/>
        <v>0</v>
      </c>
      <c r="BF363" t="b">
        <f t="shared" si="136"/>
        <v>0</v>
      </c>
      <c r="BG363" t="b">
        <f t="shared" si="136"/>
        <v>1</v>
      </c>
      <c r="BH363" t="b">
        <f t="shared" si="136"/>
        <v>0</v>
      </c>
      <c r="BI363" t="b">
        <f t="shared" si="136"/>
        <v>1</v>
      </c>
      <c r="BJ363" t="b">
        <f t="shared" si="136"/>
        <v>1</v>
      </c>
      <c r="BK363" t="b">
        <f t="shared" si="136"/>
        <v>1</v>
      </c>
      <c r="BL363" t="b">
        <f t="shared" si="136"/>
        <v>1</v>
      </c>
      <c r="BM363" t="b">
        <f t="shared" ref="BM363:BW363" si="137">BM71=BM217</f>
        <v>1</v>
      </c>
      <c r="BN363" t="b">
        <f t="shared" si="137"/>
        <v>1</v>
      </c>
      <c r="BO363" t="b">
        <f t="shared" si="137"/>
        <v>1</v>
      </c>
      <c r="BP363" t="b">
        <f t="shared" si="137"/>
        <v>1</v>
      </c>
      <c r="BQ363" t="b">
        <f t="shared" si="137"/>
        <v>1</v>
      </c>
      <c r="BR363" t="b">
        <f t="shared" si="137"/>
        <v>1</v>
      </c>
      <c r="BS363" t="b">
        <f t="shared" si="137"/>
        <v>0</v>
      </c>
      <c r="BT363" t="b">
        <f t="shared" si="137"/>
        <v>1</v>
      </c>
      <c r="BU363" t="b">
        <f t="shared" si="137"/>
        <v>1</v>
      </c>
      <c r="BV363" t="b">
        <f t="shared" si="137"/>
        <v>0</v>
      </c>
      <c r="BW363" t="b">
        <f t="shared" si="137"/>
        <v>1</v>
      </c>
    </row>
    <row r="364" spans="1:75" x14ac:dyDescent="0.25">
      <c r="A364" t="b">
        <f t="shared" ref="A364:BL364" si="138">A72=A218</f>
        <v>1</v>
      </c>
      <c r="B364" t="b">
        <f t="shared" si="138"/>
        <v>1</v>
      </c>
      <c r="C364" t="b">
        <f t="shared" si="138"/>
        <v>0</v>
      </c>
      <c r="D364" t="b">
        <f t="shared" si="138"/>
        <v>0</v>
      </c>
      <c r="E364" t="b">
        <f t="shared" si="138"/>
        <v>0</v>
      </c>
      <c r="F364" t="b">
        <f t="shared" si="138"/>
        <v>0</v>
      </c>
      <c r="G364" t="b">
        <f t="shared" si="138"/>
        <v>0</v>
      </c>
      <c r="H364" t="b">
        <f t="shared" si="138"/>
        <v>1</v>
      </c>
      <c r="I364" t="b">
        <f t="shared" si="138"/>
        <v>1</v>
      </c>
      <c r="J364" t="b">
        <f t="shared" si="138"/>
        <v>1</v>
      </c>
      <c r="K364" t="b">
        <f t="shared" si="138"/>
        <v>1</v>
      </c>
      <c r="L364" t="b">
        <f t="shared" si="138"/>
        <v>0</v>
      </c>
      <c r="M364" t="b">
        <f t="shared" si="138"/>
        <v>1</v>
      </c>
      <c r="N364" t="b">
        <f t="shared" si="138"/>
        <v>1</v>
      </c>
      <c r="O364" t="b">
        <f t="shared" si="138"/>
        <v>1</v>
      </c>
      <c r="P364" t="b">
        <f t="shared" si="138"/>
        <v>1</v>
      </c>
      <c r="Q364" t="b">
        <f t="shared" si="138"/>
        <v>1</v>
      </c>
      <c r="R364" t="b">
        <f t="shared" si="138"/>
        <v>1</v>
      </c>
      <c r="S364" t="b">
        <f t="shared" si="138"/>
        <v>1</v>
      </c>
      <c r="T364" t="b">
        <f t="shared" si="138"/>
        <v>1</v>
      </c>
      <c r="U364" t="b">
        <f t="shared" si="138"/>
        <v>1</v>
      </c>
      <c r="V364" t="b">
        <f t="shared" si="138"/>
        <v>1</v>
      </c>
      <c r="W364" t="b">
        <f t="shared" si="138"/>
        <v>1</v>
      </c>
      <c r="X364" t="b">
        <f t="shared" si="138"/>
        <v>1</v>
      </c>
      <c r="Y364" t="b">
        <f t="shared" si="138"/>
        <v>1</v>
      </c>
      <c r="Z364" t="b">
        <f t="shared" si="138"/>
        <v>1</v>
      </c>
      <c r="AA364" t="b">
        <f t="shared" si="138"/>
        <v>1</v>
      </c>
      <c r="AB364" t="b">
        <f t="shared" si="138"/>
        <v>1</v>
      </c>
      <c r="AC364" t="b">
        <f t="shared" si="138"/>
        <v>1</v>
      </c>
      <c r="AD364" t="b">
        <f t="shared" si="138"/>
        <v>1</v>
      </c>
      <c r="AE364" t="b">
        <f t="shared" si="138"/>
        <v>1</v>
      </c>
      <c r="AF364" t="b">
        <f t="shared" si="138"/>
        <v>1</v>
      </c>
      <c r="AG364" t="b">
        <f t="shared" si="138"/>
        <v>1</v>
      </c>
      <c r="AH364" t="b">
        <f t="shared" si="138"/>
        <v>1</v>
      </c>
      <c r="AI364" t="b">
        <f t="shared" si="138"/>
        <v>1</v>
      </c>
      <c r="AJ364" t="b">
        <f t="shared" si="138"/>
        <v>1</v>
      </c>
      <c r="AK364" t="b">
        <f t="shared" si="138"/>
        <v>1</v>
      </c>
      <c r="AL364" t="b">
        <f t="shared" si="138"/>
        <v>1</v>
      </c>
      <c r="AM364" t="b">
        <f t="shared" si="138"/>
        <v>1</v>
      </c>
      <c r="AN364" t="b">
        <f t="shared" si="138"/>
        <v>1</v>
      </c>
      <c r="AO364" t="b">
        <f t="shared" si="138"/>
        <v>0</v>
      </c>
      <c r="AP364" t="b">
        <f t="shared" si="138"/>
        <v>1</v>
      </c>
      <c r="AQ364" t="b">
        <f t="shared" si="138"/>
        <v>1</v>
      </c>
      <c r="AR364" t="b">
        <f t="shared" si="138"/>
        <v>1</v>
      </c>
      <c r="AS364" t="b">
        <f t="shared" si="138"/>
        <v>1</v>
      </c>
      <c r="AT364" t="b">
        <f t="shared" si="138"/>
        <v>1</v>
      </c>
      <c r="AU364" t="b">
        <f t="shared" si="138"/>
        <v>1</v>
      </c>
      <c r="AV364" t="b">
        <f t="shared" si="138"/>
        <v>1</v>
      </c>
      <c r="AW364" t="b">
        <f t="shared" si="138"/>
        <v>1</v>
      </c>
      <c r="AX364" t="b">
        <f t="shared" si="138"/>
        <v>1</v>
      </c>
      <c r="AY364" t="b">
        <f t="shared" si="138"/>
        <v>1</v>
      </c>
      <c r="AZ364" t="b">
        <f t="shared" si="138"/>
        <v>1</v>
      </c>
      <c r="BA364" t="b">
        <f t="shared" si="138"/>
        <v>1</v>
      </c>
      <c r="BB364" t="b">
        <f t="shared" si="138"/>
        <v>1</v>
      </c>
      <c r="BC364" t="b">
        <f t="shared" si="138"/>
        <v>0</v>
      </c>
      <c r="BD364" t="b">
        <f t="shared" si="138"/>
        <v>0</v>
      </c>
      <c r="BE364" t="b">
        <f t="shared" si="138"/>
        <v>0</v>
      </c>
      <c r="BF364" t="b">
        <f t="shared" si="138"/>
        <v>0</v>
      </c>
      <c r="BG364" t="b">
        <f t="shared" si="138"/>
        <v>1</v>
      </c>
      <c r="BH364" t="b">
        <f t="shared" si="138"/>
        <v>0</v>
      </c>
      <c r="BI364" t="b">
        <f t="shared" si="138"/>
        <v>1</v>
      </c>
      <c r="BJ364" t="b">
        <f t="shared" si="138"/>
        <v>1</v>
      </c>
      <c r="BK364" t="b">
        <f t="shared" si="138"/>
        <v>1</v>
      </c>
      <c r="BL364" t="b">
        <f t="shared" si="138"/>
        <v>1</v>
      </c>
      <c r="BM364" t="b">
        <f t="shared" ref="BM364:BW364" si="139">BM72=BM218</f>
        <v>1</v>
      </c>
      <c r="BN364" t="b">
        <f t="shared" si="139"/>
        <v>1</v>
      </c>
      <c r="BO364" t="b">
        <f t="shared" si="139"/>
        <v>1</v>
      </c>
      <c r="BP364" t="b">
        <f t="shared" si="139"/>
        <v>1</v>
      </c>
      <c r="BQ364" t="b">
        <f t="shared" si="139"/>
        <v>1</v>
      </c>
      <c r="BR364" t="b">
        <f t="shared" si="139"/>
        <v>1</v>
      </c>
      <c r="BS364" t="b">
        <f t="shared" si="139"/>
        <v>0</v>
      </c>
      <c r="BT364" t="b">
        <f t="shared" si="139"/>
        <v>1</v>
      </c>
      <c r="BU364" t="b">
        <f t="shared" si="139"/>
        <v>1</v>
      </c>
      <c r="BV364" t="b">
        <f t="shared" si="139"/>
        <v>0</v>
      </c>
      <c r="BW364" t="b">
        <f t="shared" si="139"/>
        <v>1</v>
      </c>
    </row>
    <row r="365" spans="1:75" x14ac:dyDescent="0.25">
      <c r="A365" t="b">
        <f t="shared" ref="A365:BL365" si="140">A73=A219</f>
        <v>1</v>
      </c>
      <c r="B365" t="b">
        <f t="shared" si="140"/>
        <v>1</v>
      </c>
      <c r="C365" t="b">
        <f t="shared" si="140"/>
        <v>0</v>
      </c>
      <c r="D365" t="b">
        <f t="shared" si="140"/>
        <v>0</v>
      </c>
      <c r="E365" t="b">
        <f t="shared" si="140"/>
        <v>0</v>
      </c>
      <c r="F365" t="b">
        <f t="shared" si="140"/>
        <v>0</v>
      </c>
      <c r="G365" t="b">
        <f t="shared" si="140"/>
        <v>0</v>
      </c>
      <c r="H365" t="b">
        <f t="shared" si="140"/>
        <v>1</v>
      </c>
      <c r="I365" t="b">
        <f t="shared" si="140"/>
        <v>1</v>
      </c>
      <c r="J365" t="b">
        <f t="shared" si="140"/>
        <v>1</v>
      </c>
      <c r="K365" t="b">
        <f t="shared" si="140"/>
        <v>1</v>
      </c>
      <c r="L365" t="b">
        <f t="shared" si="140"/>
        <v>0</v>
      </c>
      <c r="M365" t="b">
        <f t="shared" si="140"/>
        <v>1</v>
      </c>
      <c r="N365" t="b">
        <f t="shared" si="140"/>
        <v>1</v>
      </c>
      <c r="O365" t="b">
        <f t="shared" si="140"/>
        <v>1</v>
      </c>
      <c r="P365" t="b">
        <f t="shared" si="140"/>
        <v>1</v>
      </c>
      <c r="Q365" t="b">
        <f t="shared" si="140"/>
        <v>1</v>
      </c>
      <c r="R365" t="b">
        <f t="shared" si="140"/>
        <v>1</v>
      </c>
      <c r="S365" t="b">
        <f t="shared" si="140"/>
        <v>1</v>
      </c>
      <c r="T365" t="b">
        <f t="shared" si="140"/>
        <v>1</v>
      </c>
      <c r="U365" t="b">
        <f t="shared" si="140"/>
        <v>1</v>
      </c>
      <c r="V365" t="b">
        <f t="shared" si="140"/>
        <v>1</v>
      </c>
      <c r="W365" t="b">
        <f t="shared" si="140"/>
        <v>1</v>
      </c>
      <c r="X365" t="b">
        <f t="shared" si="140"/>
        <v>1</v>
      </c>
      <c r="Y365" t="b">
        <f t="shared" si="140"/>
        <v>1</v>
      </c>
      <c r="Z365" t="b">
        <f t="shared" si="140"/>
        <v>1</v>
      </c>
      <c r="AA365" t="b">
        <f t="shared" si="140"/>
        <v>1</v>
      </c>
      <c r="AB365" t="b">
        <f t="shared" si="140"/>
        <v>1</v>
      </c>
      <c r="AC365" t="b">
        <f t="shared" si="140"/>
        <v>1</v>
      </c>
      <c r="AD365" t="b">
        <f t="shared" si="140"/>
        <v>1</v>
      </c>
      <c r="AE365" t="b">
        <f t="shared" si="140"/>
        <v>1</v>
      </c>
      <c r="AF365" t="b">
        <f t="shared" si="140"/>
        <v>1</v>
      </c>
      <c r="AG365" t="b">
        <f t="shared" si="140"/>
        <v>1</v>
      </c>
      <c r="AH365" t="b">
        <f t="shared" si="140"/>
        <v>1</v>
      </c>
      <c r="AI365" t="b">
        <f t="shared" si="140"/>
        <v>1</v>
      </c>
      <c r="AJ365" t="b">
        <f t="shared" si="140"/>
        <v>1</v>
      </c>
      <c r="AK365" t="b">
        <f t="shared" si="140"/>
        <v>1</v>
      </c>
      <c r="AL365" t="b">
        <f t="shared" si="140"/>
        <v>1</v>
      </c>
      <c r="AM365" t="b">
        <f t="shared" si="140"/>
        <v>1</v>
      </c>
      <c r="AN365" t="b">
        <f t="shared" si="140"/>
        <v>1</v>
      </c>
      <c r="AO365" t="b">
        <f t="shared" si="140"/>
        <v>0</v>
      </c>
      <c r="AP365" t="b">
        <f t="shared" si="140"/>
        <v>1</v>
      </c>
      <c r="AQ365" t="b">
        <f t="shared" si="140"/>
        <v>1</v>
      </c>
      <c r="AR365" t="b">
        <f t="shared" si="140"/>
        <v>1</v>
      </c>
      <c r="AS365" t="b">
        <f t="shared" si="140"/>
        <v>1</v>
      </c>
      <c r="AT365" t="b">
        <f t="shared" si="140"/>
        <v>1</v>
      </c>
      <c r="AU365" t="b">
        <f t="shared" si="140"/>
        <v>1</v>
      </c>
      <c r="AV365" t="b">
        <f t="shared" si="140"/>
        <v>1</v>
      </c>
      <c r="AW365" t="b">
        <f t="shared" si="140"/>
        <v>1</v>
      </c>
      <c r="AX365" t="b">
        <f t="shared" si="140"/>
        <v>1</v>
      </c>
      <c r="AY365" t="b">
        <f t="shared" si="140"/>
        <v>1</v>
      </c>
      <c r="AZ365" t="b">
        <f t="shared" si="140"/>
        <v>1</v>
      </c>
      <c r="BA365" t="b">
        <f t="shared" si="140"/>
        <v>1</v>
      </c>
      <c r="BB365" t="b">
        <f t="shared" si="140"/>
        <v>1</v>
      </c>
      <c r="BC365" t="b">
        <f t="shared" si="140"/>
        <v>0</v>
      </c>
      <c r="BD365" t="b">
        <f t="shared" si="140"/>
        <v>0</v>
      </c>
      <c r="BE365" t="b">
        <f t="shared" si="140"/>
        <v>0</v>
      </c>
      <c r="BF365" t="b">
        <f t="shared" si="140"/>
        <v>0</v>
      </c>
      <c r="BG365" t="b">
        <f t="shared" si="140"/>
        <v>1</v>
      </c>
      <c r="BH365" t="b">
        <f t="shared" si="140"/>
        <v>0</v>
      </c>
      <c r="BI365" t="b">
        <f t="shared" si="140"/>
        <v>1</v>
      </c>
      <c r="BJ365" t="b">
        <f t="shared" si="140"/>
        <v>1</v>
      </c>
      <c r="BK365" t="b">
        <f t="shared" si="140"/>
        <v>1</v>
      </c>
      <c r="BL365" t="b">
        <f t="shared" si="140"/>
        <v>1</v>
      </c>
      <c r="BM365" t="b">
        <f t="shared" ref="BM365:BW365" si="141">BM73=BM219</f>
        <v>1</v>
      </c>
      <c r="BN365" t="b">
        <f t="shared" si="141"/>
        <v>1</v>
      </c>
      <c r="BO365" t="b">
        <f t="shared" si="141"/>
        <v>1</v>
      </c>
      <c r="BP365" t="b">
        <f t="shared" si="141"/>
        <v>1</v>
      </c>
      <c r="BQ365" t="b">
        <f t="shared" si="141"/>
        <v>1</v>
      </c>
      <c r="BR365" t="b">
        <f t="shared" si="141"/>
        <v>1</v>
      </c>
      <c r="BS365" t="b">
        <f t="shared" si="141"/>
        <v>0</v>
      </c>
      <c r="BT365" t="b">
        <f t="shared" si="141"/>
        <v>1</v>
      </c>
      <c r="BU365" t="b">
        <f t="shared" si="141"/>
        <v>1</v>
      </c>
      <c r="BV365" t="b">
        <f t="shared" si="141"/>
        <v>0</v>
      </c>
      <c r="BW365" t="b">
        <f t="shared" si="141"/>
        <v>1</v>
      </c>
    </row>
    <row r="366" spans="1:75" x14ac:dyDescent="0.25">
      <c r="A366" t="b">
        <f t="shared" ref="A366:BL366" si="142">A74=A220</f>
        <v>1</v>
      </c>
      <c r="B366" t="b">
        <f t="shared" si="142"/>
        <v>1</v>
      </c>
      <c r="C366" t="b">
        <f t="shared" si="142"/>
        <v>0</v>
      </c>
      <c r="D366" t="b">
        <f t="shared" si="142"/>
        <v>0</v>
      </c>
      <c r="E366" t="b">
        <f t="shared" si="142"/>
        <v>0</v>
      </c>
      <c r="F366" t="b">
        <f t="shared" si="142"/>
        <v>0</v>
      </c>
      <c r="G366" t="b">
        <f t="shared" si="142"/>
        <v>0</v>
      </c>
      <c r="H366" t="b">
        <f t="shared" si="142"/>
        <v>1</v>
      </c>
      <c r="I366" t="b">
        <f t="shared" si="142"/>
        <v>1</v>
      </c>
      <c r="J366" t="b">
        <f t="shared" si="142"/>
        <v>1</v>
      </c>
      <c r="K366" t="b">
        <f t="shared" si="142"/>
        <v>1</v>
      </c>
      <c r="L366" t="b">
        <f t="shared" si="142"/>
        <v>0</v>
      </c>
      <c r="M366" t="b">
        <f t="shared" si="142"/>
        <v>1</v>
      </c>
      <c r="N366" t="b">
        <f t="shared" si="142"/>
        <v>1</v>
      </c>
      <c r="O366" t="b">
        <f t="shared" si="142"/>
        <v>1</v>
      </c>
      <c r="P366" t="b">
        <f t="shared" si="142"/>
        <v>1</v>
      </c>
      <c r="Q366" t="b">
        <f t="shared" si="142"/>
        <v>1</v>
      </c>
      <c r="R366" t="b">
        <f t="shared" si="142"/>
        <v>1</v>
      </c>
      <c r="S366" t="b">
        <f t="shared" si="142"/>
        <v>1</v>
      </c>
      <c r="T366" t="b">
        <f t="shared" si="142"/>
        <v>1</v>
      </c>
      <c r="U366" t="b">
        <f t="shared" si="142"/>
        <v>1</v>
      </c>
      <c r="V366" t="b">
        <f t="shared" si="142"/>
        <v>1</v>
      </c>
      <c r="W366" t="b">
        <f t="shared" si="142"/>
        <v>1</v>
      </c>
      <c r="X366" t="b">
        <f t="shared" si="142"/>
        <v>1</v>
      </c>
      <c r="Y366" t="b">
        <f t="shared" si="142"/>
        <v>1</v>
      </c>
      <c r="Z366" t="b">
        <f t="shared" si="142"/>
        <v>1</v>
      </c>
      <c r="AA366" t="b">
        <f t="shared" si="142"/>
        <v>1</v>
      </c>
      <c r="AB366" t="b">
        <f t="shared" si="142"/>
        <v>1</v>
      </c>
      <c r="AC366" t="b">
        <f t="shared" si="142"/>
        <v>1</v>
      </c>
      <c r="AD366" t="b">
        <f t="shared" si="142"/>
        <v>1</v>
      </c>
      <c r="AE366" t="b">
        <f t="shared" si="142"/>
        <v>1</v>
      </c>
      <c r="AF366" t="b">
        <f t="shared" si="142"/>
        <v>1</v>
      </c>
      <c r="AG366" t="b">
        <f t="shared" si="142"/>
        <v>1</v>
      </c>
      <c r="AH366" t="b">
        <f t="shared" si="142"/>
        <v>1</v>
      </c>
      <c r="AI366" t="b">
        <f t="shared" si="142"/>
        <v>1</v>
      </c>
      <c r="AJ366" t="b">
        <f t="shared" si="142"/>
        <v>1</v>
      </c>
      <c r="AK366" t="b">
        <f t="shared" si="142"/>
        <v>1</v>
      </c>
      <c r="AL366" t="b">
        <f t="shared" si="142"/>
        <v>1</v>
      </c>
      <c r="AM366" t="b">
        <f t="shared" si="142"/>
        <v>1</v>
      </c>
      <c r="AN366" t="b">
        <f t="shared" si="142"/>
        <v>1</v>
      </c>
      <c r="AO366" t="b">
        <f t="shared" si="142"/>
        <v>0</v>
      </c>
      <c r="AP366" t="b">
        <f t="shared" si="142"/>
        <v>1</v>
      </c>
      <c r="AQ366" t="b">
        <f t="shared" si="142"/>
        <v>1</v>
      </c>
      <c r="AR366" t="b">
        <f t="shared" si="142"/>
        <v>1</v>
      </c>
      <c r="AS366" t="b">
        <f t="shared" si="142"/>
        <v>1</v>
      </c>
      <c r="AT366" t="b">
        <f t="shared" si="142"/>
        <v>1</v>
      </c>
      <c r="AU366" t="b">
        <f t="shared" si="142"/>
        <v>1</v>
      </c>
      <c r="AV366" t="b">
        <f t="shared" si="142"/>
        <v>1</v>
      </c>
      <c r="AW366" t="b">
        <f t="shared" si="142"/>
        <v>1</v>
      </c>
      <c r="AX366" t="b">
        <f t="shared" si="142"/>
        <v>1</v>
      </c>
      <c r="AY366" t="b">
        <f t="shared" si="142"/>
        <v>1</v>
      </c>
      <c r="AZ366" t="b">
        <f t="shared" si="142"/>
        <v>1</v>
      </c>
      <c r="BA366" t="b">
        <f t="shared" si="142"/>
        <v>1</v>
      </c>
      <c r="BB366" t="b">
        <f t="shared" si="142"/>
        <v>1</v>
      </c>
      <c r="BC366" t="b">
        <f t="shared" si="142"/>
        <v>0</v>
      </c>
      <c r="BD366" t="b">
        <f t="shared" si="142"/>
        <v>0</v>
      </c>
      <c r="BE366" t="b">
        <f t="shared" si="142"/>
        <v>0</v>
      </c>
      <c r="BF366" t="b">
        <f t="shared" si="142"/>
        <v>0</v>
      </c>
      <c r="BG366" t="b">
        <f t="shared" si="142"/>
        <v>1</v>
      </c>
      <c r="BH366" t="b">
        <f t="shared" si="142"/>
        <v>0</v>
      </c>
      <c r="BI366" t="b">
        <f t="shared" si="142"/>
        <v>1</v>
      </c>
      <c r="BJ366" t="b">
        <f t="shared" si="142"/>
        <v>1</v>
      </c>
      <c r="BK366" t="b">
        <f t="shared" si="142"/>
        <v>1</v>
      </c>
      <c r="BL366" t="b">
        <f t="shared" si="142"/>
        <v>1</v>
      </c>
      <c r="BM366" t="b">
        <f t="shared" ref="BM366:BW366" si="143">BM74=BM220</f>
        <v>1</v>
      </c>
      <c r="BN366" t="b">
        <f t="shared" si="143"/>
        <v>1</v>
      </c>
      <c r="BO366" t="b">
        <f t="shared" si="143"/>
        <v>1</v>
      </c>
      <c r="BP366" t="b">
        <f t="shared" si="143"/>
        <v>1</v>
      </c>
      <c r="BQ366" t="b">
        <f t="shared" si="143"/>
        <v>1</v>
      </c>
      <c r="BR366" t="b">
        <f t="shared" si="143"/>
        <v>1</v>
      </c>
      <c r="BS366" t="b">
        <f t="shared" si="143"/>
        <v>0</v>
      </c>
      <c r="BT366" t="b">
        <f t="shared" si="143"/>
        <v>1</v>
      </c>
      <c r="BU366" t="b">
        <f t="shared" si="143"/>
        <v>1</v>
      </c>
      <c r="BV366" t="b">
        <f t="shared" si="143"/>
        <v>0</v>
      </c>
      <c r="BW366" t="b">
        <f t="shared" si="143"/>
        <v>1</v>
      </c>
    </row>
    <row r="367" spans="1:75" x14ac:dyDescent="0.25">
      <c r="A367" t="b">
        <f t="shared" ref="A367:BL367" si="144">A75=A221</f>
        <v>1</v>
      </c>
      <c r="B367" t="b">
        <f t="shared" si="144"/>
        <v>1</v>
      </c>
      <c r="C367" t="b">
        <f t="shared" si="144"/>
        <v>0</v>
      </c>
      <c r="D367" t="b">
        <f t="shared" si="144"/>
        <v>0</v>
      </c>
      <c r="E367" t="b">
        <f t="shared" si="144"/>
        <v>0</v>
      </c>
      <c r="F367" t="b">
        <f t="shared" si="144"/>
        <v>0</v>
      </c>
      <c r="G367" t="b">
        <f t="shared" si="144"/>
        <v>0</v>
      </c>
      <c r="H367" t="b">
        <f t="shared" si="144"/>
        <v>1</v>
      </c>
      <c r="I367" t="b">
        <f t="shared" si="144"/>
        <v>1</v>
      </c>
      <c r="J367" t="b">
        <f t="shared" si="144"/>
        <v>1</v>
      </c>
      <c r="K367" t="b">
        <f t="shared" si="144"/>
        <v>1</v>
      </c>
      <c r="L367" t="b">
        <f t="shared" si="144"/>
        <v>0</v>
      </c>
      <c r="M367" t="b">
        <f t="shared" si="144"/>
        <v>1</v>
      </c>
      <c r="N367" t="b">
        <f t="shared" si="144"/>
        <v>1</v>
      </c>
      <c r="O367" t="b">
        <f t="shared" si="144"/>
        <v>1</v>
      </c>
      <c r="P367" t="b">
        <f t="shared" si="144"/>
        <v>1</v>
      </c>
      <c r="Q367" t="b">
        <f t="shared" si="144"/>
        <v>1</v>
      </c>
      <c r="R367" t="b">
        <f t="shared" si="144"/>
        <v>1</v>
      </c>
      <c r="S367" t="b">
        <f t="shared" si="144"/>
        <v>1</v>
      </c>
      <c r="T367" t="b">
        <f t="shared" si="144"/>
        <v>1</v>
      </c>
      <c r="U367" t="b">
        <f t="shared" si="144"/>
        <v>1</v>
      </c>
      <c r="V367" t="b">
        <f t="shared" si="144"/>
        <v>1</v>
      </c>
      <c r="W367" t="b">
        <f t="shared" si="144"/>
        <v>1</v>
      </c>
      <c r="X367" t="b">
        <f t="shared" si="144"/>
        <v>1</v>
      </c>
      <c r="Y367" t="b">
        <f t="shared" si="144"/>
        <v>1</v>
      </c>
      <c r="Z367" t="b">
        <f t="shared" si="144"/>
        <v>1</v>
      </c>
      <c r="AA367" t="b">
        <f t="shared" si="144"/>
        <v>1</v>
      </c>
      <c r="AB367" t="b">
        <f t="shared" si="144"/>
        <v>1</v>
      </c>
      <c r="AC367" t="b">
        <f t="shared" si="144"/>
        <v>1</v>
      </c>
      <c r="AD367" t="b">
        <f t="shared" si="144"/>
        <v>1</v>
      </c>
      <c r="AE367" t="b">
        <f t="shared" si="144"/>
        <v>1</v>
      </c>
      <c r="AF367" t="b">
        <f t="shared" si="144"/>
        <v>1</v>
      </c>
      <c r="AG367" t="b">
        <f t="shared" si="144"/>
        <v>1</v>
      </c>
      <c r="AH367" t="b">
        <f t="shared" si="144"/>
        <v>1</v>
      </c>
      <c r="AI367" t="b">
        <f t="shared" si="144"/>
        <v>1</v>
      </c>
      <c r="AJ367" t="b">
        <f t="shared" si="144"/>
        <v>1</v>
      </c>
      <c r="AK367" t="b">
        <f t="shared" si="144"/>
        <v>1</v>
      </c>
      <c r="AL367" t="b">
        <f t="shared" si="144"/>
        <v>1</v>
      </c>
      <c r="AM367" t="b">
        <f t="shared" si="144"/>
        <v>1</v>
      </c>
      <c r="AN367" t="b">
        <f t="shared" si="144"/>
        <v>1</v>
      </c>
      <c r="AO367" t="b">
        <f t="shared" si="144"/>
        <v>0</v>
      </c>
      <c r="AP367" t="b">
        <f t="shared" si="144"/>
        <v>1</v>
      </c>
      <c r="AQ367" t="b">
        <f t="shared" si="144"/>
        <v>1</v>
      </c>
      <c r="AR367" t="b">
        <f t="shared" si="144"/>
        <v>1</v>
      </c>
      <c r="AS367" t="b">
        <f t="shared" si="144"/>
        <v>1</v>
      </c>
      <c r="AT367" t="b">
        <f t="shared" si="144"/>
        <v>1</v>
      </c>
      <c r="AU367" t="b">
        <f t="shared" si="144"/>
        <v>1</v>
      </c>
      <c r="AV367" t="b">
        <f t="shared" si="144"/>
        <v>1</v>
      </c>
      <c r="AW367" t="b">
        <f t="shared" si="144"/>
        <v>1</v>
      </c>
      <c r="AX367" t="b">
        <f t="shared" si="144"/>
        <v>1</v>
      </c>
      <c r="AY367" t="b">
        <f t="shared" si="144"/>
        <v>1</v>
      </c>
      <c r="AZ367" t="b">
        <f t="shared" si="144"/>
        <v>1</v>
      </c>
      <c r="BA367" t="b">
        <f t="shared" si="144"/>
        <v>1</v>
      </c>
      <c r="BB367" t="b">
        <f t="shared" si="144"/>
        <v>1</v>
      </c>
      <c r="BC367" t="b">
        <f t="shared" si="144"/>
        <v>0</v>
      </c>
      <c r="BD367" t="b">
        <f t="shared" si="144"/>
        <v>0</v>
      </c>
      <c r="BE367" t="b">
        <f t="shared" si="144"/>
        <v>0</v>
      </c>
      <c r="BF367" t="b">
        <f t="shared" si="144"/>
        <v>0</v>
      </c>
      <c r="BG367" t="b">
        <f t="shared" si="144"/>
        <v>1</v>
      </c>
      <c r="BH367" t="b">
        <f t="shared" si="144"/>
        <v>0</v>
      </c>
      <c r="BI367" t="b">
        <f t="shared" si="144"/>
        <v>1</v>
      </c>
      <c r="BJ367" t="b">
        <f t="shared" si="144"/>
        <v>1</v>
      </c>
      <c r="BK367" t="b">
        <f t="shared" si="144"/>
        <v>1</v>
      </c>
      <c r="BL367" t="b">
        <f t="shared" si="144"/>
        <v>1</v>
      </c>
      <c r="BM367" t="b">
        <f t="shared" ref="BM367:BW367" si="145">BM75=BM221</f>
        <v>1</v>
      </c>
      <c r="BN367" t="b">
        <f t="shared" si="145"/>
        <v>1</v>
      </c>
      <c r="BO367" t="b">
        <f t="shared" si="145"/>
        <v>1</v>
      </c>
      <c r="BP367" t="b">
        <f t="shared" si="145"/>
        <v>1</v>
      </c>
      <c r="BQ367" t="b">
        <f t="shared" si="145"/>
        <v>1</v>
      </c>
      <c r="BR367" t="b">
        <f t="shared" si="145"/>
        <v>1</v>
      </c>
      <c r="BS367" t="b">
        <f t="shared" si="145"/>
        <v>0</v>
      </c>
      <c r="BT367" t="b">
        <f t="shared" si="145"/>
        <v>1</v>
      </c>
      <c r="BU367" t="b">
        <f t="shared" si="145"/>
        <v>1</v>
      </c>
      <c r="BV367" t="b">
        <f t="shared" si="145"/>
        <v>0</v>
      </c>
      <c r="BW367" t="b">
        <f t="shared" si="145"/>
        <v>1</v>
      </c>
    </row>
    <row r="368" spans="1:75" x14ac:dyDescent="0.25">
      <c r="A368" t="b">
        <f t="shared" ref="A368:BL368" si="146">A76=A222</f>
        <v>1</v>
      </c>
      <c r="B368" t="b">
        <f t="shared" si="146"/>
        <v>1</v>
      </c>
      <c r="C368" t="b">
        <f t="shared" si="146"/>
        <v>0</v>
      </c>
      <c r="D368" t="b">
        <f t="shared" si="146"/>
        <v>0</v>
      </c>
      <c r="E368" t="b">
        <f t="shared" si="146"/>
        <v>0</v>
      </c>
      <c r="F368" t="b">
        <f t="shared" si="146"/>
        <v>0</v>
      </c>
      <c r="G368" t="b">
        <f t="shared" si="146"/>
        <v>0</v>
      </c>
      <c r="H368" t="b">
        <f t="shared" si="146"/>
        <v>1</v>
      </c>
      <c r="I368" t="b">
        <f t="shared" si="146"/>
        <v>1</v>
      </c>
      <c r="J368" t="b">
        <f t="shared" si="146"/>
        <v>1</v>
      </c>
      <c r="K368" t="b">
        <f t="shared" si="146"/>
        <v>1</v>
      </c>
      <c r="L368" t="b">
        <f t="shared" si="146"/>
        <v>0</v>
      </c>
      <c r="M368" t="b">
        <f t="shared" si="146"/>
        <v>1</v>
      </c>
      <c r="N368" t="b">
        <f t="shared" si="146"/>
        <v>1</v>
      </c>
      <c r="O368" t="b">
        <f t="shared" si="146"/>
        <v>1</v>
      </c>
      <c r="P368" t="b">
        <f t="shared" si="146"/>
        <v>1</v>
      </c>
      <c r="Q368" t="b">
        <f t="shared" si="146"/>
        <v>1</v>
      </c>
      <c r="R368" t="b">
        <f t="shared" si="146"/>
        <v>1</v>
      </c>
      <c r="S368" t="b">
        <f t="shared" si="146"/>
        <v>1</v>
      </c>
      <c r="T368" t="b">
        <f t="shared" si="146"/>
        <v>1</v>
      </c>
      <c r="U368" t="b">
        <f t="shared" si="146"/>
        <v>1</v>
      </c>
      <c r="V368" t="b">
        <f t="shared" si="146"/>
        <v>1</v>
      </c>
      <c r="W368" t="b">
        <f t="shared" si="146"/>
        <v>1</v>
      </c>
      <c r="X368" t="b">
        <f t="shared" si="146"/>
        <v>1</v>
      </c>
      <c r="Y368" t="b">
        <f t="shared" si="146"/>
        <v>1</v>
      </c>
      <c r="Z368" t="b">
        <f t="shared" si="146"/>
        <v>1</v>
      </c>
      <c r="AA368" t="b">
        <f t="shared" si="146"/>
        <v>1</v>
      </c>
      <c r="AB368" t="b">
        <f t="shared" si="146"/>
        <v>1</v>
      </c>
      <c r="AC368" t="b">
        <f t="shared" si="146"/>
        <v>1</v>
      </c>
      <c r="AD368" t="b">
        <f t="shared" si="146"/>
        <v>1</v>
      </c>
      <c r="AE368" t="b">
        <f t="shared" si="146"/>
        <v>1</v>
      </c>
      <c r="AF368" t="b">
        <f t="shared" si="146"/>
        <v>1</v>
      </c>
      <c r="AG368" t="b">
        <f t="shared" si="146"/>
        <v>1</v>
      </c>
      <c r="AH368" t="b">
        <f t="shared" si="146"/>
        <v>1</v>
      </c>
      <c r="AI368" t="b">
        <f t="shared" si="146"/>
        <v>1</v>
      </c>
      <c r="AJ368" t="b">
        <f t="shared" si="146"/>
        <v>1</v>
      </c>
      <c r="AK368" t="b">
        <f t="shared" si="146"/>
        <v>1</v>
      </c>
      <c r="AL368" t="b">
        <f t="shared" si="146"/>
        <v>1</v>
      </c>
      <c r="AM368" t="b">
        <f t="shared" si="146"/>
        <v>1</v>
      </c>
      <c r="AN368" t="b">
        <f t="shared" si="146"/>
        <v>1</v>
      </c>
      <c r="AO368" t="b">
        <f t="shared" si="146"/>
        <v>0</v>
      </c>
      <c r="AP368" t="b">
        <f t="shared" si="146"/>
        <v>1</v>
      </c>
      <c r="AQ368" t="b">
        <f t="shared" si="146"/>
        <v>1</v>
      </c>
      <c r="AR368" t="b">
        <f t="shared" si="146"/>
        <v>1</v>
      </c>
      <c r="AS368" t="b">
        <f t="shared" si="146"/>
        <v>1</v>
      </c>
      <c r="AT368" t="b">
        <f t="shared" si="146"/>
        <v>1</v>
      </c>
      <c r="AU368" t="b">
        <f t="shared" si="146"/>
        <v>1</v>
      </c>
      <c r="AV368" t="b">
        <f t="shared" si="146"/>
        <v>1</v>
      </c>
      <c r="AW368" t="b">
        <f t="shared" si="146"/>
        <v>1</v>
      </c>
      <c r="AX368" t="b">
        <f t="shared" si="146"/>
        <v>1</v>
      </c>
      <c r="AY368" t="b">
        <f t="shared" si="146"/>
        <v>1</v>
      </c>
      <c r="AZ368" t="b">
        <f t="shared" si="146"/>
        <v>1</v>
      </c>
      <c r="BA368" t="b">
        <f t="shared" si="146"/>
        <v>1</v>
      </c>
      <c r="BB368" t="b">
        <f t="shared" si="146"/>
        <v>1</v>
      </c>
      <c r="BC368" t="b">
        <f t="shared" si="146"/>
        <v>0</v>
      </c>
      <c r="BD368" t="b">
        <f t="shared" si="146"/>
        <v>0</v>
      </c>
      <c r="BE368" t="b">
        <f t="shared" si="146"/>
        <v>0</v>
      </c>
      <c r="BF368" t="b">
        <f t="shared" si="146"/>
        <v>0</v>
      </c>
      <c r="BG368" t="b">
        <f t="shared" si="146"/>
        <v>1</v>
      </c>
      <c r="BH368" t="b">
        <f t="shared" si="146"/>
        <v>0</v>
      </c>
      <c r="BI368" t="b">
        <f t="shared" si="146"/>
        <v>1</v>
      </c>
      <c r="BJ368" t="b">
        <f t="shared" si="146"/>
        <v>1</v>
      </c>
      <c r="BK368" t="b">
        <f t="shared" si="146"/>
        <v>1</v>
      </c>
      <c r="BL368" t="b">
        <f t="shared" si="146"/>
        <v>1</v>
      </c>
      <c r="BM368" t="b">
        <f t="shared" ref="BM368:BW368" si="147">BM76=BM222</f>
        <v>1</v>
      </c>
      <c r="BN368" t="b">
        <f t="shared" si="147"/>
        <v>1</v>
      </c>
      <c r="BO368" t="b">
        <f t="shared" si="147"/>
        <v>1</v>
      </c>
      <c r="BP368" t="b">
        <f t="shared" si="147"/>
        <v>1</v>
      </c>
      <c r="BQ368" t="b">
        <f t="shared" si="147"/>
        <v>1</v>
      </c>
      <c r="BR368" t="b">
        <f t="shared" si="147"/>
        <v>1</v>
      </c>
      <c r="BS368" t="b">
        <f t="shared" si="147"/>
        <v>0</v>
      </c>
      <c r="BT368" t="b">
        <f t="shared" si="147"/>
        <v>1</v>
      </c>
      <c r="BU368" t="b">
        <f t="shared" si="147"/>
        <v>1</v>
      </c>
      <c r="BV368" t="b">
        <f t="shared" si="147"/>
        <v>0</v>
      </c>
      <c r="BW368" t="b">
        <f t="shared" si="147"/>
        <v>1</v>
      </c>
    </row>
    <row r="369" spans="1:75" x14ac:dyDescent="0.25">
      <c r="A369" t="b">
        <f t="shared" ref="A369:BL369" si="148">A77=A223</f>
        <v>1</v>
      </c>
      <c r="B369" t="b">
        <f t="shared" si="148"/>
        <v>1</v>
      </c>
      <c r="C369" t="b">
        <f t="shared" si="148"/>
        <v>0</v>
      </c>
      <c r="D369" t="b">
        <f t="shared" si="148"/>
        <v>0</v>
      </c>
      <c r="E369" t="b">
        <f t="shared" si="148"/>
        <v>0</v>
      </c>
      <c r="F369" t="b">
        <f t="shared" si="148"/>
        <v>0</v>
      </c>
      <c r="G369" t="b">
        <f t="shared" si="148"/>
        <v>0</v>
      </c>
      <c r="H369" t="b">
        <f t="shared" si="148"/>
        <v>1</v>
      </c>
      <c r="I369" t="b">
        <f t="shared" si="148"/>
        <v>1</v>
      </c>
      <c r="J369" t="b">
        <f t="shared" si="148"/>
        <v>1</v>
      </c>
      <c r="K369" t="b">
        <f t="shared" si="148"/>
        <v>1</v>
      </c>
      <c r="L369" t="b">
        <f t="shared" si="148"/>
        <v>0</v>
      </c>
      <c r="M369" t="b">
        <f t="shared" si="148"/>
        <v>1</v>
      </c>
      <c r="N369" t="b">
        <f t="shared" si="148"/>
        <v>1</v>
      </c>
      <c r="O369" t="b">
        <f t="shared" si="148"/>
        <v>1</v>
      </c>
      <c r="P369" t="b">
        <f t="shared" si="148"/>
        <v>1</v>
      </c>
      <c r="Q369" t="b">
        <f t="shared" si="148"/>
        <v>1</v>
      </c>
      <c r="R369" t="b">
        <f t="shared" si="148"/>
        <v>1</v>
      </c>
      <c r="S369" t="b">
        <f t="shared" si="148"/>
        <v>1</v>
      </c>
      <c r="T369" t="b">
        <f t="shared" si="148"/>
        <v>1</v>
      </c>
      <c r="U369" t="b">
        <f t="shared" si="148"/>
        <v>1</v>
      </c>
      <c r="V369" t="b">
        <f t="shared" si="148"/>
        <v>1</v>
      </c>
      <c r="W369" t="b">
        <f t="shared" si="148"/>
        <v>1</v>
      </c>
      <c r="X369" t="b">
        <f t="shared" si="148"/>
        <v>1</v>
      </c>
      <c r="Y369" t="b">
        <f t="shared" si="148"/>
        <v>1</v>
      </c>
      <c r="Z369" t="b">
        <f t="shared" si="148"/>
        <v>1</v>
      </c>
      <c r="AA369" t="b">
        <f t="shared" si="148"/>
        <v>1</v>
      </c>
      <c r="AB369" t="b">
        <f t="shared" si="148"/>
        <v>1</v>
      </c>
      <c r="AC369" t="b">
        <f t="shared" si="148"/>
        <v>1</v>
      </c>
      <c r="AD369" t="b">
        <f t="shared" si="148"/>
        <v>1</v>
      </c>
      <c r="AE369" t="b">
        <f t="shared" si="148"/>
        <v>1</v>
      </c>
      <c r="AF369" t="b">
        <f t="shared" si="148"/>
        <v>1</v>
      </c>
      <c r="AG369" t="b">
        <f t="shared" si="148"/>
        <v>1</v>
      </c>
      <c r="AH369" t="b">
        <f t="shared" si="148"/>
        <v>1</v>
      </c>
      <c r="AI369" t="b">
        <f t="shared" si="148"/>
        <v>1</v>
      </c>
      <c r="AJ369" t="b">
        <f t="shared" si="148"/>
        <v>1</v>
      </c>
      <c r="AK369" t="b">
        <f t="shared" si="148"/>
        <v>1</v>
      </c>
      <c r="AL369" t="b">
        <f t="shared" si="148"/>
        <v>1</v>
      </c>
      <c r="AM369" t="b">
        <f t="shared" si="148"/>
        <v>1</v>
      </c>
      <c r="AN369" t="b">
        <f t="shared" si="148"/>
        <v>1</v>
      </c>
      <c r="AO369" t="b">
        <f t="shared" si="148"/>
        <v>0</v>
      </c>
      <c r="AP369" t="b">
        <f t="shared" si="148"/>
        <v>1</v>
      </c>
      <c r="AQ369" t="b">
        <f t="shared" si="148"/>
        <v>1</v>
      </c>
      <c r="AR369" t="b">
        <f t="shared" si="148"/>
        <v>1</v>
      </c>
      <c r="AS369" t="b">
        <f t="shared" si="148"/>
        <v>1</v>
      </c>
      <c r="AT369" t="b">
        <f t="shared" si="148"/>
        <v>1</v>
      </c>
      <c r="AU369" t="b">
        <f t="shared" si="148"/>
        <v>1</v>
      </c>
      <c r="AV369" t="b">
        <f t="shared" si="148"/>
        <v>1</v>
      </c>
      <c r="AW369" t="b">
        <f t="shared" si="148"/>
        <v>1</v>
      </c>
      <c r="AX369" t="b">
        <f t="shared" si="148"/>
        <v>1</v>
      </c>
      <c r="AY369" t="b">
        <f t="shared" si="148"/>
        <v>1</v>
      </c>
      <c r="AZ369" t="b">
        <f t="shared" si="148"/>
        <v>1</v>
      </c>
      <c r="BA369" t="b">
        <f t="shared" si="148"/>
        <v>1</v>
      </c>
      <c r="BB369" t="b">
        <f t="shared" si="148"/>
        <v>1</v>
      </c>
      <c r="BC369" t="b">
        <f t="shared" si="148"/>
        <v>0</v>
      </c>
      <c r="BD369" t="b">
        <f t="shared" si="148"/>
        <v>0</v>
      </c>
      <c r="BE369" t="b">
        <f t="shared" si="148"/>
        <v>0</v>
      </c>
      <c r="BF369" t="b">
        <f t="shared" si="148"/>
        <v>0</v>
      </c>
      <c r="BG369" t="b">
        <f t="shared" si="148"/>
        <v>1</v>
      </c>
      <c r="BH369" t="b">
        <f t="shared" si="148"/>
        <v>1</v>
      </c>
      <c r="BI369" t="b">
        <f t="shared" si="148"/>
        <v>1</v>
      </c>
      <c r="BJ369" t="b">
        <f t="shared" si="148"/>
        <v>1</v>
      </c>
      <c r="BK369" t="b">
        <f t="shared" si="148"/>
        <v>1</v>
      </c>
      <c r="BL369" t="b">
        <f t="shared" si="148"/>
        <v>1</v>
      </c>
      <c r="BM369" t="b">
        <f t="shared" ref="BM369:BW369" si="149">BM77=BM223</f>
        <v>1</v>
      </c>
      <c r="BN369" t="b">
        <f t="shared" si="149"/>
        <v>1</v>
      </c>
      <c r="BO369" t="b">
        <f t="shared" si="149"/>
        <v>1</v>
      </c>
      <c r="BP369" t="b">
        <f t="shared" si="149"/>
        <v>1</v>
      </c>
      <c r="BQ369" t="b">
        <f t="shared" si="149"/>
        <v>1</v>
      </c>
      <c r="BR369" t="b">
        <f t="shared" si="149"/>
        <v>1</v>
      </c>
      <c r="BS369" t="b">
        <f t="shared" si="149"/>
        <v>0</v>
      </c>
      <c r="BT369" t="b">
        <f t="shared" si="149"/>
        <v>1</v>
      </c>
      <c r="BU369" t="b">
        <f t="shared" si="149"/>
        <v>1</v>
      </c>
      <c r="BV369" t="b">
        <f t="shared" si="149"/>
        <v>0</v>
      </c>
      <c r="BW369" t="b">
        <f t="shared" si="149"/>
        <v>1</v>
      </c>
    </row>
    <row r="370" spans="1:75" x14ac:dyDescent="0.25">
      <c r="A370" t="b">
        <f t="shared" ref="A370:BL370" si="150">A78=A224</f>
        <v>1</v>
      </c>
      <c r="B370" t="b">
        <f t="shared" si="150"/>
        <v>1</v>
      </c>
      <c r="C370" t="b">
        <f t="shared" si="150"/>
        <v>0</v>
      </c>
      <c r="D370" t="b">
        <f t="shared" si="150"/>
        <v>0</v>
      </c>
      <c r="E370" t="b">
        <f t="shared" si="150"/>
        <v>0</v>
      </c>
      <c r="F370" t="b">
        <f t="shared" si="150"/>
        <v>0</v>
      </c>
      <c r="G370" t="b">
        <f t="shared" si="150"/>
        <v>0</v>
      </c>
      <c r="H370" t="b">
        <f t="shared" si="150"/>
        <v>1</v>
      </c>
      <c r="I370" t="b">
        <f t="shared" si="150"/>
        <v>1</v>
      </c>
      <c r="J370" t="b">
        <f t="shared" si="150"/>
        <v>1</v>
      </c>
      <c r="K370" t="b">
        <f t="shared" si="150"/>
        <v>1</v>
      </c>
      <c r="L370" t="b">
        <f t="shared" si="150"/>
        <v>0</v>
      </c>
      <c r="M370" t="b">
        <f t="shared" si="150"/>
        <v>1</v>
      </c>
      <c r="N370" t="b">
        <f t="shared" si="150"/>
        <v>1</v>
      </c>
      <c r="O370" t="b">
        <f t="shared" si="150"/>
        <v>1</v>
      </c>
      <c r="P370" t="b">
        <f t="shared" si="150"/>
        <v>1</v>
      </c>
      <c r="Q370" t="b">
        <f t="shared" si="150"/>
        <v>1</v>
      </c>
      <c r="R370" t="b">
        <f t="shared" si="150"/>
        <v>1</v>
      </c>
      <c r="S370" t="b">
        <f t="shared" si="150"/>
        <v>1</v>
      </c>
      <c r="T370" t="b">
        <f t="shared" si="150"/>
        <v>1</v>
      </c>
      <c r="U370" t="b">
        <f t="shared" si="150"/>
        <v>1</v>
      </c>
      <c r="V370" t="b">
        <f t="shared" si="150"/>
        <v>1</v>
      </c>
      <c r="W370" t="b">
        <f t="shared" si="150"/>
        <v>1</v>
      </c>
      <c r="X370" t="b">
        <f t="shared" si="150"/>
        <v>1</v>
      </c>
      <c r="Y370" t="b">
        <f t="shared" si="150"/>
        <v>1</v>
      </c>
      <c r="Z370" t="b">
        <f t="shared" si="150"/>
        <v>1</v>
      </c>
      <c r="AA370" t="b">
        <f t="shared" si="150"/>
        <v>1</v>
      </c>
      <c r="AB370" t="b">
        <f t="shared" si="150"/>
        <v>1</v>
      </c>
      <c r="AC370" t="b">
        <f t="shared" si="150"/>
        <v>1</v>
      </c>
      <c r="AD370" t="b">
        <f t="shared" si="150"/>
        <v>1</v>
      </c>
      <c r="AE370" t="b">
        <f t="shared" si="150"/>
        <v>1</v>
      </c>
      <c r="AF370" t="b">
        <f t="shared" si="150"/>
        <v>1</v>
      </c>
      <c r="AG370" t="b">
        <f t="shared" si="150"/>
        <v>1</v>
      </c>
      <c r="AH370" t="b">
        <f t="shared" si="150"/>
        <v>1</v>
      </c>
      <c r="AI370" t="b">
        <f t="shared" si="150"/>
        <v>1</v>
      </c>
      <c r="AJ370" t="b">
        <f t="shared" si="150"/>
        <v>1</v>
      </c>
      <c r="AK370" t="b">
        <f t="shared" si="150"/>
        <v>1</v>
      </c>
      <c r="AL370" t="b">
        <f t="shared" si="150"/>
        <v>1</v>
      </c>
      <c r="AM370" t="b">
        <f t="shared" si="150"/>
        <v>1</v>
      </c>
      <c r="AN370" t="b">
        <f t="shared" si="150"/>
        <v>1</v>
      </c>
      <c r="AO370" t="b">
        <f t="shared" si="150"/>
        <v>0</v>
      </c>
      <c r="AP370" t="b">
        <f t="shared" si="150"/>
        <v>1</v>
      </c>
      <c r="AQ370" t="b">
        <f t="shared" si="150"/>
        <v>1</v>
      </c>
      <c r="AR370" t="b">
        <f t="shared" si="150"/>
        <v>1</v>
      </c>
      <c r="AS370" t="b">
        <f t="shared" si="150"/>
        <v>1</v>
      </c>
      <c r="AT370" t="b">
        <f t="shared" si="150"/>
        <v>1</v>
      </c>
      <c r="AU370" t="b">
        <f t="shared" si="150"/>
        <v>1</v>
      </c>
      <c r="AV370" t="b">
        <f t="shared" si="150"/>
        <v>1</v>
      </c>
      <c r="AW370" t="b">
        <f t="shared" si="150"/>
        <v>1</v>
      </c>
      <c r="AX370" t="b">
        <f t="shared" si="150"/>
        <v>1</v>
      </c>
      <c r="AY370" t="b">
        <f t="shared" si="150"/>
        <v>1</v>
      </c>
      <c r="AZ370" t="b">
        <f t="shared" si="150"/>
        <v>1</v>
      </c>
      <c r="BA370" t="b">
        <f t="shared" si="150"/>
        <v>1</v>
      </c>
      <c r="BB370" t="b">
        <f t="shared" si="150"/>
        <v>1</v>
      </c>
      <c r="BC370" t="b">
        <f t="shared" si="150"/>
        <v>0</v>
      </c>
      <c r="BD370" t="b">
        <f t="shared" si="150"/>
        <v>0</v>
      </c>
      <c r="BE370" t="b">
        <f t="shared" si="150"/>
        <v>0</v>
      </c>
      <c r="BF370" t="b">
        <f t="shared" si="150"/>
        <v>0</v>
      </c>
      <c r="BG370" t="b">
        <f t="shared" si="150"/>
        <v>1</v>
      </c>
      <c r="BH370" t="b">
        <f t="shared" si="150"/>
        <v>0</v>
      </c>
      <c r="BI370" t="b">
        <f t="shared" si="150"/>
        <v>1</v>
      </c>
      <c r="BJ370" t="b">
        <f t="shared" si="150"/>
        <v>1</v>
      </c>
      <c r="BK370" t="b">
        <f t="shared" si="150"/>
        <v>1</v>
      </c>
      <c r="BL370" t="b">
        <f t="shared" si="150"/>
        <v>1</v>
      </c>
      <c r="BM370" t="b">
        <f t="shared" ref="BM370:BW370" si="151">BM78=BM224</f>
        <v>1</v>
      </c>
      <c r="BN370" t="b">
        <f t="shared" si="151"/>
        <v>1</v>
      </c>
      <c r="BO370" t="b">
        <f t="shared" si="151"/>
        <v>1</v>
      </c>
      <c r="BP370" t="b">
        <f t="shared" si="151"/>
        <v>1</v>
      </c>
      <c r="BQ370" t="b">
        <f t="shared" si="151"/>
        <v>1</v>
      </c>
      <c r="BR370" t="b">
        <f t="shared" si="151"/>
        <v>1</v>
      </c>
      <c r="BS370" t="b">
        <f t="shared" si="151"/>
        <v>0</v>
      </c>
      <c r="BT370" t="b">
        <f t="shared" si="151"/>
        <v>1</v>
      </c>
      <c r="BU370" t="b">
        <f t="shared" si="151"/>
        <v>1</v>
      </c>
      <c r="BV370" t="b">
        <f t="shared" si="151"/>
        <v>0</v>
      </c>
      <c r="BW370" t="b">
        <f t="shared" si="151"/>
        <v>1</v>
      </c>
    </row>
    <row r="371" spans="1:75" x14ac:dyDescent="0.25">
      <c r="A371" t="b">
        <f t="shared" ref="A371:BL371" si="152">A79=A225</f>
        <v>1</v>
      </c>
      <c r="B371" t="b">
        <f t="shared" si="152"/>
        <v>1</v>
      </c>
      <c r="C371" t="b">
        <f t="shared" si="152"/>
        <v>0</v>
      </c>
      <c r="D371" t="b">
        <f t="shared" si="152"/>
        <v>0</v>
      </c>
      <c r="E371" t="b">
        <f t="shared" si="152"/>
        <v>0</v>
      </c>
      <c r="F371" t="b">
        <f t="shared" si="152"/>
        <v>0</v>
      </c>
      <c r="G371" t="b">
        <f t="shared" si="152"/>
        <v>0</v>
      </c>
      <c r="H371" t="b">
        <f t="shared" si="152"/>
        <v>1</v>
      </c>
      <c r="I371" t="b">
        <f t="shared" si="152"/>
        <v>1</v>
      </c>
      <c r="J371" t="b">
        <f t="shared" si="152"/>
        <v>1</v>
      </c>
      <c r="K371" t="b">
        <f t="shared" si="152"/>
        <v>1</v>
      </c>
      <c r="L371" t="b">
        <f t="shared" si="152"/>
        <v>0</v>
      </c>
      <c r="M371" t="b">
        <f t="shared" si="152"/>
        <v>1</v>
      </c>
      <c r="N371" t="b">
        <f t="shared" si="152"/>
        <v>1</v>
      </c>
      <c r="O371" t="b">
        <f t="shared" si="152"/>
        <v>1</v>
      </c>
      <c r="P371" t="b">
        <f t="shared" si="152"/>
        <v>1</v>
      </c>
      <c r="Q371" t="b">
        <f t="shared" si="152"/>
        <v>1</v>
      </c>
      <c r="R371" t="b">
        <f t="shared" si="152"/>
        <v>1</v>
      </c>
      <c r="S371" t="b">
        <f t="shared" si="152"/>
        <v>1</v>
      </c>
      <c r="T371" t="b">
        <f t="shared" si="152"/>
        <v>1</v>
      </c>
      <c r="U371" t="b">
        <f t="shared" si="152"/>
        <v>1</v>
      </c>
      <c r="V371" t="b">
        <f t="shared" si="152"/>
        <v>1</v>
      </c>
      <c r="W371" t="b">
        <f t="shared" si="152"/>
        <v>1</v>
      </c>
      <c r="X371" t="b">
        <f t="shared" si="152"/>
        <v>1</v>
      </c>
      <c r="Y371" t="b">
        <f t="shared" si="152"/>
        <v>1</v>
      </c>
      <c r="Z371" t="b">
        <f t="shared" si="152"/>
        <v>1</v>
      </c>
      <c r="AA371" t="b">
        <f t="shared" si="152"/>
        <v>1</v>
      </c>
      <c r="AB371" t="b">
        <f t="shared" si="152"/>
        <v>1</v>
      </c>
      <c r="AC371" t="b">
        <f t="shared" si="152"/>
        <v>1</v>
      </c>
      <c r="AD371" t="b">
        <f t="shared" si="152"/>
        <v>1</v>
      </c>
      <c r="AE371" t="b">
        <f t="shared" si="152"/>
        <v>1</v>
      </c>
      <c r="AF371" t="b">
        <f t="shared" si="152"/>
        <v>1</v>
      </c>
      <c r="AG371" t="b">
        <f t="shared" si="152"/>
        <v>1</v>
      </c>
      <c r="AH371" t="b">
        <f t="shared" si="152"/>
        <v>1</v>
      </c>
      <c r="AI371" t="b">
        <f t="shared" si="152"/>
        <v>1</v>
      </c>
      <c r="AJ371" t="b">
        <f t="shared" si="152"/>
        <v>1</v>
      </c>
      <c r="AK371" t="b">
        <f t="shared" si="152"/>
        <v>1</v>
      </c>
      <c r="AL371" t="b">
        <f t="shared" si="152"/>
        <v>1</v>
      </c>
      <c r="AM371" t="b">
        <f t="shared" si="152"/>
        <v>1</v>
      </c>
      <c r="AN371" t="b">
        <f t="shared" si="152"/>
        <v>1</v>
      </c>
      <c r="AO371" t="b">
        <f t="shared" si="152"/>
        <v>0</v>
      </c>
      <c r="AP371" t="b">
        <f t="shared" si="152"/>
        <v>1</v>
      </c>
      <c r="AQ371" t="b">
        <f t="shared" si="152"/>
        <v>1</v>
      </c>
      <c r="AR371" t="b">
        <f t="shared" si="152"/>
        <v>1</v>
      </c>
      <c r="AS371" t="b">
        <f t="shared" si="152"/>
        <v>1</v>
      </c>
      <c r="AT371" t="b">
        <f t="shared" si="152"/>
        <v>1</v>
      </c>
      <c r="AU371" t="b">
        <f t="shared" si="152"/>
        <v>1</v>
      </c>
      <c r="AV371" t="b">
        <f t="shared" si="152"/>
        <v>1</v>
      </c>
      <c r="AW371" t="b">
        <f t="shared" si="152"/>
        <v>1</v>
      </c>
      <c r="AX371" t="b">
        <f t="shared" si="152"/>
        <v>1</v>
      </c>
      <c r="AY371" t="b">
        <f t="shared" si="152"/>
        <v>1</v>
      </c>
      <c r="AZ371" t="b">
        <f t="shared" si="152"/>
        <v>1</v>
      </c>
      <c r="BA371" t="b">
        <f t="shared" si="152"/>
        <v>1</v>
      </c>
      <c r="BB371" t="b">
        <f t="shared" si="152"/>
        <v>1</v>
      </c>
      <c r="BC371" t="b">
        <f t="shared" si="152"/>
        <v>0</v>
      </c>
      <c r="BD371" t="b">
        <f t="shared" si="152"/>
        <v>0</v>
      </c>
      <c r="BE371" t="b">
        <f t="shared" si="152"/>
        <v>0</v>
      </c>
      <c r="BF371" t="b">
        <f t="shared" si="152"/>
        <v>0</v>
      </c>
      <c r="BG371" t="b">
        <f t="shared" si="152"/>
        <v>1</v>
      </c>
      <c r="BH371" t="b">
        <f t="shared" si="152"/>
        <v>0</v>
      </c>
      <c r="BI371" t="b">
        <f t="shared" si="152"/>
        <v>1</v>
      </c>
      <c r="BJ371" t="b">
        <f t="shared" si="152"/>
        <v>1</v>
      </c>
      <c r="BK371" t="b">
        <f t="shared" si="152"/>
        <v>1</v>
      </c>
      <c r="BL371" t="b">
        <f t="shared" si="152"/>
        <v>1</v>
      </c>
      <c r="BM371" t="b">
        <f t="shared" ref="BM371:BW371" si="153">BM79=BM225</f>
        <v>1</v>
      </c>
      <c r="BN371" t="b">
        <f t="shared" si="153"/>
        <v>1</v>
      </c>
      <c r="BO371" t="b">
        <f t="shared" si="153"/>
        <v>1</v>
      </c>
      <c r="BP371" t="b">
        <f t="shared" si="153"/>
        <v>1</v>
      </c>
      <c r="BQ371" t="b">
        <f t="shared" si="153"/>
        <v>1</v>
      </c>
      <c r="BR371" t="b">
        <f t="shared" si="153"/>
        <v>1</v>
      </c>
      <c r="BS371" t="b">
        <f t="shared" si="153"/>
        <v>0</v>
      </c>
      <c r="BT371" t="b">
        <f t="shared" si="153"/>
        <v>1</v>
      </c>
      <c r="BU371" t="b">
        <f t="shared" si="153"/>
        <v>1</v>
      </c>
      <c r="BV371" t="b">
        <f t="shared" si="153"/>
        <v>0</v>
      </c>
      <c r="BW371" t="b">
        <f t="shared" si="153"/>
        <v>1</v>
      </c>
    </row>
    <row r="372" spans="1:75" x14ac:dyDescent="0.25">
      <c r="A372" t="b">
        <f t="shared" ref="A372:BL372" si="154">A80=A226</f>
        <v>1</v>
      </c>
      <c r="B372" t="b">
        <f t="shared" si="154"/>
        <v>1</v>
      </c>
      <c r="C372" t="b">
        <f t="shared" si="154"/>
        <v>0</v>
      </c>
      <c r="D372" t="b">
        <f t="shared" si="154"/>
        <v>0</v>
      </c>
      <c r="E372" t="b">
        <f t="shared" si="154"/>
        <v>0</v>
      </c>
      <c r="F372" t="b">
        <f t="shared" si="154"/>
        <v>0</v>
      </c>
      <c r="G372" t="b">
        <f t="shared" si="154"/>
        <v>0</v>
      </c>
      <c r="H372" t="b">
        <f t="shared" si="154"/>
        <v>1</v>
      </c>
      <c r="I372" t="b">
        <f t="shared" si="154"/>
        <v>1</v>
      </c>
      <c r="J372" t="b">
        <f t="shared" si="154"/>
        <v>1</v>
      </c>
      <c r="K372" t="b">
        <f t="shared" si="154"/>
        <v>1</v>
      </c>
      <c r="L372" t="b">
        <f t="shared" si="154"/>
        <v>0</v>
      </c>
      <c r="M372" t="b">
        <f t="shared" si="154"/>
        <v>1</v>
      </c>
      <c r="N372" t="b">
        <f t="shared" si="154"/>
        <v>1</v>
      </c>
      <c r="O372" t="b">
        <f t="shared" si="154"/>
        <v>1</v>
      </c>
      <c r="P372" t="b">
        <f t="shared" si="154"/>
        <v>1</v>
      </c>
      <c r="Q372" t="b">
        <f t="shared" si="154"/>
        <v>1</v>
      </c>
      <c r="R372" t="b">
        <f t="shared" si="154"/>
        <v>1</v>
      </c>
      <c r="S372" t="b">
        <f t="shared" si="154"/>
        <v>1</v>
      </c>
      <c r="T372" t="b">
        <f t="shared" si="154"/>
        <v>1</v>
      </c>
      <c r="U372" t="b">
        <f t="shared" si="154"/>
        <v>1</v>
      </c>
      <c r="V372" t="b">
        <f t="shared" si="154"/>
        <v>1</v>
      </c>
      <c r="W372" t="b">
        <f t="shared" si="154"/>
        <v>1</v>
      </c>
      <c r="X372" t="b">
        <f t="shared" si="154"/>
        <v>1</v>
      </c>
      <c r="Y372" t="b">
        <f t="shared" si="154"/>
        <v>1</v>
      </c>
      <c r="Z372" t="b">
        <f t="shared" si="154"/>
        <v>1</v>
      </c>
      <c r="AA372" t="b">
        <f t="shared" si="154"/>
        <v>1</v>
      </c>
      <c r="AB372" t="b">
        <f t="shared" si="154"/>
        <v>1</v>
      </c>
      <c r="AC372" t="b">
        <f t="shared" si="154"/>
        <v>1</v>
      </c>
      <c r="AD372" t="b">
        <f t="shared" si="154"/>
        <v>1</v>
      </c>
      <c r="AE372" t="b">
        <f t="shared" si="154"/>
        <v>1</v>
      </c>
      <c r="AF372" t="b">
        <f t="shared" si="154"/>
        <v>1</v>
      </c>
      <c r="AG372" t="b">
        <f t="shared" si="154"/>
        <v>1</v>
      </c>
      <c r="AH372" t="b">
        <f t="shared" si="154"/>
        <v>1</v>
      </c>
      <c r="AI372" t="b">
        <f t="shared" si="154"/>
        <v>1</v>
      </c>
      <c r="AJ372" t="b">
        <f t="shared" si="154"/>
        <v>1</v>
      </c>
      <c r="AK372" t="b">
        <f t="shared" si="154"/>
        <v>1</v>
      </c>
      <c r="AL372" t="b">
        <f t="shared" si="154"/>
        <v>1</v>
      </c>
      <c r="AM372" t="b">
        <f t="shared" si="154"/>
        <v>1</v>
      </c>
      <c r="AN372" t="b">
        <f t="shared" si="154"/>
        <v>1</v>
      </c>
      <c r="AO372" t="b">
        <f t="shared" si="154"/>
        <v>0</v>
      </c>
      <c r="AP372" t="b">
        <f t="shared" si="154"/>
        <v>1</v>
      </c>
      <c r="AQ372" t="b">
        <f t="shared" si="154"/>
        <v>1</v>
      </c>
      <c r="AR372" t="b">
        <f t="shared" si="154"/>
        <v>1</v>
      </c>
      <c r="AS372" t="b">
        <f t="shared" si="154"/>
        <v>1</v>
      </c>
      <c r="AT372" t="b">
        <f t="shared" si="154"/>
        <v>1</v>
      </c>
      <c r="AU372" t="b">
        <f t="shared" si="154"/>
        <v>1</v>
      </c>
      <c r="AV372" t="b">
        <f t="shared" si="154"/>
        <v>1</v>
      </c>
      <c r="AW372" t="b">
        <f t="shared" si="154"/>
        <v>1</v>
      </c>
      <c r="AX372" t="b">
        <f t="shared" si="154"/>
        <v>1</v>
      </c>
      <c r="AY372" t="b">
        <f t="shared" si="154"/>
        <v>1</v>
      </c>
      <c r="AZ372" t="b">
        <f t="shared" si="154"/>
        <v>1</v>
      </c>
      <c r="BA372" t="b">
        <f t="shared" si="154"/>
        <v>1</v>
      </c>
      <c r="BB372" t="b">
        <f t="shared" si="154"/>
        <v>1</v>
      </c>
      <c r="BC372" t="b">
        <f t="shared" si="154"/>
        <v>0</v>
      </c>
      <c r="BD372" t="b">
        <f t="shared" si="154"/>
        <v>0</v>
      </c>
      <c r="BE372" t="b">
        <f t="shared" si="154"/>
        <v>0</v>
      </c>
      <c r="BF372" t="b">
        <f t="shared" si="154"/>
        <v>0</v>
      </c>
      <c r="BG372" t="b">
        <f t="shared" si="154"/>
        <v>1</v>
      </c>
      <c r="BH372" t="b">
        <f t="shared" si="154"/>
        <v>0</v>
      </c>
      <c r="BI372" t="b">
        <f t="shared" si="154"/>
        <v>1</v>
      </c>
      <c r="BJ372" t="b">
        <f t="shared" si="154"/>
        <v>1</v>
      </c>
      <c r="BK372" t="b">
        <f t="shared" si="154"/>
        <v>1</v>
      </c>
      <c r="BL372" t="b">
        <f t="shared" si="154"/>
        <v>1</v>
      </c>
      <c r="BM372" t="b">
        <f t="shared" ref="BM372:BW372" si="155">BM80=BM226</f>
        <v>1</v>
      </c>
      <c r="BN372" t="b">
        <f t="shared" si="155"/>
        <v>1</v>
      </c>
      <c r="BO372" t="b">
        <f t="shared" si="155"/>
        <v>1</v>
      </c>
      <c r="BP372" t="b">
        <f t="shared" si="155"/>
        <v>1</v>
      </c>
      <c r="BQ372" t="b">
        <f t="shared" si="155"/>
        <v>1</v>
      </c>
      <c r="BR372" t="b">
        <f t="shared" si="155"/>
        <v>1</v>
      </c>
      <c r="BS372" t="b">
        <f t="shared" si="155"/>
        <v>0</v>
      </c>
      <c r="BT372" t="b">
        <f t="shared" si="155"/>
        <v>1</v>
      </c>
      <c r="BU372" t="b">
        <f t="shared" si="155"/>
        <v>1</v>
      </c>
      <c r="BV372" t="b">
        <f t="shared" si="155"/>
        <v>0</v>
      </c>
      <c r="BW372" t="b">
        <f t="shared" si="155"/>
        <v>1</v>
      </c>
    </row>
    <row r="373" spans="1:75" x14ac:dyDescent="0.25">
      <c r="A373" t="b">
        <f t="shared" ref="A373:BL373" si="156">A81=A227</f>
        <v>1</v>
      </c>
      <c r="B373" t="b">
        <f t="shared" si="156"/>
        <v>1</v>
      </c>
      <c r="C373" t="b">
        <f t="shared" si="156"/>
        <v>0</v>
      </c>
      <c r="D373" t="b">
        <f t="shared" si="156"/>
        <v>0</v>
      </c>
      <c r="E373" t="b">
        <f t="shared" si="156"/>
        <v>0</v>
      </c>
      <c r="F373" t="b">
        <f t="shared" si="156"/>
        <v>0</v>
      </c>
      <c r="G373" t="b">
        <f t="shared" si="156"/>
        <v>0</v>
      </c>
      <c r="H373" t="b">
        <f t="shared" si="156"/>
        <v>1</v>
      </c>
      <c r="I373" t="b">
        <f t="shared" si="156"/>
        <v>1</v>
      </c>
      <c r="J373" t="b">
        <f t="shared" si="156"/>
        <v>1</v>
      </c>
      <c r="K373" t="b">
        <f t="shared" si="156"/>
        <v>1</v>
      </c>
      <c r="L373" t="b">
        <f t="shared" si="156"/>
        <v>0</v>
      </c>
      <c r="M373" t="b">
        <f t="shared" si="156"/>
        <v>1</v>
      </c>
      <c r="N373" t="b">
        <f t="shared" si="156"/>
        <v>1</v>
      </c>
      <c r="O373" t="b">
        <f t="shared" si="156"/>
        <v>1</v>
      </c>
      <c r="P373" t="b">
        <f t="shared" si="156"/>
        <v>1</v>
      </c>
      <c r="Q373" t="b">
        <f t="shared" si="156"/>
        <v>1</v>
      </c>
      <c r="R373" t="b">
        <f t="shared" si="156"/>
        <v>1</v>
      </c>
      <c r="S373" t="b">
        <f t="shared" si="156"/>
        <v>1</v>
      </c>
      <c r="T373" t="b">
        <f t="shared" si="156"/>
        <v>1</v>
      </c>
      <c r="U373" t="b">
        <f t="shared" si="156"/>
        <v>1</v>
      </c>
      <c r="V373" t="b">
        <f t="shared" si="156"/>
        <v>1</v>
      </c>
      <c r="W373" t="b">
        <f t="shared" si="156"/>
        <v>1</v>
      </c>
      <c r="X373" t="b">
        <f t="shared" si="156"/>
        <v>1</v>
      </c>
      <c r="Y373" t="b">
        <f t="shared" si="156"/>
        <v>1</v>
      </c>
      <c r="Z373" t="b">
        <f t="shared" si="156"/>
        <v>1</v>
      </c>
      <c r="AA373" t="b">
        <f t="shared" si="156"/>
        <v>1</v>
      </c>
      <c r="AB373" t="b">
        <f t="shared" si="156"/>
        <v>1</v>
      </c>
      <c r="AC373" t="b">
        <f t="shared" si="156"/>
        <v>1</v>
      </c>
      <c r="AD373" t="b">
        <f t="shared" si="156"/>
        <v>1</v>
      </c>
      <c r="AE373" t="b">
        <f t="shared" si="156"/>
        <v>1</v>
      </c>
      <c r="AF373" t="b">
        <f t="shared" si="156"/>
        <v>1</v>
      </c>
      <c r="AG373" t="b">
        <f t="shared" si="156"/>
        <v>1</v>
      </c>
      <c r="AH373" t="b">
        <f t="shared" si="156"/>
        <v>1</v>
      </c>
      <c r="AI373" t="b">
        <f t="shared" si="156"/>
        <v>1</v>
      </c>
      <c r="AJ373" t="b">
        <f t="shared" si="156"/>
        <v>1</v>
      </c>
      <c r="AK373" t="b">
        <f t="shared" si="156"/>
        <v>1</v>
      </c>
      <c r="AL373" t="b">
        <f t="shared" si="156"/>
        <v>1</v>
      </c>
      <c r="AM373" t="b">
        <f t="shared" si="156"/>
        <v>1</v>
      </c>
      <c r="AN373" t="b">
        <f t="shared" si="156"/>
        <v>1</v>
      </c>
      <c r="AO373" t="b">
        <f t="shared" si="156"/>
        <v>0</v>
      </c>
      <c r="AP373" t="b">
        <f t="shared" si="156"/>
        <v>1</v>
      </c>
      <c r="AQ373" t="b">
        <f t="shared" si="156"/>
        <v>1</v>
      </c>
      <c r="AR373" t="b">
        <f t="shared" si="156"/>
        <v>1</v>
      </c>
      <c r="AS373" t="b">
        <f t="shared" si="156"/>
        <v>1</v>
      </c>
      <c r="AT373" t="b">
        <f t="shared" si="156"/>
        <v>1</v>
      </c>
      <c r="AU373" t="b">
        <f t="shared" si="156"/>
        <v>1</v>
      </c>
      <c r="AV373" t="b">
        <f t="shared" si="156"/>
        <v>1</v>
      </c>
      <c r="AW373" t="b">
        <f t="shared" si="156"/>
        <v>1</v>
      </c>
      <c r="AX373" t="b">
        <f t="shared" si="156"/>
        <v>1</v>
      </c>
      <c r="AY373" t="b">
        <f t="shared" si="156"/>
        <v>1</v>
      </c>
      <c r="AZ373" t="b">
        <f t="shared" si="156"/>
        <v>1</v>
      </c>
      <c r="BA373" t="b">
        <f t="shared" si="156"/>
        <v>1</v>
      </c>
      <c r="BB373" t="b">
        <f t="shared" si="156"/>
        <v>1</v>
      </c>
      <c r="BC373" t="b">
        <f t="shared" si="156"/>
        <v>0</v>
      </c>
      <c r="BD373" t="b">
        <f t="shared" si="156"/>
        <v>0</v>
      </c>
      <c r="BE373" t="b">
        <f t="shared" si="156"/>
        <v>0</v>
      </c>
      <c r="BF373" t="b">
        <f t="shared" si="156"/>
        <v>0</v>
      </c>
      <c r="BG373" t="b">
        <f t="shared" si="156"/>
        <v>1</v>
      </c>
      <c r="BH373" t="b">
        <f t="shared" si="156"/>
        <v>0</v>
      </c>
      <c r="BI373" t="b">
        <f t="shared" si="156"/>
        <v>1</v>
      </c>
      <c r="BJ373" t="b">
        <f t="shared" si="156"/>
        <v>1</v>
      </c>
      <c r="BK373" t="b">
        <f t="shared" si="156"/>
        <v>1</v>
      </c>
      <c r="BL373" t="b">
        <f t="shared" si="156"/>
        <v>1</v>
      </c>
      <c r="BM373" t="b">
        <f t="shared" ref="BM373:BW373" si="157">BM81=BM227</f>
        <v>1</v>
      </c>
      <c r="BN373" t="b">
        <f t="shared" si="157"/>
        <v>1</v>
      </c>
      <c r="BO373" t="b">
        <f t="shared" si="157"/>
        <v>1</v>
      </c>
      <c r="BP373" t="b">
        <f t="shared" si="157"/>
        <v>1</v>
      </c>
      <c r="BQ373" t="b">
        <f t="shared" si="157"/>
        <v>1</v>
      </c>
      <c r="BR373" t="b">
        <f t="shared" si="157"/>
        <v>1</v>
      </c>
      <c r="BS373" t="b">
        <f t="shared" si="157"/>
        <v>0</v>
      </c>
      <c r="BT373" t="b">
        <f t="shared" si="157"/>
        <v>1</v>
      </c>
      <c r="BU373" t="b">
        <f t="shared" si="157"/>
        <v>1</v>
      </c>
      <c r="BV373" t="b">
        <f t="shared" si="157"/>
        <v>0</v>
      </c>
      <c r="BW373" t="b">
        <f t="shared" si="157"/>
        <v>1</v>
      </c>
    </row>
    <row r="374" spans="1:75" x14ac:dyDescent="0.25">
      <c r="A374" t="b">
        <f t="shared" ref="A374:BL374" si="158">A82=A228</f>
        <v>1</v>
      </c>
      <c r="B374" t="b">
        <f t="shared" si="158"/>
        <v>1</v>
      </c>
      <c r="C374" t="b">
        <f t="shared" si="158"/>
        <v>0</v>
      </c>
      <c r="D374" t="b">
        <f t="shared" si="158"/>
        <v>0</v>
      </c>
      <c r="E374" t="b">
        <f t="shared" si="158"/>
        <v>0</v>
      </c>
      <c r="F374" t="b">
        <f t="shared" si="158"/>
        <v>0</v>
      </c>
      <c r="G374" t="b">
        <f t="shared" si="158"/>
        <v>0</v>
      </c>
      <c r="H374" t="b">
        <f t="shared" si="158"/>
        <v>1</v>
      </c>
      <c r="I374" t="b">
        <f t="shared" si="158"/>
        <v>1</v>
      </c>
      <c r="J374" t="b">
        <f t="shared" si="158"/>
        <v>1</v>
      </c>
      <c r="K374" t="b">
        <f t="shared" si="158"/>
        <v>1</v>
      </c>
      <c r="L374" t="b">
        <f t="shared" si="158"/>
        <v>0</v>
      </c>
      <c r="M374" t="b">
        <f t="shared" si="158"/>
        <v>1</v>
      </c>
      <c r="N374" t="b">
        <f t="shared" si="158"/>
        <v>1</v>
      </c>
      <c r="O374" t="b">
        <f t="shared" si="158"/>
        <v>1</v>
      </c>
      <c r="P374" t="b">
        <f t="shared" si="158"/>
        <v>1</v>
      </c>
      <c r="Q374" t="b">
        <f t="shared" si="158"/>
        <v>1</v>
      </c>
      <c r="R374" t="b">
        <f t="shared" si="158"/>
        <v>1</v>
      </c>
      <c r="S374" t="b">
        <f t="shared" si="158"/>
        <v>1</v>
      </c>
      <c r="T374" t="b">
        <f t="shared" si="158"/>
        <v>1</v>
      </c>
      <c r="U374" t="b">
        <f t="shared" si="158"/>
        <v>1</v>
      </c>
      <c r="V374" t="b">
        <f t="shared" si="158"/>
        <v>1</v>
      </c>
      <c r="W374" t="b">
        <f t="shared" si="158"/>
        <v>1</v>
      </c>
      <c r="X374" t="b">
        <f t="shared" si="158"/>
        <v>1</v>
      </c>
      <c r="Y374" t="b">
        <f t="shared" si="158"/>
        <v>1</v>
      </c>
      <c r="Z374" t="b">
        <f t="shared" si="158"/>
        <v>1</v>
      </c>
      <c r="AA374" t="b">
        <f t="shared" si="158"/>
        <v>1</v>
      </c>
      <c r="AB374" t="b">
        <f t="shared" si="158"/>
        <v>1</v>
      </c>
      <c r="AC374" t="b">
        <f t="shared" si="158"/>
        <v>1</v>
      </c>
      <c r="AD374" t="b">
        <f t="shared" si="158"/>
        <v>1</v>
      </c>
      <c r="AE374" t="b">
        <f t="shared" si="158"/>
        <v>1</v>
      </c>
      <c r="AF374" t="b">
        <f t="shared" si="158"/>
        <v>1</v>
      </c>
      <c r="AG374" t="b">
        <f t="shared" si="158"/>
        <v>1</v>
      </c>
      <c r="AH374" t="b">
        <f t="shared" si="158"/>
        <v>1</v>
      </c>
      <c r="AI374" t="b">
        <f t="shared" si="158"/>
        <v>1</v>
      </c>
      <c r="AJ374" t="b">
        <f t="shared" si="158"/>
        <v>1</v>
      </c>
      <c r="AK374" t="b">
        <f t="shared" si="158"/>
        <v>1</v>
      </c>
      <c r="AL374" t="b">
        <f t="shared" si="158"/>
        <v>1</v>
      </c>
      <c r="AM374" t="b">
        <f t="shared" si="158"/>
        <v>1</v>
      </c>
      <c r="AN374" t="b">
        <f t="shared" si="158"/>
        <v>1</v>
      </c>
      <c r="AO374" t="b">
        <f t="shared" si="158"/>
        <v>0</v>
      </c>
      <c r="AP374" t="b">
        <f t="shared" si="158"/>
        <v>1</v>
      </c>
      <c r="AQ374" t="b">
        <f t="shared" si="158"/>
        <v>1</v>
      </c>
      <c r="AR374" t="b">
        <f t="shared" si="158"/>
        <v>1</v>
      </c>
      <c r="AS374" t="b">
        <f t="shared" si="158"/>
        <v>1</v>
      </c>
      <c r="AT374" t="b">
        <f t="shared" si="158"/>
        <v>1</v>
      </c>
      <c r="AU374" t="b">
        <f t="shared" si="158"/>
        <v>1</v>
      </c>
      <c r="AV374" t="b">
        <f t="shared" si="158"/>
        <v>1</v>
      </c>
      <c r="AW374" t="b">
        <f t="shared" si="158"/>
        <v>1</v>
      </c>
      <c r="AX374" t="b">
        <f t="shared" si="158"/>
        <v>1</v>
      </c>
      <c r="AY374" t="b">
        <f t="shared" si="158"/>
        <v>1</v>
      </c>
      <c r="AZ374" t="b">
        <f t="shared" si="158"/>
        <v>1</v>
      </c>
      <c r="BA374" t="b">
        <f t="shared" si="158"/>
        <v>1</v>
      </c>
      <c r="BB374" t="b">
        <f t="shared" si="158"/>
        <v>1</v>
      </c>
      <c r="BC374" t="b">
        <f t="shared" si="158"/>
        <v>0</v>
      </c>
      <c r="BD374" t="b">
        <f t="shared" si="158"/>
        <v>0</v>
      </c>
      <c r="BE374" t="b">
        <f t="shared" si="158"/>
        <v>0</v>
      </c>
      <c r="BF374" t="b">
        <f t="shared" si="158"/>
        <v>0</v>
      </c>
      <c r="BG374" t="b">
        <f t="shared" si="158"/>
        <v>1</v>
      </c>
      <c r="BH374" t="b">
        <f t="shared" si="158"/>
        <v>0</v>
      </c>
      <c r="BI374" t="b">
        <f t="shared" si="158"/>
        <v>1</v>
      </c>
      <c r="BJ374" t="b">
        <f t="shared" si="158"/>
        <v>1</v>
      </c>
      <c r="BK374" t="b">
        <f t="shared" si="158"/>
        <v>1</v>
      </c>
      <c r="BL374" t="b">
        <f t="shared" si="158"/>
        <v>1</v>
      </c>
      <c r="BM374" t="b">
        <f t="shared" ref="BM374:BW374" si="159">BM82=BM228</f>
        <v>1</v>
      </c>
      <c r="BN374" t="b">
        <f t="shared" si="159"/>
        <v>1</v>
      </c>
      <c r="BO374" t="b">
        <f t="shared" si="159"/>
        <v>1</v>
      </c>
      <c r="BP374" t="b">
        <f t="shared" si="159"/>
        <v>1</v>
      </c>
      <c r="BQ374" t="b">
        <f t="shared" si="159"/>
        <v>1</v>
      </c>
      <c r="BR374" t="b">
        <f t="shared" si="159"/>
        <v>1</v>
      </c>
      <c r="BS374" t="b">
        <f t="shared" si="159"/>
        <v>0</v>
      </c>
      <c r="BT374" t="b">
        <f t="shared" si="159"/>
        <v>1</v>
      </c>
      <c r="BU374" t="b">
        <f t="shared" si="159"/>
        <v>1</v>
      </c>
      <c r="BV374" t="b">
        <f t="shared" si="159"/>
        <v>0</v>
      </c>
      <c r="BW374" t="b">
        <f t="shared" si="159"/>
        <v>1</v>
      </c>
    </row>
    <row r="375" spans="1:75" x14ac:dyDescent="0.25">
      <c r="A375" t="b">
        <f t="shared" ref="A375:BL375" si="160">A83=A229</f>
        <v>1</v>
      </c>
      <c r="B375" t="b">
        <f t="shared" si="160"/>
        <v>1</v>
      </c>
      <c r="C375" t="b">
        <f t="shared" si="160"/>
        <v>0</v>
      </c>
      <c r="D375" t="b">
        <f t="shared" si="160"/>
        <v>0</v>
      </c>
      <c r="E375" t="b">
        <f t="shared" si="160"/>
        <v>0</v>
      </c>
      <c r="F375" t="b">
        <f t="shared" si="160"/>
        <v>0</v>
      </c>
      <c r="G375" t="b">
        <f t="shared" si="160"/>
        <v>0</v>
      </c>
      <c r="H375" t="b">
        <f t="shared" si="160"/>
        <v>1</v>
      </c>
      <c r="I375" t="b">
        <f t="shared" si="160"/>
        <v>1</v>
      </c>
      <c r="J375" t="b">
        <f t="shared" si="160"/>
        <v>1</v>
      </c>
      <c r="K375" t="b">
        <f t="shared" si="160"/>
        <v>1</v>
      </c>
      <c r="L375" t="b">
        <f t="shared" si="160"/>
        <v>0</v>
      </c>
      <c r="M375" t="b">
        <f t="shared" si="160"/>
        <v>1</v>
      </c>
      <c r="N375" t="b">
        <f t="shared" si="160"/>
        <v>1</v>
      </c>
      <c r="O375" t="b">
        <f t="shared" si="160"/>
        <v>1</v>
      </c>
      <c r="P375" t="b">
        <f t="shared" si="160"/>
        <v>1</v>
      </c>
      <c r="Q375" t="b">
        <f t="shared" si="160"/>
        <v>1</v>
      </c>
      <c r="R375" t="b">
        <f t="shared" si="160"/>
        <v>1</v>
      </c>
      <c r="S375" t="b">
        <f t="shared" si="160"/>
        <v>1</v>
      </c>
      <c r="T375" t="b">
        <f t="shared" si="160"/>
        <v>1</v>
      </c>
      <c r="U375" t="b">
        <f t="shared" si="160"/>
        <v>1</v>
      </c>
      <c r="V375" t="b">
        <f t="shared" si="160"/>
        <v>1</v>
      </c>
      <c r="W375" t="b">
        <f t="shared" si="160"/>
        <v>1</v>
      </c>
      <c r="X375" t="b">
        <f t="shared" si="160"/>
        <v>1</v>
      </c>
      <c r="Y375" t="b">
        <f t="shared" si="160"/>
        <v>1</v>
      </c>
      <c r="Z375" t="b">
        <f t="shared" si="160"/>
        <v>1</v>
      </c>
      <c r="AA375" t="b">
        <f t="shared" si="160"/>
        <v>1</v>
      </c>
      <c r="AB375" t="b">
        <f t="shared" si="160"/>
        <v>1</v>
      </c>
      <c r="AC375" t="b">
        <f t="shared" si="160"/>
        <v>1</v>
      </c>
      <c r="AD375" t="b">
        <f t="shared" si="160"/>
        <v>1</v>
      </c>
      <c r="AE375" t="b">
        <f t="shared" si="160"/>
        <v>1</v>
      </c>
      <c r="AF375" t="b">
        <f t="shared" si="160"/>
        <v>1</v>
      </c>
      <c r="AG375" t="b">
        <f t="shared" si="160"/>
        <v>1</v>
      </c>
      <c r="AH375" t="b">
        <f t="shared" si="160"/>
        <v>1</v>
      </c>
      <c r="AI375" t="b">
        <f t="shared" si="160"/>
        <v>1</v>
      </c>
      <c r="AJ375" t="b">
        <f t="shared" si="160"/>
        <v>1</v>
      </c>
      <c r="AK375" t="b">
        <f t="shared" si="160"/>
        <v>1</v>
      </c>
      <c r="AL375" t="b">
        <f t="shared" si="160"/>
        <v>1</v>
      </c>
      <c r="AM375" t="b">
        <f t="shared" si="160"/>
        <v>1</v>
      </c>
      <c r="AN375" t="b">
        <f t="shared" si="160"/>
        <v>1</v>
      </c>
      <c r="AO375" t="b">
        <f t="shared" si="160"/>
        <v>0</v>
      </c>
      <c r="AP375" t="b">
        <f t="shared" si="160"/>
        <v>1</v>
      </c>
      <c r="AQ375" t="b">
        <f t="shared" si="160"/>
        <v>1</v>
      </c>
      <c r="AR375" t="b">
        <f t="shared" si="160"/>
        <v>1</v>
      </c>
      <c r="AS375" t="b">
        <f t="shared" si="160"/>
        <v>1</v>
      </c>
      <c r="AT375" t="b">
        <f t="shared" si="160"/>
        <v>1</v>
      </c>
      <c r="AU375" t="b">
        <f t="shared" si="160"/>
        <v>1</v>
      </c>
      <c r="AV375" t="b">
        <f t="shared" si="160"/>
        <v>1</v>
      </c>
      <c r="AW375" t="b">
        <f t="shared" si="160"/>
        <v>1</v>
      </c>
      <c r="AX375" t="b">
        <f t="shared" si="160"/>
        <v>1</v>
      </c>
      <c r="AY375" t="b">
        <f t="shared" si="160"/>
        <v>1</v>
      </c>
      <c r="AZ375" t="b">
        <f t="shared" si="160"/>
        <v>1</v>
      </c>
      <c r="BA375" t="b">
        <f t="shared" si="160"/>
        <v>1</v>
      </c>
      <c r="BB375" t="b">
        <f t="shared" si="160"/>
        <v>1</v>
      </c>
      <c r="BC375" t="b">
        <f t="shared" si="160"/>
        <v>0</v>
      </c>
      <c r="BD375" t="b">
        <f t="shared" si="160"/>
        <v>0</v>
      </c>
      <c r="BE375" t="b">
        <f t="shared" si="160"/>
        <v>0</v>
      </c>
      <c r="BF375" t="b">
        <f t="shared" si="160"/>
        <v>0</v>
      </c>
      <c r="BG375" t="b">
        <f t="shared" si="160"/>
        <v>1</v>
      </c>
      <c r="BH375" t="b">
        <f t="shared" si="160"/>
        <v>0</v>
      </c>
      <c r="BI375" t="b">
        <f t="shared" si="160"/>
        <v>1</v>
      </c>
      <c r="BJ375" t="b">
        <f t="shared" si="160"/>
        <v>1</v>
      </c>
      <c r="BK375" t="b">
        <f t="shared" si="160"/>
        <v>1</v>
      </c>
      <c r="BL375" t="b">
        <f t="shared" si="160"/>
        <v>1</v>
      </c>
      <c r="BM375" t="b">
        <f t="shared" ref="BM375:BW375" si="161">BM83=BM229</f>
        <v>1</v>
      </c>
      <c r="BN375" t="b">
        <f t="shared" si="161"/>
        <v>1</v>
      </c>
      <c r="BO375" t="b">
        <f t="shared" si="161"/>
        <v>1</v>
      </c>
      <c r="BP375" t="b">
        <f t="shared" si="161"/>
        <v>1</v>
      </c>
      <c r="BQ375" t="b">
        <f t="shared" si="161"/>
        <v>1</v>
      </c>
      <c r="BR375" t="b">
        <f t="shared" si="161"/>
        <v>1</v>
      </c>
      <c r="BS375" t="b">
        <f t="shared" si="161"/>
        <v>0</v>
      </c>
      <c r="BT375" t="b">
        <f t="shared" si="161"/>
        <v>1</v>
      </c>
      <c r="BU375" t="b">
        <f t="shared" si="161"/>
        <v>1</v>
      </c>
      <c r="BV375" t="b">
        <f t="shared" si="161"/>
        <v>0</v>
      </c>
      <c r="BW375" t="b">
        <f t="shared" si="161"/>
        <v>1</v>
      </c>
    </row>
    <row r="376" spans="1:75" x14ac:dyDescent="0.25">
      <c r="A376" t="b">
        <f t="shared" ref="A376:BL376" si="162">A84=A230</f>
        <v>1</v>
      </c>
      <c r="B376" t="b">
        <f t="shared" si="162"/>
        <v>1</v>
      </c>
      <c r="C376" t="b">
        <f t="shared" si="162"/>
        <v>0</v>
      </c>
      <c r="D376" t="b">
        <f t="shared" si="162"/>
        <v>0</v>
      </c>
      <c r="E376" t="b">
        <f t="shared" si="162"/>
        <v>0</v>
      </c>
      <c r="F376" t="b">
        <f t="shared" si="162"/>
        <v>0</v>
      </c>
      <c r="G376" t="b">
        <f t="shared" si="162"/>
        <v>0</v>
      </c>
      <c r="H376" t="b">
        <f t="shared" si="162"/>
        <v>1</v>
      </c>
      <c r="I376" t="b">
        <f t="shared" si="162"/>
        <v>1</v>
      </c>
      <c r="J376" t="b">
        <f t="shared" si="162"/>
        <v>1</v>
      </c>
      <c r="K376" t="b">
        <f t="shared" si="162"/>
        <v>1</v>
      </c>
      <c r="L376" t="b">
        <f t="shared" si="162"/>
        <v>0</v>
      </c>
      <c r="M376" t="b">
        <f t="shared" si="162"/>
        <v>1</v>
      </c>
      <c r="N376" t="b">
        <f t="shared" si="162"/>
        <v>1</v>
      </c>
      <c r="O376" t="b">
        <f t="shared" si="162"/>
        <v>1</v>
      </c>
      <c r="P376" t="b">
        <f t="shared" si="162"/>
        <v>1</v>
      </c>
      <c r="Q376" t="b">
        <f t="shared" si="162"/>
        <v>1</v>
      </c>
      <c r="R376" t="b">
        <f t="shared" si="162"/>
        <v>1</v>
      </c>
      <c r="S376" t="b">
        <f t="shared" si="162"/>
        <v>1</v>
      </c>
      <c r="T376" t="b">
        <f t="shared" si="162"/>
        <v>1</v>
      </c>
      <c r="U376" t="b">
        <f t="shared" si="162"/>
        <v>1</v>
      </c>
      <c r="V376" t="b">
        <f t="shared" si="162"/>
        <v>1</v>
      </c>
      <c r="W376" t="b">
        <f t="shared" si="162"/>
        <v>1</v>
      </c>
      <c r="X376" t="b">
        <f t="shared" si="162"/>
        <v>1</v>
      </c>
      <c r="Y376" t="b">
        <f t="shared" si="162"/>
        <v>1</v>
      </c>
      <c r="Z376" t="b">
        <f t="shared" si="162"/>
        <v>1</v>
      </c>
      <c r="AA376" t="b">
        <f t="shared" si="162"/>
        <v>1</v>
      </c>
      <c r="AB376" t="b">
        <f t="shared" si="162"/>
        <v>1</v>
      </c>
      <c r="AC376" t="b">
        <f t="shared" si="162"/>
        <v>1</v>
      </c>
      <c r="AD376" t="b">
        <f t="shared" si="162"/>
        <v>1</v>
      </c>
      <c r="AE376" t="b">
        <f t="shared" si="162"/>
        <v>1</v>
      </c>
      <c r="AF376" t="b">
        <f t="shared" si="162"/>
        <v>1</v>
      </c>
      <c r="AG376" t="b">
        <f t="shared" si="162"/>
        <v>1</v>
      </c>
      <c r="AH376" t="b">
        <f t="shared" si="162"/>
        <v>1</v>
      </c>
      <c r="AI376" t="b">
        <f t="shared" si="162"/>
        <v>1</v>
      </c>
      <c r="AJ376" t="b">
        <f t="shared" si="162"/>
        <v>1</v>
      </c>
      <c r="AK376" t="b">
        <f t="shared" si="162"/>
        <v>1</v>
      </c>
      <c r="AL376" t="b">
        <f t="shared" si="162"/>
        <v>1</v>
      </c>
      <c r="AM376" t="b">
        <f t="shared" si="162"/>
        <v>1</v>
      </c>
      <c r="AN376" t="b">
        <f t="shared" si="162"/>
        <v>1</v>
      </c>
      <c r="AO376" t="b">
        <f t="shared" si="162"/>
        <v>0</v>
      </c>
      <c r="AP376" t="b">
        <f t="shared" si="162"/>
        <v>1</v>
      </c>
      <c r="AQ376" t="b">
        <f t="shared" si="162"/>
        <v>1</v>
      </c>
      <c r="AR376" t="b">
        <f t="shared" si="162"/>
        <v>1</v>
      </c>
      <c r="AS376" t="b">
        <f t="shared" si="162"/>
        <v>1</v>
      </c>
      <c r="AT376" t="b">
        <f t="shared" si="162"/>
        <v>1</v>
      </c>
      <c r="AU376" t="b">
        <f t="shared" si="162"/>
        <v>1</v>
      </c>
      <c r="AV376" t="b">
        <f t="shared" si="162"/>
        <v>1</v>
      </c>
      <c r="AW376" t="b">
        <f t="shared" si="162"/>
        <v>1</v>
      </c>
      <c r="AX376" t="b">
        <f t="shared" si="162"/>
        <v>1</v>
      </c>
      <c r="AY376" t="b">
        <f t="shared" si="162"/>
        <v>1</v>
      </c>
      <c r="AZ376" t="b">
        <f t="shared" si="162"/>
        <v>1</v>
      </c>
      <c r="BA376" t="b">
        <f t="shared" si="162"/>
        <v>1</v>
      </c>
      <c r="BB376" t="b">
        <f t="shared" si="162"/>
        <v>1</v>
      </c>
      <c r="BC376" t="b">
        <f t="shared" si="162"/>
        <v>0</v>
      </c>
      <c r="BD376" t="b">
        <f t="shared" si="162"/>
        <v>0</v>
      </c>
      <c r="BE376" t="b">
        <f t="shared" si="162"/>
        <v>0</v>
      </c>
      <c r="BF376" t="b">
        <f t="shared" si="162"/>
        <v>0</v>
      </c>
      <c r="BG376" t="b">
        <f t="shared" si="162"/>
        <v>1</v>
      </c>
      <c r="BH376" t="b">
        <f t="shared" si="162"/>
        <v>0</v>
      </c>
      <c r="BI376" t="b">
        <f t="shared" si="162"/>
        <v>1</v>
      </c>
      <c r="BJ376" t="b">
        <f t="shared" si="162"/>
        <v>1</v>
      </c>
      <c r="BK376" t="b">
        <f t="shared" si="162"/>
        <v>1</v>
      </c>
      <c r="BL376" t="b">
        <f t="shared" si="162"/>
        <v>1</v>
      </c>
      <c r="BM376" t="b">
        <f t="shared" ref="BM376:BW376" si="163">BM84=BM230</f>
        <v>1</v>
      </c>
      <c r="BN376" t="b">
        <f t="shared" si="163"/>
        <v>1</v>
      </c>
      <c r="BO376" t="b">
        <f t="shared" si="163"/>
        <v>1</v>
      </c>
      <c r="BP376" t="b">
        <f t="shared" si="163"/>
        <v>1</v>
      </c>
      <c r="BQ376" t="b">
        <f t="shared" si="163"/>
        <v>1</v>
      </c>
      <c r="BR376" t="b">
        <f t="shared" si="163"/>
        <v>1</v>
      </c>
      <c r="BS376" t="b">
        <f t="shared" si="163"/>
        <v>0</v>
      </c>
      <c r="BT376" t="b">
        <f t="shared" si="163"/>
        <v>1</v>
      </c>
      <c r="BU376" t="b">
        <f t="shared" si="163"/>
        <v>1</v>
      </c>
      <c r="BV376" t="b">
        <f t="shared" si="163"/>
        <v>0</v>
      </c>
      <c r="BW376" t="b">
        <f t="shared" si="163"/>
        <v>1</v>
      </c>
    </row>
    <row r="377" spans="1:75" x14ac:dyDescent="0.25">
      <c r="A377" t="b">
        <f t="shared" ref="A377:BL377" si="164">A85=A231</f>
        <v>1</v>
      </c>
      <c r="B377" t="b">
        <f t="shared" si="164"/>
        <v>1</v>
      </c>
      <c r="C377" t="b">
        <f t="shared" si="164"/>
        <v>0</v>
      </c>
      <c r="D377" t="b">
        <f t="shared" si="164"/>
        <v>0</v>
      </c>
      <c r="E377" t="b">
        <f t="shared" si="164"/>
        <v>0</v>
      </c>
      <c r="F377" t="b">
        <f t="shared" si="164"/>
        <v>0</v>
      </c>
      <c r="G377" t="b">
        <f t="shared" si="164"/>
        <v>0</v>
      </c>
      <c r="H377" t="b">
        <f t="shared" si="164"/>
        <v>1</v>
      </c>
      <c r="I377" t="b">
        <f t="shared" si="164"/>
        <v>1</v>
      </c>
      <c r="J377" t="b">
        <f t="shared" si="164"/>
        <v>1</v>
      </c>
      <c r="K377" t="b">
        <f t="shared" si="164"/>
        <v>1</v>
      </c>
      <c r="L377" t="b">
        <f t="shared" si="164"/>
        <v>0</v>
      </c>
      <c r="M377" t="b">
        <f t="shared" si="164"/>
        <v>1</v>
      </c>
      <c r="N377" t="b">
        <f t="shared" si="164"/>
        <v>1</v>
      </c>
      <c r="O377" t="b">
        <f t="shared" si="164"/>
        <v>1</v>
      </c>
      <c r="P377" t="b">
        <f t="shared" si="164"/>
        <v>1</v>
      </c>
      <c r="Q377" t="b">
        <f t="shared" si="164"/>
        <v>1</v>
      </c>
      <c r="R377" t="b">
        <f t="shared" si="164"/>
        <v>1</v>
      </c>
      <c r="S377" t="b">
        <f t="shared" si="164"/>
        <v>1</v>
      </c>
      <c r="T377" t="b">
        <f t="shared" si="164"/>
        <v>1</v>
      </c>
      <c r="U377" t="b">
        <f t="shared" si="164"/>
        <v>1</v>
      </c>
      <c r="V377" t="b">
        <f t="shared" si="164"/>
        <v>1</v>
      </c>
      <c r="W377" t="b">
        <f t="shared" si="164"/>
        <v>1</v>
      </c>
      <c r="X377" t="b">
        <f t="shared" si="164"/>
        <v>1</v>
      </c>
      <c r="Y377" t="b">
        <f t="shared" si="164"/>
        <v>1</v>
      </c>
      <c r="Z377" t="b">
        <f t="shared" si="164"/>
        <v>1</v>
      </c>
      <c r="AA377" t="b">
        <f t="shared" si="164"/>
        <v>1</v>
      </c>
      <c r="AB377" t="b">
        <f t="shared" si="164"/>
        <v>1</v>
      </c>
      <c r="AC377" t="b">
        <f t="shared" si="164"/>
        <v>1</v>
      </c>
      <c r="AD377" t="b">
        <f t="shared" si="164"/>
        <v>1</v>
      </c>
      <c r="AE377" t="b">
        <f t="shared" si="164"/>
        <v>1</v>
      </c>
      <c r="AF377" t="b">
        <f t="shared" si="164"/>
        <v>1</v>
      </c>
      <c r="AG377" t="b">
        <f t="shared" si="164"/>
        <v>1</v>
      </c>
      <c r="AH377" t="b">
        <f t="shared" si="164"/>
        <v>1</v>
      </c>
      <c r="AI377" t="b">
        <f t="shared" si="164"/>
        <v>1</v>
      </c>
      <c r="AJ377" t="b">
        <f t="shared" si="164"/>
        <v>1</v>
      </c>
      <c r="AK377" t="b">
        <f t="shared" si="164"/>
        <v>1</v>
      </c>
      <c r="AL377" t="b">
        <f t="shared" si="164"/>
        <v>1</v>
      </c>
      <c r="AM377" t="b">
        <f t="shared" si="164"/>
        <v>1</v>
      </c>
      <c r="AN377" t="b">
        <f t="shared" si="164"/>
        <v>1</v>
      </c>
      <c r="AO377" t="b">
        <f t="shared" si="164"/>
        <v>0</v>
      </c>
      <c r="AP377" t="b">
        <f t="shared" si="164"/>
        <v>1</v>
      </c>
      <c r="AQ377" t="b">
        <f t="shared" si="164"/>
        <v>1</v>
      </c>
      <c r="AR377" t="b">
        <f t="shared" si="164"/>
        <v>1</v>
      </c>
      <c r="AS377" t="b">
        <f t="shared" si="164"/>
        <v>1</v>
      </c>
      <c r="AT377" t="b">
        <f t="shared" si="164"/>
        <v>1</v>
      </c>
      <c r="AU377" t="b">
        <f t="shared" si="164"/>
        <v>1</v>
      </c>
      <c r="AV377" t="b">
        <f t="shared" si="164"/>
        <v>1</v>
      </c>
      <c r="AW377" t="b">
        <f t="shared" si="164"/>
        <v>1</v>
      </c>
      <c r="AX377" t="b">
        <f t="shared" si="164"/>
        <v>1</v>
      </c>
      <c r="AY377" t="b">
        <f t="shared" si="164"/>
        <v>1</v>
      </c>
      <c r="AZ377" t="b">
        <f t="shared" si="164"/>
        <v>1</v>
      </c>
      <c r="BA377" t="b">
        <f t="shared" si="164"/>
        <v>1</v>
      </c>
      <c r="BB377" t="b">
        <f t="shared" si="164"/>
        <v>1</v>
      </c>
      <c r="BC377" t="b">
        <f t="shared" si="164"/>
        <v>0</v>
      </c>
      <c r="BD377" t="b">
        <f t="shared" si="164"/>
        <v>0</v>
      </c>
      <c r="BE377" t="b">
        <f t="shared" si="164"/>
        <v>0</v>
      </c>
      <c r="BF377" t="b">
        <f t="shared" si="164"/>
        <v>0</v>
      </c>
      <c r="BG377" t="b">
        <f t="shared" si="164"/>
        <v>1</v>
      </c>
      <c r="BH377" t="b">
        <f t="shared" si="164"/>
        <v>0</v>
      </c>
      <c r="BI377" t="b">
        <f t="shared" si="164"/>
        <v>1</v>
      </c>
      <c r="BJ377" t="b">
        <f t="shared" si="164"/>
        <v>1</v>
      </c>
      <c r="BK377" t="b">
        <f t="shared" si="164"/>
        <v>1</v>
      </c>
      <c r="BL377" t="b">
        <f t="shared" si="164"/>
        <v>1</v>
      </c>
      <c r="BM377" t="b">
        <f t="shared" ref="BM377:BW377" si="165">BM85=BM231</f>
        <v>1</v>
      </c>
      <c r="BN377" t="b">
        <f t="shared" si="165"/>
        <v>1</v>
      </c>
      <c r="BO377" t="b">
        <f t="shared" si="165"/>
        <v>1</v>
      </c>
      <c r="BP377" t="b">
        <f t="shared" si="165"/>
        <v>1</v>
      </c>
      <c r="BQ377" t="b">
        <f t="shared" si="165"/>
        <v>1</v>
      </c>
      <c r="BR377" t="b">
        <f t="shared" si="165"/>
        <v>1</v>
      </c>
      <c r="BS377" t="b">
        <f t="shared" si="165"/>
        <v>0</v>
      </c>
      <c r="BT377" t="b">
        <f t="shared" si="165"/>
        <v>1</v>
      </c>
      <c r="BU377" t="b">
        <f t="shared" si="165"/>
        <v>1</v>
      </c>
      <c r="BV377" t="b">
        <f t="shared" si="165"/>
        <v>0</v>
      </c>
      <c r="BW377" t="b">
        <f t="shared" si="165"/>
        <v>1</v>
      </c>
    </row>
    <row r="378" spans="1:75" x14ac:dyDescent="0.25">
      <c r="A378" t="b">
        <f t="shared" ref="A378:BL378" si="166">A86=A232</f>
        <v>1</v>
      </c>
      <c r="B378" t="b">
        <f t="shared" si="166"/>
        <v>1</v>
      </c>
      <c r="C378" t="b">
        <f t="shared" si="166"/>
        <v>0</v>
      </c>
      <c r="D378" t="b">
        <f t="shared" si="166"/>
        <v>0</v>
      </c>
      <c r="E378" t="b">
        <f t="shared" si="166"/>
        <v>0</v>
      </c>
      <c r="F378" t="b">
        <f t="shared" si="166"/>
        <v>0</v>
      </c>
      <c r="G378" t="b">
        <f t="shared" si="166"/>
        <v>0</v>
      </c>
      <c r="H378" t="b">
        <f t="shared" si="166"/>
        <v>1</v>
      </c>
      <c r="I378" t="b">
        <f t="shared" si="166"/>
        <v>1</v>
      </c>
      <c r="J378" t="b">
        <f t="shared" si="166"/>
        <v>1</v>
      </c>
      <c r="K378" t="b">
        <f t="shared" si="166"/>
        <v>1</v>
      </c>
      <c r="L378" t="b">
        <f t="shared" si="166"/>
        <v>0</v>
      </c>
      <c r="M378" t="b">
        <f t="shared" si="166"/>
        <v>1</v>
      </c>
      <c r="N378" t="b">
        <f t="shared" si="166"/>
        <v>1</v>
      </c>
      <c r="O378" t="b">
        <f t="shared" si="166"/>
        <v>1</v>
      </c>
      <c r="P378" t="b">
        <f t="shared" si="166"/>
        <v>1</v>
      </c>
      <c r="Q378" t="b">
        <f t="shared" si="166"/>
        <v>1</v>
      </c>
      <c r="R378" t="b">
        <f t="shared" si="166"/>
        <v>1</v>
      </c>
      <c r="S378" t="b">
        <f t="shared" si="166"/>
        <v>1</v>
      </c>
      <c r="T378" t="b">
        <f t="shared" si="166"/>
        <v>1</v>
      </c>
      <c r="U378" t="b">
        <f t="shared" si="166"/>
        <v>1</v>
      </c>
      <c r="V378" t="b">
        <f t="shared" si="166"/>
        <v>1</v>
      </c>
      <c r="W378" t="b">
        <f t="shared" si="166"/>
        <v>1</v>
      </c>
      <c r="X378" t="b">
        <f t="shared" si="166"/>
        <v>1</v>
      </c>
      <c r="Y378" t="b">
        <f t="shared" si="166"/>
        <v>1</v>
      </c>
      <c r="Z378" t="b">
        <f t="shared" si="166"/>
        <v>1</v>
      </c>
      <c r="AA378" t="b">
        <f t="shared" si="166"/>
        <v>1</v>
      </c>
      <c r="AB378" t="b">
        <f t="shared" si="166"/>
        <v>1</v>
      </c>
      <c r="AC378" t="b">
        <f t="shared" si="166"/>
        <v>1</v>
      </c>
      <c r="AD378" t="b">
        <f t="shared" si="166"/>
        <v>1</v>
      </c>
      <c r="AE378" t="b">
        <f t="shared" si="166"/>
        <v>1</v>
      </c>
      <c r="AF378" t="b">
        <f t="shared" si="166"/>
        <v>1</v>
      </c>
      <c r="AG378" t="b">
        <f t="shared" si="166"/>
        <v>1</v>
      </c>
      <c r="AH378" t="b">
        <f t="shared" si="166"/>
        <v>1</v>
      </c>
      <c r="AI378" t="b">
        <f t="shared" si="166"/>
        <v>1</v>
      </c>
      <c r="AJ378" t="b">
        <f t="shared" si="166"/>
        <v>1</v>
      </c>
      <c r="AK378" t="b">
        <f t="shared" si="166"/>
        <v>1</v>
      </c>
      <c r="AL378" t="b">
        <f t="shared" si="166"/>
        <v>1</v>
      </c>
      <c r="AM378" t="b">
        <f t="shared" si="166"/>
        <v>1</v>
      </c>
      <c r="AN378" t="b">
        <f t="shared" si="166"/>
        <v>1</v>
      </c>
      <c r="AO378" t="b">
        <f t="shared" si="166"/>
        <v>0</v>
      </c>
      <c r="AP378" t="b">
        <f t="shared" si="166"/>
        <v>1</v>
      </c>
      <c r="AQ378" t="b">
        <f t="shared" si="166"/>
        <v>1</v>
      </c>
      <c r="AR378" t="b">
        <f t="shared" si="166"/>
        <v>1</v>
      </c>
      <c r="AS378" t="b">
        <f t="shared" si="166"/>
        <v>1</v>
      </c>
      <c r="AT378" t="b">
        <f t="shared" si="166"/>
        <v>1</v>
      </c>
      <c r="AU378" t="b">
        <f t="shared" si="166"/>
        <v>1</v>
      </c>
      <c r="AV378" t="b">
        <f t="shared" si="166"/>
        <v>1</v>
      </c>
      <c r="AW378" t="b">
        <f t="shared" si="166"/>
        <v>1</v>
      </c>
      <c r="AX378" t="b">
        <f t="shared" si="166"/>
        <v>1</v>
      </c>
      <c r="AY378" t="b">
        <f t="shared" si="166"/>
        <v>1</v>
      </c>
      <c r="AZ378" t="b">
        <f t="shared" si="166"/>
        <v>1</v>
      </c>
      <c r="BA378" t="b">
        <f t="shared" si="166"/>
        <v>1</v>
      </c>
      <c r="BB378" t="b">
        <f t="shared" si="166"/>
        <v>1</v>
      </c>
      <c r="BC378" t="b">
        <f t="shared" si="166"/>
        <v>0</v>
      </c>
      <c r="BD378" t="b">
        <f t="shared" si="166"/>
        <v>0</v>
      </c>
      <c r="BE378" t="b">
        <f t="shared" si="166"/>
        <v>0</v>
      </c>
      <c r="BF378" t="b">
        <f t="shared" si="166"/>
        <v>0</v>
      </c>
      <c r="BG378" t="b">
        <f t="shared" si="166"/>
        <v>1</v>
      </c>
      <c r="BH378" t="b">
        <f t="shared" si="166"/>
        <v>0</v>
      </c>
      <c r="BI378" t="b">
        <f t="shared" si="166"/>
        <v>1</v>
      </c>
      <c r="BJ378" t="b">
        <f t="shared" si="166"/>
        <v>1</v>
      </c>
      <c r="BK378" t="b">
        <f t="shared" si="166"/>
        <v>1</v>
      </c>
      <c r="BL378" t="b">
        <f t="shared" si="166"/>
        <v>1</v>
      </c>
      <c r="BM378" t="b">
        <f t="shared" ref="BM378:BW378" si="167">BM86=BM232</f>
        <v>1</v>
      </c>
      <c r="BN378" t="b">
        <f t="shared" si="167"/>
        <v>1</v>
      </c>
      <c r="BO378" t="b">
        <f t="shared" si="167"/>
        <v>1</v>
      </c>
      <c r="BP378" t="b">
        <f t="shared" si="167"/>
        <v>1</v>
      </c>
      <c r="BQ378" t="b">
        <f t="shared" si="167"/>
        <v>1</v>
      </c>
      <c r="BR378" t="b">
        <f t="shared" si="167"/>
        <v>1</v>
      </c>
      <c r="BS378" t="b">
        <f t="shared" si="167"/>
        <v>0</v>
      </c>
      <c r="BT378" t="b">
        <f t="shared" si="167"/>
        <v>1</v>
      </c>
      <c r="BU378" t="b">
        <f t="shared" si="167"/>
        <v>1</v>
      </c>
      <c r="BV378" t="b">
        <f t="shared" si="167"/>
        <v>0</v>
      </c>
      <c r="BW378" t="b">
        <f t="shared" si="167"/>
        <v>1</v>
      </c>
    </row>
    <row r="379" spans="1:75" x14ac:dyDescent="0.25">
      <c r="A379" t="b">
        <f t="shared" ref="A379:BL379" si="168">A87=A233</f>
        <v>1</v>
      </c>
      <c r="B379" t="b">
        <f t="shared" si="168"/>
        <v>1</v>
      </c>
      <c r="C379" t="b">
        <f t="shared" si="168"/>
        <v>0</v>
      </c>
      <c r="D379" t="b">
        <f t="shared" si="168"/>
        <v>0</v>
      </c>
      <c r="E379" t="b">
        <f t="shared" si="168"/>
        <v>0</v>
      </c>
      <c r="F379" t="b">
        <f t="shared" si="168"/>
        <v>0</v>
      </c>
      <c r="G379" t="b">
        <f t="shared" si="168"/>
        <v>0</v>
      </c>
      <c r="H379" t="b">
        <f t="shared" si="168"/>
        <v>1</v>
      </c>
      <c r="I379" t="b">
        <f t="shared" si="168"/>
        <v>1</v>
      </c>
      <c r="J379" t="b">
        <f t="shared" si="168"/>
        <v>1</v>
      </c>
      <c r="K379" t="b">
        <f t="shared" si="168"/>
        <v>1</v>
      </c>
      <c r="L379" t="b">
        <f t="shared" si="168"/>
        <v>0</v>
      </c>
      <c r="M379" t="b">
        <f t="shared" si="168"/>
        <v>1</v>
      </c>
      <c r="N379" t="b">
        <f t="shared" si="168"/>
        <v>1</v>
      </c>
      <c r="O379" t="b">
        <f t="shared" si="168"/>
        <v>1</v>
      </c>
      <c r="P379" t="b">
        <f t="shared" si="168"/>
        <v>1</v>
      </c>
      <c r="Q379" t="b">
        <f t="shared" si="168"/>
        <v>1</v>
      </c>
      <c r="R379" t="b">
        <f t="shared" si="168"/>
        <v>1</v>
      </c>
      <c r="S379" t="b">
        <f t="shared" si="168"/>
        <v>1</v>
      </c>
      <c r="T379" t="b">
        <f t="shared" si="168"/>
        <v>1</v>
      </c>
      <c r="U379" t="b">
        <f t="shared" si="168"/>
        <v>1</v>
      </c>
      <c r="V379" t="b">
        <f t="shared" si="168"/>
        <v>1</v>
      </c>
      <c r="W379" t="b">
        <f t="shared" si="168"/>
        <v>1</v>
      </c>
      <c r="X379" t="b">
        <f t="shared" si="168"/>
        <v>1</v>
      </c>
      <c r="Y379" t="b">
        <f t="shared" si="168"/>
        <v>1</v>
      </c>
      <c r="Z379" t="b">
        <f t="shared" si="168"/>
        <v>1</v>
      </c>
      <c r="AA379" t="b">
        <f t="shared" si="168"/>
        <v>1</v>
      </c>
      <c r="AB379" t="b">
        <f t="shared" si="168"/>
        <v>1</v>
      </c>
      <c r="AC379" t="b">
        <f t="shared" si="168"/>
        <v>1</v>
      </c>
      <c r="AD379" t="b">
        <f t="shared" si="168"/>
        <v>1</v>
      </c>
      <c r="AE379" t="b">
        <f t="shared" si="168"/>
        <v>1</v>
      </c>
      <c r="AF379" t="b">
        <f t="shared" si="168"/>
        <v>1</v>
      </c>
      <c r="AG379" t="b">
        <f t="shared" si="168"/>
        <v>1</v>
      </c>
      <c r="AH379" t="b">
        <f t="shared" si="168"/>
        <v>1</v>
      </c>
      <c r="AI379" t="b">
        <f t="shared" si="168"/>
        <v>1</v>
      </c>
      <c r="AJ379" t="b">
        <f t="shared" si="168"/>
        <v>1</v>
      </c>
      <c r="AK379" t="b">
        <f t="shared" si="168"/>
        <v>1</v>
      </c>
      <c r="AL379" t="b">
        <f t="shared" si="168"/>
        <v>1</v>
      </c>
      <c r="AM379" t="b">
        <f t="shared" si="168"/>
        <v>1</v>
      </c>
      <c r="AN379" t="b">
        <f t="shared" si="168"/>
        <v>1</v>
      </c>
      <c r="AO379" t="b">
        <f t="shared" si="168"/>
        <v>0</v>
      </c>
      <c r="AP379" t="b">
        <f t="shared" si="168"/>
        <v>1</v>
      </c>
      <c r="AQ379" t="b">
        <f t="shared" si="168"/>
        <v>1</v>
      </c>
      <c r="AR379" t="b">
        <f t="shared" si="168"/>
        <v>1</v>
      </c>
      <c r="AS379" t="b">
        <f t="shared" si="168"/>
        <v>1</v>
      </c>
      <c r="AT379" t="b">
        <f t="shared" si="168"/>
        <v>1</v>
      </c>
      <c r="AU379" t="b">
        <f t="shared" si="168"/>
        <v>1</v>
      </c>
      <c r="AV379" t="b">
        <f t="shared" si="168"/>
        <v>1</v>
      </c>
      <c r="AW379" t="b">
        <f t="shared" si="168"/>
        <v>1</v>
      </c>
      <c r="AX379" t="b">
        <f t="shared" si="168"/>
        <v>1</v>
      </c>
      <c r="AY379" t="b">
        <f t="shared" si="168"/>
        <v>1</v>
      </c>
      <c r="AZ379" t="b">
        <f t="shared" si="168"/>
        <v>1</v>
      </c>
      <c r="BA379" t="b">
        <f t="shared" si="168"/>
        <v>1</v>
      </c>
      <c r="BB379" t="b">
        <f t="shared" si="168"/>
        <v>1</v>
      </c>
      <c r="BC379" t="b">
        <f t="shared" si="168"/>
        <v>0</v>
      </c>
      <c r="BD379" t="b">
        <f t="shared" si="168"/>
        <v>0</v>
      </c>
      <c r="BE379" t="b">
        <f t="shared" si="168"/>
        <v>0</v>
      </c>
      <c r="BF379" t="b">
        <f t="shared" si="168"/>
        <v>0</v>
      </c>
      <c r="BG379" t="b">
        <f t="shared" si="168"/>
        <v>1</v>
      </c>
      <c r="BH379" t="b">
        <f t="shared" si="168"/>
        <v>0</v>
      </c>
      <c r="BI379" t="b">
        <f t="shared" si="168"/>
        <v>1</v>
      </c>
      <c r="BJ379" t="b">
        <f t="shared" si="168"/>
        <v>1</v>
      </c>
      <c r="BK379" t="b">
        <f t="shared" si="168"/>
        <v>1</v>
      </c>
      <c r="BL379" t="b">
        <f t="shared" si="168"/>
        <v>1</v>
      </c>
      <c r="BM379" t="b">
        <f t="shared" ref="BM379:BW379" si="169">BM87=BM233</f>
        <v>1</v>
      </c>
      <c r="BN379" t="b">
        <f t="shared" si="169"/>
        <v>1</v>
      </c>
      <c r="BO379" t="b">
        <f t="shared" si="169"/>
        <v>1</v>
      </c>
      <c r="BP379" t="b">
        <f t="shared" si="169"/>
        <v>1</v>
      </c>
      <c r="BQ379" t="b">
        <f t="shared" si="169"/>
        <v>1</v>
      </c>
      <c r="BR379" t="b">
        <f t="shared" si="169"/>
        <v>1</v>
      </c>
      <c r="BS379" t="b">
        <f t="shared" si="169"/>
        <v>0</v>
      </c>
      <c r="BT379" t="b">
        <f t="shared" si="169"/>
        <v>1</v>
      </c>
      <c r="BU379" t="b">
        <f t="shared" si="169"/>
        <v>1</v>
      </c>
      <c r="BV379" t="b">
        <f t="shared" si="169"/>
        <v>0</v>
      </c>
      <c r="BW379" t="b">
        <f t="shared" si="169"/>
        <v>1</v>
      </c>
    </row>
    <row r="380" spans="1:75" x14ac:dyDescent="0.25">
      <c r="A380" t="b">
        <f t="shared" ref="A380:BL380" si="170">A88=A234</f>
        <v>1</v>
      </c>
      <c r="B380" t="b">
        <f t="shared" si="170"/>
        <v>1</v>
      </c>
      <c r="C380" t="b">
        <f t="shared" si="170"/>
        <v>0</v>
      </c>
      <c r="D380" t="b">
        <f t="shared" si="170"/>
        <v>0</v>
      </c>
      <c r="E380" t="b">
        <f t="shared" si="170"/>
        <v>0</v>
      </c>
      <c r="F380" t="b">
        <f t="shared" si="170"/>
        <v>0</v>
      </c>
      <c r="G380" t="b">
        <f t="shared" si="170"/>
        <v>0</v>
      </c>
      <c r="H380" t="b">
        <f t="shared" si="170"/>
        <v>1</v>
      </c>
      <c r="I380" t="b">
        <f t="shared" si="170"/>
        <v>1</v>
      </c>
      <c r="J380" t="b">
        <f t="shared" si="170"/>
        <v>1</v>
      </c>
      <c r="K380" t="b">
        <f t="shared" si="170"/>
        <v>1</v>
      </c>
      <c r="L380" t="b">
        <f t="shared" si="170"/>
        <v>0</v>
      </c>
      <c r="M380" t="b">
        <f t="shared" si="170"/>
        <v>1</v>
      </c>
      <c r="N380" t="b">
        <f t="shared" si="170"/>
        <v>1</v>
      </c>
      <c r="O380" t="b">
        <f t="shared" si="170"/>
        <v>1</v>
      </c>
      <c r="P380" t="b">
        <f t="shared" si="170"/>
        <v>1</v>
      </c>
      <c r="Q380" t="b">
        <f t="shared" si="170"/>
        <v>1</v>
      </c>
      <c r="R380" t="b">
        <f t="shared" si="170"/>
        <v>1</v>
      </c>
      <c r="S380" t="b">
        <f t="shared" si="170"/>
        <v>1</v>
      </c>
      <c r="T380" t="b">
        <f t="shared" si="170"/>
        <v>1</v>
      </c>
      <c r="U380" t="b">
        <f t="shared" si="170"/>
        <v>1</v>
      </c>
      <c r="V380" t="b">
        <f t="shared" si="170"/>
        <v>1</v>
      </c>
      <c r="W380" t="b">
        <f t="shared" si="170"/>
        <v>1</v>
      </c>
      <c r="X380" t="b">
        <f t="shared" si="170"/>
        <v>1</v>
      </c>
      <c r="Y380" t="b">
        <f t="shared" si="170"/>
        <v>1</v>
      </c>
      <c r="Z380" t="b">
        <f t="shared" si="170"/>
        <v>1</v>
      </c>
      <c r="AA380" t="b">
        <f t="shared" si="170"/>
        <v>1</v>
      </c>
      <c r="AB380" t="b">
        <f t="shared" si="170"/>
        <v>1</v>
      </c>
      <c r="AC380" t="b">
        <f t="shared" si="170"/>
        <v>1</v>
      </c>
      <c r="AD380" t="b">
        <f t="shared" si="170"/>
        <v>1</v>
      </c>
      <c r="AE380" t="b">
        <f t="shared" si="170"/>
        <v>1</v>
      </c>
      <c r="AF380" t="b">
        <f t="shared" si="170"/>
        <v>1</v>
      </c>
      <c r="AG380" t="b">
        <f t="shared" si="170"/>
        <v>1</v>
      </c>
      <c r="AH380" t="b">
        <f t="shared" si="170"/>
        <v>1</v>
      </c>
      <c r="AI380" t="b">
        <f t="shared" si="170"/>
        <v>1</v>
      </c>
      <c r="AJ380" t="b">
        <f t="shared" si="170"/>
        <v>1</v>
      </c>
      <c r="AK380" t="b">
        <f t="shared" si="170"/>
        <v>1</v>
      </c>
      <c r="AL380" t="b">
        <f t="shared" si="170"/>
        <v>1</v>
      </c>
      <c r="AM380" t="b">
        <f t="shared" si="170"/>
        <v>1</v>
      </c>
      <c r="AN380" t="b">
        <f t="shared" si="170"/>
        <v>1</v>
      </c>
      <c r="AO380" t="b">
        <f t="shared" si="170"/>
        <v>0</v>
      </c>
      <c r="AP380" t="b">
        <f t="shared" si="170"/>
        <v>1</v>
      </c>
      <c r="AQ380" t="b">
        <f t="shared" si="170"/>
        <v>1</v>
      </c>
      <c r="AR380" t="b">
        <f t="shared" si="170"/>
        <v>1</v>
      </c>
      <c r="AS380" t="b">
        <f t="shared" si="170"/>
        <v>1</v>
      </c>
      <c r="AT380" t="b">
        <f t="shared" si="170"/>
        <v>1</v>
      </c>
      <c r="AU380" t="b">
        <f t="shared" si="170"/>
        <v>1</v>
      </c>
      <c r="AV380" t="b">
        <f t="shared" si="170"/>
        <v>1</v>
      </c>
      <c r="AW380" t="b">
        <f t="shared" si="170"/>
        <v>1</v>
      </c>
      <c r="AX380" t="b">
        <f t="shared" si="170"/>
        <v>1</v>
      </c>
      <c r="AY380" t="b">
        <f t="shared" si="170"/>
        <v>1</v>
      </c>
      <c r="AZ380" t="b">
        <f t="shared" si="170"/>
        <v>1</v>
      </c>
      <c r="BA380" t="b">
        <f t="shared" si="170"/>
        <v>1</v>
      </c>
      <c r="BB380" t="b">
        <f t="shared" si="170"/>
        <v>1</v>
      </c>
      <c r="BC380" t="b">
        <f t="shared" si="170"/>
        <v>0</v>
      </c>
      <c r="BD380" t="b">
        <f t="shared" si="170"/>
        <v>0</v>
      </c>
      <c r="BE380" t="b">
        <f t="shared" si="170"/>
        <v>0</v>
      </c>
      <c r="BF380" t="b">
        <f t="shared" si="170"/>
        <v>0</v>
      </c>
      <c r="BG380" t="b">
        <f t="shared" si="170"/>
        <v>1</v>
      </c>
      <c r="BH380" t="b">
        <f t="shared" si="170"/>
        <v>0</v>
      </c>
      <c r="BI380" t="b">
        <f t="shared" si="170"/>
        <v>1</v>
      </c>
      <c r="BJ380" t="b">
        <f t="shared" si="170"/>
        <v>1</v>
      </c>
      <c r="BK380" t="b">
        <f t="shared" si="170"/>
        <v>1</v>
      </c>
      <c r="BL380" t="b">
        <f t="shared" si="170"/>
        <v>1</v>
      </c>
      <c r="BM380" t="b">
        <f t="shared" ref="BM380:BW380" si="171">BM88=BM234</f>
        <v>1</v>
      </c>
      <c r="BN380" t="b">
        <f t="shared" si="171"/>
        <v>1</v>
      </c>
      <c r="BO380" t="b">
        <f t="shared" si="171"/>
        <v>1</v>
      </c>
      <c r="BP380" t="b">
        <f t="shared" si="171"/>
        <v>1</v>
      </c>
      <c r="BQ380" t="b">
        <f t="shared" si="171"/>
        <v>1</v>
      </c>
      <c r="BR380" t="b">
        <f t="shared" si="171"/>
        <v>1</v>
      </c>
      <c r="BS380" t="b">
        <f t="shared" si="171"/>
        <v>0</v>
      </c>
      <c r="BT380" t="b">
        <f t="shared" si="171"/>
        <v>1</v>
      </c>
      <c r="BU380" t="b">
        <f t="shared" si="171"/>
        <v>1</v>
      </c>
      <c r="BV380" t="b">
        <f t="shared" si="171"/>
        <v>0</v>
      </c>
      <c r="BW380" t="b">
        <f t="shared" si="171"/>
        <v>1</v>
      </c>
    </row>
    <row r="381" spans="1:75" x14ac:dyDescent="0.25">
      <c r="A381" t="b">
        <f t="shared" ref="A381:BL381" si="172">A89=A235</f>
        <v>1</v>
      </c>
      <c r="B381" t="b">
        <f t="shared" si="172"/>
        <v>1</v>
      </c>
      <c r="C381" t="b">
        <f t="shared" si="172"/>
        <v>0</v>
      </c>
      <c r="D381" t="b">
        <f t="shared" si="172"/>
        <v>0</v>
      </c>
      <c r="E381" t="b">
        <f t="shared" si="172"/>
        <v>0</v>
      </c>
      <c r="F381" t="b">
        <f t="shared" si="172"/>
        <v>0</v>
      </c>
      <c r="G381" t="b">
        <f t="shared" si="172"/>
        <v>0</v>
      </c>
      <c r="H381" t="b">
        <f t="shared" si="172"/>
        <v>1</v>
      </c>
      <c r="I381" t="b">
        <f t="shared" si="172"/>
        <v>1</v>
      </c>
      <c r="J381" t="b">
        <f t="shared" si="172"/>
        <v>1</v>
      </c>
      <c r="K381" t="b">
        <f t="shared" si="172"/>
        <v>1</v>
      </c>
      <c r="L381" t="b">
        <f t="shared" si="172"/>
        <v>0</v>
      </c>
      <c r="M381" t="b">
        <f t="shared" si="172"/>
        <v>1</v>
      </c>
      <c r="N381" t="b">
        <f t="shared" si="172"/>
        <v>1</v>
      </c>
      <c r="O381" t="b">
        <f t="shared" si="172"/>
        <v>1</v>
      </c>
      <c r="P381" t="b">
        <f t="shared" si="172"/>
        <v>1</v>
      </c>
      <c r="Q381" t="b">
        <f t="shared" si="172"/>
        <v>1</v>
      </c>
      <c r="R381" t="b">
        <f t="shared" si="172"/>
        <v>1</v>
      </c>
      <c r="S381" t="b">
        <f t="shared" si="172"/>
        <v>1</v>
      </c>
      <c r="T381" t="b">
        <f t="shared" si="172"/>
        <v>1</v>
      </c>
      <c r="U381" t="b">
        <f t="shared" si="172"/>
        <v>1</v>
      </c>
      <c r="V381" t="b">
        <f t="shared" si="172"/>
        <v>1</v>
      </c>
      <c r="W381" t="b">
        <f t="shared" si="172"/>
        <v>1</v>
      </c>
      <c r="X381" t="b">
        <f t="shared" si="172"/>
        <v>1</v>
      </c>
      <c r="Y381" t="b">
        <f t="shared" si="172"/>
        <v>1</v>
      </c>
      <c r="Z381" t="b">
        <f t="shared" si="172"/>
        <v>1</v>
      </c>
      <c r="AA381" t="b">
        <f t="shared" si="172"/>
        <v>1</v>
      </c>
      <c r="AB381" t="b">
        <f t="shared" si="172"/>
        <v>1</v>
      </c>
      <c r="AC381" t="b">
        <f t="shared" si="172"/>
        <v>1</v>
      </c>
      <c r="AD381" t="b">
        <f t="shared" si="172"/>
        <v>1</v>
      </c>
      <c r="AE381" t="b">
        <f t="shared" si="172"/>
        <v>1</v>
      </c>
      <c r="AF381" t="b">
        <f t="shared" si="172"/>
        <v>1</v>
      </c>
      <c r="AG381" t="b">
        <f t="shared" si="172"/>
        <v>1</v>
      </c>
      <c r="AH381" t="b">
        <f t="shared" si="172"/>
        <v>1</v>
      </c>
      <c r="AI381" t="b">
        <f t="shared" si="172"/>
        <v>1</v>
      </c>
      <c r="AJ381" t="b">
        <f t="shared" si="172"/>
        <v>1</v>
      </c>
      <c r="AK381" t="b">
        <f t="shared" si="172"/>
        <v>1</v>
      </c>
      <c r="AL381" t="b">
        <f t="shared" si="172"/>
        <v>1</v>
      </c>
      <c r="AM381" t="b">
        <f t="shared" si="172"/>
        <v>1</v>
      </c>
      <c r="AN381" t="b">
        <f t="shared" si="172"/>
        <v>1</v>
      </c>
      <c r="AO381" t="b">
        <f t="shared" si="172"/>
        <v>0</v>
      </c>
      <c r="AP381" t="b">
        <f t="shared" si="172"/>
        <v>1</v>
      </c>
      <c r="AQ381" t="b">
        <f t="shared" si="172"/>
        <v>1</v>
      </c>
      <c r="AR381" t="b">
        <f t="shared" si="172"/>
        <v>1</v>
      </c>
      <c r="AS381" t="b">
        <f t="shared" si="172"/>
        <v>1</v>
      </c>
      <c r="AT381" t="b">
        <f t="shared" si="172"/>
        <v>1</v>
      </c>
      <c r="AU381" t="b">
        <f t="shared" si="172"/>
        <v>1</v>
      </c>
      <c r="AV381" t="b">
        <f t="shared" si="172"/>
        <v>1</v>
      </c>
      <c r="AW381" t="b">
        <f t="shared" si="172"/>
        <v>1</v>
      </c>
      <c r="AX381" t="b">
        <f t="shared" si="172"/>
        <v>1</v>
      </c>
      <c r="AY381" t="b">
        <f t="shared" si="172"/>
        <v>1</v>
      </c>
      <c r="AZ381" t="b">
        <f t="shared" si="172"/>
        <v>1</v>
      </c>
      <c r="BA381" t="b">
        <f t="shared" si="172"/>
        <v>1</v>
      </c>
      <c r="BB381" t="b">
        <f t="shared" si="172"/>
        <v>1</v>
      </c>
      <c r="BC381" t="b">
        <f t="shared" si="172"/>
        <v>0</v>
      </c>
      <c r="BD381" t="b">
        <f t="shared" si="172"/>
        <v>0</v>
      </c>
      <c r="BE381" t="b">
        <f t="shared" si="172"/>
        <v>0</v>
      </c>
      <c r="BF381" t="b">
        <f t="shared" si="172"/>
        <v>0</v>
      </c>
      <c r="BG381" t="b">
        <f t="shared" si="172"/>
        <v>1</v>
      </c>
      <c r="BH381" t="b">
        <f t="shared" si="172"/>
        <v>0</v>
      </c>
      <c r="BI381" t="b">
        <f t="shared" si="172"/>
        <v>1</v>
      </c>
      <c r="BJ381" t="b">
        <f t="shared" si="172"/>
        <v>1</v>
      </c>
      <c r="BK381" t="b">
        <f t="shared" si="172"/>
        <v>1</v>
      </c>
      <c r="BL381" t="b">
        <f t="shared" si="172"/>
        <v>1</v>
      </c>
      <c r="BM381" t="b">
        <f t="shared" ref="BM381:BW381" si="173">BM89=BM235</f>
        <v>1</v>
      </c>
      <c r="BN381" t="b">
        <f t="shared" si="173"/>
        <v>1</v>
      </c>
      <c r="BO381" t="b">
        <f t="shared" si="173"/>
        <v>1</v>
      </c>
      <c r="BP381" t="b">
        <f t="shared" si="173"/>
        <v>1</v>
      </c>
      <c r="BQ381" t="b">
        <f t="shared" si="173"/>
        <v>1</v>
      </c>
      <c r="BR381" t="b">
        <f t="shared" si="173"/>
        <v>1</v>
      </c>
      <c r="BS381" t="b">
        <f t="shared" si="173"/>
        <v>0</v>
      </c>
      <c r="BT381" t="b">
        <f t="shared" si="173"/>
        <v>1</v>
      </c>
      <c r="BU381" t="b">
        <f t="shared" si="173"/>
        <v>1</v>
      </c>
      <c r="BV381" t="b">
        <f t="shared" si="173"/>
        <v>0</v>
      </c>
      <c r="BW381" t="b">
        <f t="shared" si="173"/>
        <v>1</v>
      </c>
    </row>
    <row r="382" spans="1:75" x14ac:dyDescent="0.25">
      <c r="A382" t="b">
        <f t="shared" ref="A382:BL382" si="174">A90=A236</f>
        <v>1</v>
      </c>
      <c r="B382" t="b">
        <f t="shared" si="174"/>
        <v>1</v>
      </c>
      <c r="C382" t="b">
        <f t="shared" si="174"/>
        <v>0</v>
      </c>
      <c r="D382" t="b">
        <f t="shared" si="174"/>
        <v>0</v>
      </c>
      <c r="E382" t="b">
        <f t="shared" si="174"/>
        <v>0</v>
      </c>
      <c r="F382" t="b">
        <f t="shared" si="174"/>
        <v>0</v>
      </c>
      <c r="G382" t="b">
        <f t="shared" si="174"/>
        <v>0</v>
      </c>
      <c r="H382" t="b">
        <f t="shared" si="174"/>
        <v>1</v>
      </c>
      <c r="I382" t="b">
        <f t="shared" si="174"/>
        <v>1</v>
      </c>
      <c r="J382" t="b">
        <f t="shared" si="174"/>
        <v>1</v>
      </c>
      <c r="K382" t="b">
        <f t="shared" si="174"/>
        <v>1</v>
      </c>
      <c r="L382" t="b">
        <f t="shared" si="174"/>
        <v>0</v>
      </c>
      <c r="M382" t="b">
        <f t="shared" si="174"/>
        <v>1</v>
      </c>
      <c r="N382" t="b">
        <f t="shared" si="174"/>
        <v>1</v>
      </c>
      <c r="O382" t="b">
        <f t="shared" si="174"/>
        <v>1</v>
      </c>
      <c r="P382" t="b">
        <f t="shared" si="174"/>
        <v>1</v>
      </c>
      <c r="Q382" t="b">
        <f t="shared" si="174"/>
        <v>1</v>
      </c>
      <c r="R382" t="b">
        <f t="shared" si="174"/>
        <v>1</v>
      </c>
      <c r="S382" t="b">
        <f t="shared" si="174"/>
        <v>1</v>
      </c>
      <c r="T382" t="b">
        <f t="shared" si="174"/>
        <v>1</v>
      </c>
      <c r="U382" t="b">
        <f t="shared" si="174"/>
        <v>1</v>
      </c>
      <c r="V382" t="b">
        <f t="shared" si="174"/>
        <v>1</v>
      </c>
      <c r="W382" t="b">
        <f t="shared" si="174"/>
        <v>1</v>
      </c>
      <c r="X382" t="b">
        <f t="shared" si="174"/>
        <v>1</v>
      </c>
      <c r="Y382" t="b">
        <f t="shared" si="174"/>
        <v>1</v>
      </c>
      <c r="Z382" t="b">
        <f t="shared" si="174"/>
        <v>1</v>
      </c>
      <c r="AA382" t="b">
        <f t="shared" si="174"/>
        <v>1</v>
      </c>
      <c r="AB382" t="b">
        <f t="shared" si="174"/>
        <v>1</v>
      </c>
      <c r="AC382" t="b">
        <f t="shared" si="174"/>
        <v>1</v>
      </c>
      <c r="AD382" t="b">
        <f t="shared" si="174"/>
        <v>1</v>
      </c>
      <c r="AE382" t="b">
        <f t="shared" si="174"/>
        <v>1</v>
      </c>
      <c r="AF382" t="b">
        <f t="shared" si="174"/>
        <v>1</v>
      </c>
      <c r="AG382" t="b">
        <f t="shared" si="174"/>
        <v>1</v>
      </c>
      <c r="AH382" t="b">
        <f t="shared" si="174"/>
        <v>1</v>
      </c>
      <c r="AI382" t="b">
        <f t="shared" si="174"/>
        <v>1</v>
      </c>
      <c r="AJ382" t="b">
        <f t="shared" si="174"/>
        <v>1</v>
      </c>
      <c r="AK382" t="b">
        <f t="shared" si="174"/>
        <v>1</v>
      </c>
      <c r="AL382" t="b">
        <f t="shared" si="174"/>
        <v>1</v>
      </c>
      <c r="AM382" t="b">
        <f t="shared" si="174"/>
        <v>1</v>
      </c>
      <c r="AN382" t="b">
        <f t="shared" si="174"/>
        <v>1</v>
      </c>
      <c r="AO382" t="b">
        <f t="shared" si="174"/>
        <v>0</v>
      </c>
      <c r="AP382" t="b">
        <f t="shared" si="174"/>
        <v>1</v>
      </c>
      <c r="AQ382" t="b">
        <f t="shared" si="174"/>
        <v>1</v>
      </c>
      <c r="AR382" t="b">
        <f t="shared" si="174"/>
        <v>1</v>
      </c>
      <c r="AS382" t="b">
        <f t="shared" si="174"/>
        <v>1</v>
      </c>
      <c r="AT382" t="b">
        <f t="shared" si="174"/>
        <v>1</v>
      </c>
      <c r="AU382" t="b">
        <f t="shared" si="174"/>
        <v>1</v>
      </c>
      <c r="AV382" t="b">
        <f t="shared" si="174"/>
        <v>1</v>
      </c>
      <c r="AW382" t="b">
        <f t="shared" si="174"/>
        <v>1</v>
      </c>
      <c r="AX382" t="b">
        <f t="shared" si="174"/>
        <v>1</v>
      </c>
      <c r="AY382" t="b">
        <f t="shared" si="174"/>
        <v>1</v>
      </c>
      <c r="AZ382" t="b">
        <f t="shared" si="174"/>
        <v>1</v>
      </c>
      <c r="BA382" t="b">
        <f t="shared" si="174"/>
        <v>1</v>
      </c>
      <c r="BB382" t="b">
        <f t="shared" si="174"/>
        <v>1</v>
      </c>
      <c r="BC382" t="b">
        <f t="shared" si="174"/>
        <v>0</v>
      </c>
      <c r="BD382" t="b">
        <f t="shared" si="174"/>
        <v>0</v>
      </c>
      <c r="BE382" t="b">
        <f t="shared" si="174"/>
        <v>0</v>
      </c>
      <c r="BF382" t="b">
        <f t="shared" si="174"/>
        <v>0</v>
      </c>
      <c r="BG382" t="b">
        <f t="shared" si="174"/>
        <v>1</v>
      </c>
      <c r="BH382" t="b">
        <f t="shared" si="174"/>
        <v>0</v>
      </c>
      <c r="BI382" t="b">
        <f t="shared" si="174"/>
        <v>1</v>
      </c>
      <c r="BJ382" t="b">
        <f t="shared" si="174"/>
        <v>1</v>
      </c>
      <c r="BK382" t="b">
        <f t="shared" si="174"/>
        <v>1</v>
      </c>
      <c r="BL382" t="b">
        <f t="shared" si="174"/>
        <v>1</v>
      </c>
      <c r="BM382" t="b">
        <f t="shared" ref="BM382:BW382" si="175">BM90=BM236</f>
        <v>1</v>
      </c>
      <c r="BN382" t="b">
        <f t="shared" si="175"/>
        <v>1</v>
      </c>
      <c r="BO382" t="b">
        <f t="shared" si="175"/>
        <v>1</v>
      </c>
      <c r="BP382" t="b">
        <f t="shared" si="175"/>
        <v>1</v>
      </c>
      <c r="BQ382" t="b">
        <f t="shared" si="175"/>
        <v>1</v>
      </c>
      <c r="BR382" t="b">
        <f t="shared" si="175"/>
        <v>1</v>
      </c>
      <c r="BS382" t="b">
        <f t="shared" si="175"/>
        <v>0</v>
      </c>
      <c r="BT382" t="b">
        <f t="shared" si="175"/>
        <v>1</v>
      </c>
      <c r="BU382" t="b">
        <f t="shared" si="175"/>
        <v>1</v>
      </c>
      <c r="BV382" t="b">
        <f t="shared" si="175"/>
        <v>0</v>
      </c>
      <c r="BW382" t="b">
        <f t="shared" si="175"/>
        <v>1</v>
      </c>
    </row>
    <row r="383" spans="1:75" x14ac:dyDescent="0.25">
      <c r="A383" t="b">
        <f t="shared" ref="A383:BL383" si="176">A91=A237</f>
        <v>1</v>
      </c>
      <c r="B383" t="b">
        <f t="shared" si="176"/>
        <v>1</v>
      </c>
      <c r="C383" t="b">
        <f t="shared" si="176"/>
        <v>0</v>
      </c>
      <c r="D383" t="b">
        <f t="shared" si="176"/>
        <v>0</v>
      </c>
      <c r="E383" t="b">
        <f t="shared" si="176"/>
        <v>0</v>
      </c>
      <c r="F383" t="b">
        <f t="shared" si="176"/>
        <v>0</v>
      </c>
      <c r="G383" t="b">
        <f t="shared" si="176"/>
        <v>0</v>
      </c>
      <c r="H383" t="b">
        <f t="shared" si="176"/>
        <v>1</v>
      </c>
      <c r="I383" t="b">
        <f t="shared" si="176"/>
        <v>1</v>
      </c>
      <c r="J383" t="b">
        <f t="shared" si="176"/>
        <v>1</v>
      </c>
      <c r="K383" t="b">
        <f t="shared" si="176"/>
        <v>1</v>
      </c>
      <c r="L383" t="b">
        <f t="shared" si="176"/>
        <v>0</v>
      </c>
      <c r="M383" t="b">
        <f t="shared" si="176"/>
        <v>1</v>
      </c>
      <c r="N383" t="b">
        <f t="shared" si="176"/>
        <v>1</v>
      </c>
      <c r="O383" t="b">
        <f t="shared" si="176"/>
        <v>1</v>
      </c>
      <c r="P383" t="b">
        <f t="shared" si="176"/>
        <v>1</v>
      </c>
      <c r="Q383" t="b">
        <f t="shared" si="176"/>
        <v>1</v>
      </c>
      <c r="R383" t="b">
        <f t="shared" si="176"/>
        <v>1</v>
      </c>
      <c r="S383" t="b">
        <f t="shared" si="176"/>
        <v>1</v>
      </c>
      <c r="T383" t="b">
        <f t="shared" si="176"/>
        <v>1</v>
      </c>
      <c r="U383" t="b">
        <f t="shared" si="176"/>
        <v>1</v>
      </c>
      <c r="V383" t="b">
        <f t="shared" si="176"/>
        <v>1</v>
      </c>
      <c r="W383" t="b">
        <f t="shared" si="176"/>
        <v>1</v>
      </c>
      <c r="X383" t="b">
        <f t="shared" si="176"/>
        <v>1</v>
      </c>
      <c r="Y383" t="b">
        <f t="shared" si="176"/>
        <v>1</v>
      </c>
      <c r="Z383" t="b">
        <f t="shared" si="176"/>
        <v>1</v>
      </c>
      <c r="AA383" t="b">
        <f t="shared" si="176"/>
        <v>1</v>
      </c>
      <c r="AB383" t="b">
        <f t="shared" si="176"/>
        <v>1</v>
      </c>
      <c r="AC383" t="b">
        <f t="shared" si="176"/>
        <v>1</v>
      </c>
      <c r="AD383" t="b">
        <f t="shared" si="176"/>
        <v>1</v>
      </c>
      <c r="AE383" t="b">
        <f t="shared" si="176"/>
        <v>1</v>
      </c>
      <c r="AF383" t="b">
        <f t="shared" si="176"/>
        <v>1</v>
      </c>
      <c r="AG383" t="b">
        <f t="shared" si="176"/>
        <v>1</v>
      </c>
      <c r="AH383" t="b">
        <f t="shared" si="176"/>
        <v>1</v>
      </c>
      <c r="AI383" t="b">
        <f t="shared" si="176"/>
        <v>1</v>
      </c>
      <c r="AJ383" t="b">
        <f t="shared" si="176"/>
        <v>1</v>
      </c>
      <c r="AK383" t="b">
        <f t="shared" si="176"/>
        <v>1</v>
      </c>
      <c r="AL383" t="b">
        <f t="shared" si="176"/>
        <v>1</v>
      </c>
      <c r="AM383" t="b">
        <f t="shared" si="176"/>
        <v>1</v>
      </c>
      <c r="AN383" t="b">
        <f t="shared" si="176"/>
        <v>1</v>
      </c>
      <c r="AO383" t="b">
        <f t="shared" si="176"/>
        <v>0</v>
      </c>
      <c r="AP383" t="b">
        <f t="shared" si="176"/>
        <v>1</v>
      </c>
      <c r="AQ383" t="b">
        <f t="shared" si="176"/>
        <v>1</v>
      </c>
      <c r="AR383" t="b">
        <f t="shared" si="176"/>
        <v>1</v>
      </c>
      <c r="AS383" t="b">
        <f t="shared" si="176"/>
        <v>1</v>
      </c>
      <c r="AT383" t="b">
        <f t="shared" si="176"/>
        <v>1</v>
      </c>
      <c r="AU383" t="b">
        <f t="shared" si="176"/>
        <v>1</v>
      </c>
      <c r="AV383" t="b">
        <f t="shared" si="176"/>
        <v>1</v>
      </c>
      <c r="AW383" t="b">
        <f t="shared" si="176"/>
        <v>1</v>
      </c>
      <c r="AX383" t="b">
        <f t="shared" si="176"/>
        <v>1</v>
      </c>
      <c r="AY383" t="b">
        <f t="shared" si="176"/>
        <v>1</v>
      </c>
      <c r="AZ383" t="b">
        <f t="shared" si="176"/>
        <v>1</v>
      </c>
      <c r="BA383" t="b">
        <f t="shared" si="176"/>
        <v>1</v>
      </c>
      <c r="BB383" t="b">
        <f t="shared" si="176"/>
        <v>1</v>
      </c>
      <c r="BC383" t="b">
        <f t="shared" si="176"/>
        <v>0</v>
      </c>
      <c r="BD383" t="b">
        <f t="shared" si="176"/>
        <v>0</v>
      </c>
      <c r="BE383" t="b">
        <f t="shared" si="176"/>
        <v>0</v>
      </c>
      <c r="BF383" t="b">
        <f t="shared" si="176"/>
        <v>0</v>
      </c>
      <c r="BG383" t="b">
        <f t="shared" si="176"/>
        <v>1</v>
      </c>
      <c r="BH383" t="b">
        <f t="shared" si="176"/>
        <v>0</v>
      </c>
      <c r="BI383" t="b">
        <f t="shared" si="176"/>
        <v>1</v>
      </c>
      <c r="BJ383" t="b">
        <f t="shared" si="176"/>
        <v>1</v>
      </c>
      <c r="BK383" t="b">
        <f t="shared" si="176"/>
        <v>1</v>
      </c>
      <c r="BL383" t="b">
        <f t="shared" si="176"/>
        <v>1</v>
      </c>
      <c r="BM383" t="b">
        <f t="shared" ref="BM383:BW383" si="177">BM91=BM237</f>
        <v>1</v>
      </c>
      <c r="BN383" t="b">
        <f t="shared" si="177"/>
        <v>1</v>
      </c>
      <c r="BO383" t="b">
        <f t="shared" si="177"/>
        <v>1</v>
      </c>
      <c r="BP383" t="b">
        <f t="shared" si="177"/>
        <v>1</v>
      </c>
      <c r="BQ383" t="b">
        <f t="shared" si="177"/>
        <v>1</v>
      </c>
      <c r="BR383" t="b">
        <f t="shared" si="177"/>
        <v>1</v>
      </c>
      <c r="BS383" t="b">
        <f t="shared" si="177"/>
        <v>0</v>
      </c>
      <c r="BT383" t="b">
        <f t="shared" si="177"/>
        <v>1</v>
      </c>
      <c r="BU383" t="b">
        <f t="shared" si="177"/>
        <v>1</v>
      </c>
      <c r="BV383" t="b">
        <f t="shared" si="177"/>
        <v>0</v>
      </c>
      <c r="BW383" t="b">
        <f t="shared" si="177"/>
        <v>1</v>
      </c>
    </row>
    <row r="384" spans="1:75" x14ac:dyDescent="0.25">
      <c r="A384" t="b">
        <f t="shared" ref="A384:BL384" si="178">A92=A238</f>
        <v>1</v>
      </c>
      <c r="B384" t="b">
        <f t="shared" si="178"/>
        <v>1</v>
      </c>
      <c r="C384" t="b">
        <f t="shared" si="178"/>
        <v>0</v>
      </c>
      <c r="D384" t="b">
        <f t="shared" si="178"/>
        <v>0</v>
      </c>
      <c r="E384" t="b">
        <f t="shared" si="178"/>
        <v>0</v>
      </c>
      <c r="F384" t="b">
        <f t="shared" si="178"/>
        <v>0</v>
      </c>
      <c r="G384" t="b">
        <f t="shared" si="178"/>
        <v>0</v>
      </c>
      <c r="H384" t="b">
        <f t="shared" si="178"/>
        <v>1</v>
      </c>
      <c r="I384" t="b">
        <f t="shared" si="178"/>
        <v>1</v>
      </c>
      <c r="J384" t="b">
        <f t="shared" si="178"/>
        <v>1</v>
      </c>
      <c r="K384" t="b">
        <f t="shared" si="178"/>
        <v>1</v>
      </c>
      <c r="L384" t="b">
        <f t="shared" si="178"/>
        <v>0</v>
      </c>
      <c r="M384" t="b">
        <f t="shared" si="178"/>
        <v>1</v>
      </c>
      <c r="N384" t="b">
        <f t="shared" si="178"/>
        <v>1</v>
      </c>
      <c r="O384" t="b">
        <f t="shared" si="178"/>
        <v>1</v>
      </c>
      <c r="P384" t="b">
        <f t="shared" si="178"/>
        <v>1</v>
      </c>
      <c r="Q384" t="b">
        <f t="shared" si="178"/>
        <v>1</v>
      </c>
      <c r="R384" t="b">
        <f t="shared" si="178"/>
        <v>1</v>
      </c>
      <c r="S384" t="b">
        <f t="shared" si="178"/>
        <v>1</v>
      </c>
      <c r="T384" t="b">
        <f t="shared" si="178"/>
        <v>1</v>
      </c>
      <c r="U384" t="b">
        <f t="shared" si="178"/>
        <v>1</v>
      </c>
      <c r="V384" t="b">
        <f t="shared" si="178"/>
        <v>1</v>
      </c>
      <c r="W384" t="b">
        <f t="shared" si="178"/>
        <v>1</v>
      </c>
      <c r="X384" t="b">
        <f t="shared" si="178"/>
        <v>1</v>
      </c>
      <c r="Y384" t="b">
        <f t="shared" si="178"/>
        <v>1</v>
      </c>
      <c r="Z384" t="b">
        <f t="shared" si="178"/>
        <v>1</v>
      </c>
      <c r="AA384" t="b">
        <f t="shared" si="178"/>
        <v>1</v>
      </c>
      <c r="AB384" t="b">
        <f t="shared" si="178"/>
        <v>1</v>
      </c>
      <c r="AC384" t="b">
        <f t="shared" si="178"/>
        <v>1</v>
      </c>
      <c r="AD384" t="b">
        <f t="shared" si="178"/>
        <v>1</v>
      </c>
      <c r="AE384" t="b">
        <f t="shared" si="178"/>
        <v>1</v>
      </c>
      <c r="AF384" t="b">
        <f t="shared" si="178"/>
        <v>1</v>
      </c>
      <c r="AG384" t="b">
        <f t="shared" si="178"/>
        <v>1</v>
      </c>
      <c r="AH384" t="b">
        <f t="shared" si="178"/>
        <v>1</v>
      </c>
      <c r="AI384" t="b">
        <f t="shared" si="178"/>
        <v>1</v>
      </c>
      <c r="AJ384" t="b">
        <f t="shared" si="178"/>
        <v>1</v>
      </c>
      <c r="AK384" t="b">
        <f t="shared" si="178"/>
        <v>1</v>
      </c>
      <c r="AL384" t="b">
        <f t="shared" si="178"/>
        <v>1</v>
      </c>
      <c r="AM384" t="b">
        <f t="shared" si="178"/>
        <v>1</v>
      </c>
      <c r="AN384" t="b">
        <f t="shared" si="178"/>
        <v>1</v>
      </c>
      <c r="AO384" t="b">
        <f t="shared" si="178"/>
        <v>0</v>
      </c>
      <c r="AP384" t="b">
        <f t="shared" si="178"/>
        <v>1</v>
      </c>
      <c r="AQ384" t="b">
        <f t="shared" si="178"/>
        <v>1</v>
      </c>
      <c r="AR384" t="b">
        <f t="shared" si="178"/>
        <v>1</v>
      </c>
      <c r="AS384" t="b">
        <f t="shared" si="178"/>
        <v>1</v>
      </c>
      <c r="AT384" t="b">
        <f t="shared" si="178"/>
        <v>1</v>
      </c>
      <c r="AU384" t="b">
        <f t="shared" si="178"/>
        <v>1</v>
      </c>
      <c r="AV384" t="b">
        <f t="shared" si="178"/>
        <v>1</v>
      </c>
      <c r="AW384" t="b">
        <f t="shared" si="178"/>
        <v>1</v>
      </c>
      <c r="AX384" t="b">
        <f t="shared" si="178"/>
        <v>1</v>
      </c>
      <c r="AY384" t="b">
        <f t="shared" si="178"/>
        <v>1</v>
      </c>
      <c r="AZ384" t="b">
        <f t="shared" si="178"/>
        <v>1</v>
      </c>
      <c r="BA384" t="b">
        <f t="shared" si="178"/>
        <v>1</v>
      </c>
      <c r="BB384" t="b">
        <f t="shared" si="178"/>
        <v>1</v>
      </c>
      <c r="BC384" t="b">
        <f t="shared" si="178"/>
        <v>0</v>
      </c>
      <c r="BD384" t="b">
        <f t="shared" si="178"/>
        <v>0</v>
      </c>
      <c r="BE384" t="b">
        <f t="shared" si="178"/>
        <v>0</v>
      </c>
      <c r="BF384" t="b">
        <f t="shared" si="178"/>
        <v>0</v>
      </c>
      <c r="BG384" t="b">
        <f t="shared" si="178"/>
        <v>1</v>
      </c>
      <c r="BH384" t="b">
        <f t="shared" si="178"/>
        <v>0</v>
      </c>
      <c r="BI384" t="b">
        <f t="shared" si="178"/>
        <v>1</v>
      </c>
      <c r="BJ384" t="b">
        <f t="shared" si="178"/>
        <v>1</v>
      </c>
      <c r="BK384" t="b">
        <f t="shared" si="178"/>
        <v>1</v>
      </c>
      <c r="BL384" t="b">
        <f t="shared" si="178"/>
        <v>1</v>
      </c>
      <c r="BM384" t="b">
        <f t="shared" ref="BM384:BW384" si="179">BM92=BM238</f>
        <v>1</v>
      </c>
      <c r="BN384" t="b">
        <f t="shared" si="179"/>
        <v>1</v>
      </c>
      <c r="BO384" t="b">
        <f t="shared" si="179"/>
        <v>1</v>
      </c>
      <c r="BP384" t="b">
        <f t="shared" si="179"/>
        <v>1</v>
      </c>
      <c r="BQ384" t="b">
        <f t="shared" si="179"/>
        <v>1</v>
      </c>
      <c r="BR384" t="b">
        <f t="shared" si="179"/>
        <v>1</v>
      </c>
      <c r="BS384" t="b">
        <f t="shared" si="179"/>
        <v>0</v>
      </c>
      <c r="BT384" t="b">
        <f t="shared" si="179"/>
        <v>1</v>
      </c>
      <c r="BU384" t="b">
        <f t="shared" si="179"/>
        <v>1</v>
      </c>
      <c r="BV384" t="b">
        <f t="shared" si="179"/>
        <v>0</v>
      </c>
      <c r="BW384" t="b">
        <f t="shared" si="179"/>
        <v>1</v>
      </c>
    </row>
    <row r="385" spans="1:75" x14ac:dyDescent="0.25">
      <c r="A385" t="b">
        <f t="shared" ref="A385:BL385" si="180">A93=A239</f>
        <v>1</v>
      </c>
      <c r="B385" t="b">
        <f t="shared" si="180"/>
        <v>1</v>
      </c>
      <c r="C385" t="b">
        <f t="shared" si="180"/>
        <v>0</v>
      </c>
      <c r="D385" t="b">
        <f t="shared" si="180"/>
        <v>0</v>
      </c>
      <c r="E385" t="b">
        <f t="shared" si="180"/>
        <v>0</v>
      </c>
      <c r="F385" t="b">
        <f t="shared" si="180"/>
        <v>0</v>
      </c>
      <c r="G385" t="b">
        <f t="shared" si="180"/>
        <v>0</v>
      </c>
      <c r="H385" t="b">
        <f t="shared" si="180"/>
        <v>1</v>
      </c>
      <c r="I385" t="b">
        <f t="shared" si="180"/>
        <v>1</v>
      </c>
      <c r="J385" t="b">
        <f t="shared" si="180"/>
        <v>1</v>
      </c>
      <c r="K385" t="b">
        <f t="shared" si="180"/>
        <v>1</v>
      </c>
      <c r="L385" t="b">
        <f t="shared" si="180"/>
        <v>0</v>
      </c>
      <c r="M385" t="b">
        <f t="shared" si="180"/>
        <v>1</v>
      </c>
      <c r="N385" t="b">
        <f t="shared" si="180"/>
        <v>1</v>
      </c>
      <c r="O385" t="b">
        <f t="shared" si="180"/>
        <v>1</v>
      </c>
      <c r="P385" t="b">
        <f t="shared" si="180"/>
        <v>1</v>
      </c>
      <c r="Q385" t="b">
        <f t="shared" si="180"/>
        <v>1</v>
      </c>
      <c r="R385" t="b">
        <f t="shared" si="180"/>
        <v>1</v>
      </c>
      <c r="S385" t="b">
        <f t="shared" si="180"/>
        <v>1</v>
      </c>
      <c r="T385" t="b">
        <f t="shared" si="180"/>
        <v>1</v>
      </c>
      <c r="U385" t="b">
        <f t="shared" si="180"/>
        <v>1</v>
      </c>
      <c r="V385" t="b">
        <f t="shared" si="180"/>
        <v>1</v>
      </c>
      <c r="W385" t="b">
        <f t="shared" si="180"/>
        <v>1</v>
      </c>
      <c r="X385" t="b">
        <f t="shared" si="180"/>
        <v>1</v>
      </c>
      <c r="Y385" t="b">
        <f t="shared" si="180"/>
        <v>1</v>
      </c>
      <c r="Z385" t="b">
        <f t="shared" si="180"/>
        <v>1</v>
      </c>
      <c r="AA385" t="b">
        <f t="shared" si="180"/>
        <v>1</v>
      </c>
      <c r="AB385" t="b">
        <f t="shared" si="180"/>
        <v>1</v>
      </c>
      <c r="AC385" t="b">
        <f t="shared" si="180"/>
        <v>1</v>
      </c>
      <c r="AD385" t="b">
        <f t="shared" si="180"/>
        <v>1</v>
      </c>
      <c r="AE385" t="b">
        <f t="shared" si="180"/>
        <v>1</v>
      </c>
      <c r="AF385" t="b">
        <f t="shared" si="180"/>
        <v>1</v>
      </c>
      <c r="AG385" t="b">
        <f t="shared" si="180"/>
        <v>1</v>
      </c>
      <c r="AH385" t="b">
        <f t="shared" si="180"/>
        <v>1</v>
      </c>
      <c r="AI385" t="b">
        <f t="shared" si="180"/>
        <v>1</v>
      </c>
      <c r="AJ385" t="b">
        <f t="shared" si="180"/>
        <v>1</v>
      </c>
      <c r="AK385" t="b">
        <f t="shared" si="180"/>
        <v>1</v>
      </c>
      <c r="AL385" t="b">
        <f t="shared" si="180"/>
        <v>1</v>
      </c>
      <c r="AM385" t="b">
        <f t="shared" si="180"/>
        <v>1</v>
      </c>
      <c r="AN385" t="b">
        <f t="shared" si="180"/>
        <v>1</v>
      </c>
      <c r="AO385" t="b">
        <f t="shared" si="180"/>
        <v>0</v>
      </c>
      <c r="AP385" t="b">
        <f t="shared" si="180"/>
        <v>1</v>
      </c>
      <c r="AQ385" t="b">
        <f t="shared" si="180"/>
        <v>1</v>
      </c>
      <c r="AR385" t="b">
        <f t="shared" si="180"/>
        <v>1</v>
      </c>
      <c r="AS385" t="b">
        <f t="shared" si="180"/>
        <v>1</v>
      </c>
      <c r="AT385" t="b">
        <f t="shared" si="180"/>
        <v>1</v>
      </c>
      <c r="AU385" t="b">
        <f t="shared" si="180"/>
        <v>1</v>
      </c>
      <c r="AV385" t="b">
        <f t="shared" si="180"/>
        <v>1</v>
      </c>
      <c r="AW385" t="b">
        <f t="shared" si="180"/>
        <v>1</v>
      </c>
      <c r="AX385" t="b">
        <f t="shared" si="180"/>
        <v>1</v>
      </c>
      <c r="AY385" t="b">
        <f t="shared" si="180"/>
        <v>1</v>
      </c>
      <c r="AZ385" t="b">
        <f t="shared" si="180"/>
        <v>1</v>
      </c>
      <c r="BA385" t="b">
        <f t="shared" si="180"/>
        <v>1</v>
      </c>
      <c r="BB385" t="b">
        <f t="shared" si="180"/>
        <v>1</v>
      </c>
      <c r="BC385" t="b">
        <f t="shared" si="180"/>
        <v>0</v>
      </c>
      <c r="BD385" t="b">
        <f t="shared" si="180"/>
        <v>0</v>
      </c>
      <c r="BE385" t="b">
        <f t="shared" si="180"/>
        <v>0</v>
      </c>
      <c r="BF385" t="b">
        <f t="shared" si="180"/>
        <v>0</v>
      </c>
      <c r="BG385" t="b">
        <f t="shared" si="180"/>
        <v>1</v>
      </c>
      <c r="BH385" t="b">
        <f t="shared" si="180"/>
        <v>0</v>
      </c>
      <c r="BI385" t="b">
        <f t="shared" si="180"/>
        <v>1</v>
      </c>
      <c r="BJ385" t="b">
        <f t="shared" si="180"/>
        <v>1</v>
      </c>
      <c r="BK385" t="b">
        <f t="shared" si="180"/>
        <v>1</v>
      </c>
      <c r="BL385" t="b">
        <f t="shared" si="180"/>
        <v>1</v>
      </c>
      <c r="BM385" t="b">
        <f t="shared" ref="BM385:BW385" si="181">BM93=BM239</f>
        <v>1</v>
      </c>
      <c r="BN385" t="b">
        <f t="shared" si="181"/>
        <v>1</v>
      </c>
      <c r="BO385" t="b">
        <f t="shared" si="181"/>
        <v>1</v>
      </c>
      <c r="BP385" t="b">
        <f t="shared" si="181"/>
        <v>1</v>
      </c>
      <c r="BQ385" t="b">
        <f t="shared" si="181"/>
        <v>1</v>
      </c>
      <c r="BR385" t="b">
        <f t="shared" si="181"/>
        <v>1</v>
      </c>
      <c r="BS385" t="b">
        <f t="shared" si="181"/>
        <v>0</v>
      </c>
      <c r="BT385" t="b">
        <f t="shared" si="181"/>
        <v>1</v>
      </c>
      <c r="BU385" t="b">
        <f t="shared" si="181"/>
        <v>1</v>
      </c>
      <c r="BV385" t="b">
        <f t="shared" si="181"/>
        <v>0</v>
      </c>
      <c r="BW385" t="b">
        <f t="shared" si="181"/>
        <v>1</v>
      </c>
    </row>
    <row r="386" spans="1:75" x14ac:dyDescent="0.25">
      <c r="A386" t="b">
        <f t="shared" ref="A386:BL386" si="182">A94=A240</f>
        <v>1</v>
      </c>
      <c r="B386" t="b">
        <f t="shared" si="182"/>
        <v>1</v>
      </c>
      <c r="C386" t="b">
        <f t="shared" si="182"/>
        <v>0</v>
      </c>
      <c r="D386" t="b">
        <f t="shared" si="182"/>
        <v>0</v>
      </c>
      <c r="E386" t="b">
        <f t="shared" si="182"/>
        <v>0</v>
      </c>
      <c r="F386" t="b">
        <f t="shared" si="182"/>
        <v>0</v>
      </c>
      <c r="G386" t="b">
        <f t="shared" si="182"/>
        <v>0</v>
      </c>
      <c r="H386" t="b">
        <f t="shared" si="182"/>
        <v>1</v>
      </c>
      <c r="I386" t="b">
        <f t="shared" si="182"/>
        <v>1</v>
      </c>
      <c r="J386" t="b">
        <f t="shared" si="182"/>
        <v>1</v>
      </c>
      <c r="K386" t="b">
        <f t="shared" si="182"/>
        <v>1</v>
      </c>
      <c r="L386" t="b">
        <f t="shared" si="182"/>
        <v>0</v>
      </c>
      <c r="M386" t="b">
        <f t="shared" si="182"/>
        <v>1</v>
      </c>
      <c r="N386" t="b">
        <f t="shared" si="182"/>
        <v>1</v>
      </c>
      <c r="O386" t="b">
        <f t="shared" si="182"/>
        <v>1</v>
      </c>
      <c r="P386" t="b">
        <f t="shared" si="182"/>
        <v>1</v>
      </c>
      <c r="Q386" t="b">
        <f t="shared" si="182"/>
        <v>1</v>
      </c>
      <c r="R386" t="b">
        <f t="shared" si="182"/>
        <v>1</v>
      </c>
      <c r="S386" t="b">
        <f t="shared" si="182"/>
        <v>1</v>
      </c>
      <c r="T386" t="b">
        <f t="shared" si="182"/>
        <v>1</v>
      </c>
      <c r="U386" t="b">
        <f t="shared" si="182"/>
        <v>1</v>
      </c>
      <c r="V386" t="b">
        <f t="shared" si="182"/>
        <v>1</v>
      </c>
      <c r="W386" t="b">
        <f t="shared" si="182"/>
        <v>1</v>
      </c>
      <c r="X386" t="b">
        <f t="shared" si="182"/>
        <v>1</v>
      </c>
      <c r="Y386" t="b">
        <f t="shared" si="182"/>
        <v>1</v>
      </c>
      <c r="Z386" t="b">
        <f t="shared" si="182"/>
        <v>1</v>
      </c>
      <c r="AA386" t="b">
        <f t="shared" si="182"/>
        <v>1</v>
      </c>
      <c r="AB386" t="b">
        <f t="shared" si="182"/>
        <v>1</v>
      </c>
      <c r="AC386" t="b">
        <f t="shared" si="182"/>
        <v>1</v>
      </c>
      <c r="AD386" t="b">
        <f t="shared" si="182"/>
        <v>1</v>
      </c>
      <c r="AE386" t="b">
        <f t="shared" si="182"/>
        <v>1</v>
      </c>
      <c r="AF386" t="b">
        <f t="shared" si="182"/>
        <v>1</v>
      </c>
      <c r="AG386" t="b">
        <f t="shared" si="182"/>
        <v>1</v>
      </c>
      <c r="AH386" t="b">
        <f t="shared" si="182"/>
        <v>1</v>
      </c>
      <c r="AI386" t="b">
        <f t="shared" si="182"/>
        <v>1</v>
      </c>
      <c r="AJ386" t="b">
        <f t="shared" si="182"/>
        <v>1</v>
      </c>
      <c r="AK386" t="b">
        <f t="shared" si="182"/>
        <v>1</v>
      </c>
      <c r="AL386" t="b">
        <f t="shared" si="182"/>
        <v>1</v>
      </c>
      <c r="AM386" t="b">
        <f t="shared" si="182"/>
        <v>1</v>
      </c>
      <c r="AN386" t="b">
        <f t="shared" si="182"/>
        <v>1</v>
      </c>
      <c r="AO386" t="b">
        <f t="shared" si="182"/>
        <v>0</v>
      </c>
      <c r="AP386" t="b">
        <f t="shared" si="182"/>
        <v>1</v>
      </c>
      <c r="AQ386" t="b">
        <f t="shared" si="182"/>
        <v>1</v>
      </c>
      <c r="AR386" t="b">
        <f t="shared" si="182"/>
        <v>1</v>
      </c>
      <c r="AS386" t="b">
        <f t="shared" si="182"/>
        <v>1</v>
      </c>
      <c r="AT386" t="b">
        <f t="shared" si="182"/>
        <v>1</v>
      </c>
      <c r="AU386" t="b">
        <f t="shared" si="182"/>
        <v>1</v>
      </c>
      <c r="AV386" t="b">
        <f t="shared" si="182"/>
        <v>1</v>
      </c>
      <c r="AW386" t="b">
        <f t="shared" si="182"/>
        <v>1</v>
      </c>
      <c r="AX386" t="b">
        <f t="shared" si="182"/>
        <v>1</v>
      </c>
      <c r="AY386" t="b">
        <f t="shared" si="182"/>
        <v>1</v>
      </c>
      <c r="AZ386" t="b">
        <f t="shared" si="182"/>
        <v>1</v>
      </c>
      <c r="BA386" t="b">
        <f t="shared" si="182"/>
        <v>1</v>
      </c>
      <c r="BB386" t="b">
        <f t="shared" si="182"/>
        <v>1</v>
      </c>
      <c r="BC386" t="b">
        <f t="shared" si="182"/>
        <v>0</v>
      </c>
      <c r="BD386" t="b">
        <f t="shared" si="182"/>
        <v>0</v>
      </c>
      <c r="BE386" t="b">
        <f t="shared" si="182"/>
        <v>0</v>
      </c>
      <c r="BF386" t="b">
        <f t="shared" si="182"/>
        <v>0</v>
      </c>
      <c r="BG386" t="b">
        <f t="shared" si="182"/>
        <v>1</v>
      </c>
      <c r="BH386" t="b">
        <f t="shared" si="182"/>
        <v>0</v>
      </c>
      <c r="BI386" t="b">
        <f t="shared" si="182"/>
        <v>1</v>
      </c>
      <c r="BJ386" t="b">
        <f t="shared" si="182"/>
        <v>1</v>
      </c>
      <c r="BK386" t="b">
        <f t="shared" si="182"/>
        <v>1</v>
      </c>
      <c r="BL386" t="b">
        <f t="shared" si="182"/>
        <v>1</v>
      </c>
      <c r="BM386" t="b">
        <f t="shared" ref="BM386:BW386" si="183">BM94=BM240</f>
        <v>1</v>
      </c>
      <c r="BN386" t="b">
        <f t="shared" si="183"/>
        <v>1</v>
      </c>
      <c r="BO386" t="b">
        <f t="shared" si="183"/>
        <v>1</v>
      </c>
      <c r="BP386" t="b">
        <f t="shared" si="183"/>
        <v>1</v>
      </c>
      <c r="BQ386" t="b">
        <f t="shared" si="183"/>
        <v>1</v>
      </c>
      <c r="BR386" t="b">
        <f t="shared" si="183"/>
        <v>1</v>
      </c>
      <c r="BS386" t="b">
        <f t="shared" si="183"/>
        <v>0</v>
      </c>
      <c r="BT386" t="b">
        <f t="shared" si="183"/>
        <v>1</v>
      </c>
      <c r="BU386" t="b">
        <f t="shared" si="183"/>
        <v>1</v>
      </c>
      <c r="BV386" t="b">
        <f t="shared" si="183"/>
        <v>0</v>
      </c>
      <c r="BW386" t="b">
        <f t="shared" si="183"/>
        <v>1</v>
      </c>
    </row>
    <row r="387" spans="1:75" x14ac:dyDescent="0.25">
      <c r="A387" t="b">
        <f t="shared" ref="A387:BL387" si="184">A95=A241</f>
        <v>1</v>
      </c>
      <c r="B387" t="b">
        <f t="shared" si="184"/>
        <v>1</v>
      </c>
      <c r="C387" t="b">
        <f t="shared" si="184"/>
        <v>0</v>
      </c>
      <c r="D387" t="b">
        <f t="shared" si="184"/>
        <v>0</v>
      </c>
      <c r="E387" t="b">
        <f t="shared" si="184"/>
        <v>0</v>
      </c>
      <c r="F387" t="b">
        <f t="shared" si="184"/>
        <v>0</v>
      </c>
      <c r="G387" t="b">
        <f t="shared" si="184"/>
        <v>0</v>
      </c>
      <c r="H387" t="b">
        <f t="shared" si="184"/>
        <v>1</v>
      </c>
      <c r="I387" t="b">
        <f t="shared" si="184"/>
        <v>1</v>
      </c>
      <c r="J387" t="b">
        <f t="shared" si="184"/>
        <v>1</v>
      </c>
      <c r="K387" t="b">
        <f t="shared" si="184"/>
        <v>1</v>
      </c>
      <c r="L387" t="b">
        <f t="shared" si="184"/>
        <v>0</v>
      </c>
      <c r="M387" t="b">
        <f t="shared" si="184"/>
        <v>1</v>
      </c>
      <c r="N387" t="b">
        <f t="shared" si="184"/>
        <v>1</v>
      </c>
      <c r="O387" t="b">
        <f t="shared" si="184"/>
        <v>1</v>
      </c>
      <c r="P387" t="b">
        <f t="shared" si="184"/>
        <v>1</v>
      </c>
      <c r="Q387" t="b">
        <f t="shared" si="184"/>
        <v>1</v>
      </c>
      <c r="R387" t="b">
        <f t="shared" si="184"/>
        <v>1</v>
      </c>
      <c r="S387" t="b">
        <f t="shared" si="184"/>
        <v>1</v>
      </c>
      <c r="T387" t="b">
        <f t="shared" si="184"/>
        <v>1</v>
      </c>
      <c r="U387" t="b">
        <f t="shared" si="184"/>
        <v>1</v>
      </c>
      <c r="V387" t="b">
        <f t="shared" si="184"/>
        <v>1</v>
      </c>
      <c r="W387" t="b">
        <f t="shared" si="184"/>
        <v>1</v>
      </c>
      <c r="X387" t="b">
        <f t="shared" si="184"/>
        <v>1</v>
      </c>
      <c r="Y387" t="b">
        <f t="shared" si="184"/>
        <v>1</v>
      </c>
      <c r="Z387" t="b">
        <f t="shared" si="184"/>
        <v>1</v>
      </c>
      <c r="AA387" t="b">
        <f t="shared" si="184"/>
        <v>1</v>
      </c>
      <c r="AB387" t="b">
        <f t="shared" si="184"/>
        <v>1</v>
      </c>
      <c r="AC387" t="b">
        <f t="shared" si="184"/>
        <v>1</v>
      </c>
      <c r="AD387" t="b">
        <f t="shared" si="184"/>
        <v>1</v>
      </c>
      <c r="AE387" t="b">
        <f t="shared" si="184"/>
        <v>1</v>
      </c>
      <c r="AF387" t="b">
        <f t="shared" si="184"/>
        <v>1</v>
      </c>
      <c r="AG387" t="b">
        <f t="shared" si="184"/>
        <v>1</v>
      </c>
      <c r="AH387" t="b">
        <f t="shared" si="184"/>
        <v>1</v>
      </c>
      <c r="AI387" t="b">
        <f t="shared" si="184"/>
        <v>1</v>
      </c>
      <c r="AJ387" t="b">
        <f t="shared" si="184"/>
        <v>1</v>
      </c>
      <c r="AK387" t="b">
        <f t="shared" si="184"/>
        <v>1</v>
      </c>
      <c r="AL387" t="b">
        <f t="shared" si="184"/>
        <v>1</v>
      </c>
      <c r="AM387" t="b">
        <f t="shared" si="184"/>
        <v>1</v>
      </c>
      <c r="AN387" t="b">
        <f t="shared" si="184"/>
        <v>1</v>
      </c>
      <c r="AO387" t="b">
        <f t="shared" si="184"/>
        <v>0</v>
      </c>
      <c r="AP387" t="b">
        <f t="shared" si="184"/>
        <v>1</v>
      </c>
      <c r="AQ387" t="b">
        <f t="shared" si="184"/>
        <v>1</v>
      </c>
      <c r="AR387" t="b">
        <f t="shared" si="184"/>
        <v>1</v>
      </c>
      <c r="AS387" t="b">
        <f t="shared" si="184"/>
        <v>1</v>
      </c>
      <c r="AT387" t="b">
        <f t="shared" si="184"/>
        <v>1</v>
      </c>
      <c r="AU387" t="b">
        <f t="shared" si="184"/>
        <v>1</v>
      </c>
      <c r="AV387" t="b">
        <f t="shared" si="184"/>
        <v>1</v>
      </c>
      <c r="AW387" t="b">
        <f t="shared" si="184"/>
        <v>1</v>
      </c>
      <c r="AX387" t="b">
        <f t="shared" si="184"/>
        <v>1</v>
      </c>
      <c r="AY387" t="b">
        <f t="shared" si="184"/>
        <v>1</v>
      </c>
      <c r="AZ387" t="b">
        <f t="shared" si="184"/>
        <v>1</v>
      </c>
      <c r="BA387" t="b">
        <f t="shared" si="184"/>
        <v>1</v>
      </c>
      <c r="BB387" t="b">
        <f t="shared" si="184"/>
        <v>1</v>
      </c>
      <c r="BC387" t="b">
        <f t="shared" si="184"/>
        <v>0</v>
      </c>
      <c r="BD387" t="b">
        <f t="shared" si="184"/>
        <v>0</v>
      </c>
      <c r="BE387" t="b">
        <f t="shared" si="184"/>
        <v>0</v>
      </c>
      <c r="BF387" t="b">
        <f t="shared" si="184"/>
        <v>0</v>
      </c>
      <c r="BG387" t="b">
        <f t="shared" si="184"/>
        <v>1</v>
      </c>
      <c r="BH387" t="b">
        <f t="shared" si="184"/>
        <v>0</v>
      </c>
      <c r="BI387" t="b">
        <f t="shared" si="184"/>
        <v>1</v>
      </c>
      <c r="BJ387" t="b">
        <f t="shared" si="184"/>
        <v>1</v>
      </c>
      <c r="BK387" t="b">
        <f t="shared" si="184"/>
        <v>1</v>
      </c>
      <c r="BL387" t="b">
        <f t="shared" si="184"/>
        <v>1</v>
      </c>
      <c r="BM387" t="b">
        <f t="shared" ref="BM387:BW387" si="185">BM95=BM241</f>
        <v>1</v>
      </c>
      <c r="BN387" t="b">
        <f t="shared" si="185"/>
        <v>1</v>
      </c>
      <c r="BO387" t="b">
        <f t="shared" si="185"/>
        <v>1</v>
      </c>
      <c r="BP387" t="b">
        <f t="shared" si="185"/>
        <v>1</v>
      </c>
      <c r="BQ387" t="b">
        <f t="shared" si="185"/>
        <v>1</v>
      </c>
      <c r="BR387" t="b">
        <f t="shared" si="185"/>
        <v>1</v>
      </c>
      <c r="BS387" t="b">
        <f t="shared" si="185"/>
        <v>0</v>
      </c>
      <c r="BT387" t="b">
        <f t="shared" si="185"/>
        <v>1</v>
      </c>
      <c r="BU387" t="b">
        <f t="shared" si="185"/>
        <v>1</v>
      </c>
      <c r="BV387" t="b">
        <f t="shared" si="185"/>
        <v>0</v>
      </c>
      <c r="BW387" t="b">
        <f t="shared" si="185"/>
        <v>1</v>
      </c>
    </row>
    <row r="388" spans="1:75" x14ac:dyDescent="0.25">
      <c r="A388" t="b">
        <f t="shared" ref="A388:BL388" si="186">A96=A242</f>
        <v>1</v>
      </c>
      <c r="B388" t="b">
        <f t="shared" si="186"/>
        <v>1</v>
      </c>
      <c r="C388" t="b">
        <f t="shared" si="186"/>
        <v>0</v>
      </c>
      <c r="D388" t="b">
        <f t="shared" si="186"/>
        <v>0</v>
      </c>
      <c r="E388" t="b">
        <f t="shared" si="186"/>
        <v>0</v>
      </c>
      <c r="F388" t="b">
        <f t="shared" si="186"/>
        <v>0</v>
      </c>
      <c r="G388" t="b">
        <f t="shared" si="186"/>
        <v>0</v>
      </c>
      <c r="H388" t="b">
        <f t="shared" si="186"/>
        <v>1</v>
      </c>
      <c r="I388" t="b">
        <f t="shared" si="186"/>
        <v>1</v>
      </c>
      <c r="J388" t="b">
        <f t="shared" si="186"/>
        <v>1</v>
      </c>
      <c r="K388" t="b">
        <f t="shared" si="186"/>
        <v>1</v>
      </c>
      <c r="L388" t="b">
        <f t="shared" si="186"/>
        <v>0</v>
      </c>
      <c r="M388" t="b">
        <f t="shared" si="186"/>
        <v>1</v>
      </c>
      <c r="N388" t="b">
        <f t="shared" si="186"/>
        <v>1</v>
      </c>
      <c r="O388" t="b">
        <f t="shared" si="186"/>
        <v>1</v>
      </c>
      <c r="P388" t="b">
        <f t="shared" si="186"/>
        <v>1</v>
      </c>
      <c r="Q388" t="b">
        <f t="shared" si="186"/>
        <v>1</v>
      </c>
      <c r="R388" t="b">
        <f t="shared" si="186"/>
        <v>1</v>
      </c>
      <c r="S388" t="b">
        <f t="shared" si="186"/>
        <v>1</v>
      </c>
      <c r="T388" t="b">
        <f t="shared" si="186"/>
        <v>1</v>
      </c>
      <c r="U388" t="b">
        <f t="shared" si="186"/>
        <v>1</v>
      </c>
      <c r="V388" t="b">
        <f t="shared" si="186"/>
        <v>1</v>
      </c>
      <c r="W388" t="b">
        <f t="shared" si="186"/>
        <v>1</v>
      </c>
      <c r="X388" t="b">
        <f t="shared" si="186"/>
        <v>1</v>
      </c>
      <c r="Y388" t="b">
        <f t="shared" si="186"/>
        <v>1</v>
      </c>
      <c r="Z388" t="b">
        <f t="shared" si="186"/>
        <v>1</v>
      </c>
      <c r="AA388" t="b">
        <f t="shared" si="186"/>
        <v>1</v>
      </c>
      <c r="AB388" t="b">
        <f t="shared" si="186"/>
        <v>1</v>
      </c>
      <c r="AC388" t="b">
        <f t="shared" si="186"/>
        <v>1</v>
      </c>
      <c r="AD388" t="b">
        <f t="shared" si="186"/>
        <v>1</v>
      </c>
      <c r="AE388" t="b">
        <f t="shared" si="186"/>
        <v>1</v>
      </c>
      <c r="AF388" t="b">
        <f t="shared" si="186"/>
        <v>1</v>
      </c>
      <c r="AG388" t="b">
        <f t="shared" si="186"/>
        <v>1</v>
      </c>
      <c r="AH388" t="b">
        <f t="shared" si="186"/>
        <v>1</v>
      </c>
      <c r="AI388" t="b">
        <f t="shared" si="186"/>
        <v>1</v>
      </c>
      <c r="AJ388" t="b">
        <f t="shared" si="186"/>
        <v>1</v>
      </c>
      <c r="AK388" t="b">
        <f t="shared" si="186"/>
        <v>1</v>
      </c>
      <c r="AL388" t="b">
        <f t="shared" si="186"/>
        <v>1</v>
      </c>
      <c r="AM388" t="b">
        <f t="shared" si="186"/>
        <v>1</v>
      </c>
      <c r="AN388" t="b">
        <f t="shared" si="186"/>
        <v>1</v>
      </c>
      <c r="AO388" t="b">
        <f t="shared" si="186"/>
        <v>0</v>
      </c>
      <c r="AP388" t="b">
        <f t="shared" si="186"/>
        <v>1</v>
      </c>
      <c r="AQ388" t="b">
        <f t="shared" si="186"/>
        <v>1</v>
      </c>
      <c r="AR388" t="b">
        <f t="shared" si="186"/>
        <v>1</v>
      </c>
      <c r="AS388" t="b">
        <f t="shared" si="186"/>
        <v>1</v>
      </c>
      <c r="AT388" t="b">
        <f t="shared" si="186"/>
        <v>1</v>
      </c>
      <c r="AU388" t="b">
        <f t="shared" si="186"/>
        <v>1</v>
      </c>
      <c r="AV388" t="b">
        <f t="shared" si="186"/>
        <v>1</v>
      </c>
      <c r="AW388" t="b">
        <f t="shared" si="186"/>
        <v>1</v>
      </c>
      <c r="AX388" t="b">
        <f t="shared" si="186"/>
        <v>1</v>
      </c>
      <c r="AY388" t="b">
        <f t="shared" si="186"/>
        <v>1</v>
      </c>
      <c r="AZ388" t="b">
        <f t="shared" si="186"/>
        <v>1</v>
      </c>
      <c r="BA388" t="b">
        <f t="shared" si="186"/>
        <v>1</v>
      </c>
      <c r="BB388" t="b">
        <f t="shared" si="186"/>
        <v>1</v>
      </c>
      <c r="BC388" t="b">
        <f t="shared" si="186"/>
        <v>0</v>
      </c>
      <c r="BD388" t="b">
        <f t="shared" si="186"/>
        <v>0</v>
      </c>
      <c r="BE388" t="b">
        <f t="shared" si="186"/>
        <v>0</v>
      </c>
      <c r="BF388" t="b">
        <f t="shared" si="186"/>
        <v>0</v>
      </c>
      <c r="BG388" t="b">
        <f t="shared" si="186"/>
        <v>1</v>
      </c>
      <c r="BH388" t="b">
        <f t="shared" si="186"/>
        <v>0</v>
      </c>
      <c r="BI388" t="b">
        <f t="shared" si="186"/>
        <v>1</v>
      </c>
      <c r="BJ388" t="b">
        <f t="shared" si="186"/>
        <v>1</v>
      </c>
      <c r="BK388" t="b">
        <f t="shared" si="186"/>
        <v>1</v>
      </c>
      <c r="BL388" t="b">
        <f t="shared" si="186"/>
        <v>1</v>
      </c>
      <c r="BM388" t="b">
        <f t="shared" ref="BM388:BW388" si="187">BM96=BM242</f>
        <v>1</v>
      </c>
      <c r="BN388" t="b">
        <f t="shared" si="187"/>
        <v>1</v>
      </c>
      <c r="BO388" t="b">
        <f t="shared" si="187"/>
        <v>1</v>
      </c>
      <c r="BP388" t="b">
        <f t="shared" si="187"/>
        <v>1</v>
      </c>
      <c r="BQ388" t="b">
        <f t="shared" si="187"/>
        <v>1</v>
      </c>
      <c r="BR388" t="b">
        <f t="shared" si="187"/>
        <v>1</v>
      </c>
      <c r="BS388" t="b">
        <f t="shared" si="187"/>
        <v>0</v>
      </c>
      <c r="BT388" t="b">
        <f t="shared" si="187"/>
        <v>1</v>
      </c>
      <c r="BU388" t="b">
        <f t="shared" si="187"/>
        <v>1</v>
      </c>
      <c r="BV388" t="b">
        <f t="shared" si="187"/>
        <v>0</v>
      </c>
      <c r="BW388" t="b">
        <f t="shared" si="187"/>
        <v>1</v>
      </c>
    </row>
    <row r="389" spans="1:75" x14ac:dyDescent="0.25">
      <c r="A389" t="b">
        <f t="shared" ref="A389:BL389" si="188">A97=A243</f>
        <v>1</v>
      </c>
      <c r="B389" t="b">
        <f t="shared" si="188"/>
        <v>1</v>
      </c>
      <c r="C389" t="b">
        <f t="shared" si="188"/>
        <v>0</v>
      </c>
      <c r="D389" t="b">
        <f t="shared" si="188"/>
        <v>0</v>
      </c>
      <c r="E389" t="b">
        <f t="shared" si="188"/>
        <v>0</v>
      </c>
      <c r="F389" t="b">
        <f t="shared" si="188"/>
        <v>0</v>
      </c>
      <c r="G389" t="b">
        <f t="shared" si="188"/>
        <v>0</v>
      </c>
      <c r="H389" t="b">
        <f t="shared" si="188"/>
        <v>1</v>
      </c>
      <c r="I389" t="b">
        <f t="shared" si="188"/>
        <v>1</v>
      </c>
      <c r="J389" t="b">
        <f t="shared" si="188"/>
        <v>1</v>
      </c>
      <c r="K389" t="b">
        <f t="shared" si="188"/>
        <v>1</v>
      </c>
      <c r="L389" t="b">
        <f t="shared" si="188"/>
        <v>0</v>
      </c>
      <c r="M389" t="b">
        <f t="shared" si="188"/>
        <v>1</v>
      </c>
      <c r="N389" t="b">
        <f t="shared" si="188"/>
        <v>1</v>
      </c>
      <c r="O389" t="b">
        <f t="shared" si="188"/>
        <v>1</v>
      </c>
      <c r="P389" t="b">
        <f t="shared" si="188"/>
        <v>1</v>
      </c>
      <c r="Q389" t="b">
        <f t="shared" si="188"/>
        <v>1</v>
      </c>
      <c r="R389" t="b">
        <f t="shared" si="188"/>
        <v>1</v>
      </c>
      <c r="S389" t="b">
        <f t="shared" si="188"/>
        <v>1</v>
      </c>
      <c r="T389" t="b">
        <f t="shared" si="188"/>
        <v>1</v>
      </c>
      <c r="U389" t="b">
        <f t="shared" si="188"/>
        <v>1</v>
      </c>
      <c r="V389" t="b">
        <f t="shared" si="188"/>
        <v>1</v>
      </c>
      <c r="W389" t="b">
        <f t="shared" si="188"/>
        <v>1</v>
      </c>
      <c r="X389" t="b">
        <f t="shared" si="188"/>
        <v>1</v>
      </c>
      <c r="Y389" t="b">
        <f t="shared" si="188"/>
        <v>1</v>
      </c>
      <c r="Z389" t="b">
        <f t="shared" si="188"/>
        <v>1</v>
      </c>
      <c r="AA389" t="b">
        <f t="shared" si="188"/>
        <v>1</v>
      </c>
      <c r="AB389" t="b">
        <f t="shared" si="188"/>
        <v>1</v>
      </c>
      <c r="AC389" t="b">
        <f t="shared" si="188"/>
        <v>1</v>
      </c>
      <c r="AD389" t="b">
        <f t="shared" si="188"/>
        <v>1</v>
      </c>
      <c r="AE389" t="b">
        <f t="shared" si="188"/>
        <v>1</v>
      </c>
      <c r="AF389" t="b">
        <f t="shared" si="188"/>
        <v>1</v>
      </c>
      <c r="AG389" t="b">
        <f t="shared" si="188"/>
        <v>1</v>
      </c>
      <c r="AH389" t="b">
        <f t="shared" si="188"/>
        <v>1</v>
      </c>
      <c r="AI389" t="b">
        <f t="shared" si="188"/>
        <v>1</v>
      </c>
      <c r="AJ389" t="b">
        <f t="shared" si="188"/>
        <v>1</v>
      </c>
      <c r="AK389" t="b">
        <f t="shared" si="188"/>
        <v>1</v>
      </c>
      <c r="AL389" t="b">
        <f t="shared" si="188"/>
        <v>1</v>
      </c>
      <c r="AM389" t="b">
        <f t="shared" si="188"/>
        <v>1</v>
      </c>
      <c r="AN389" t="b">
        <f t="shared" si="188"/>
        <v>1</v>
      </c>
      <c r="AO389" t="b">
        <f t="shared" si="188"/>
        <v>0</v>
      </c>
      <c r="AP389" t="b">
        <f t="shared" si="188"/>
        <v>1</v>
      </c>
      <c r="AQ389" t="b">
        <f t="shared" si="188"/>
        <v>1</v>
      </c>
      <c r="AR389" t="b">
        <f t="shared" si="188"/>
        <v>1</v>
      </c>
      <c r="AS389" t="b">
        <f t="shared" si="188"/>
        <v>1</v>
      </c>
      <c r="AT389" t="b">
        <f t="shared" si="188"/>
        <v>1</v>
      </c>
      <c r="AU389" t="b">
        <f t="shared" si="188"/>
        <v>1</v>
      </c>
      <c r="AV389" t="b">
        <f t="shared" si="188"/>
        <v>1</v>
      </c>
      <c r="AW389" t="b">
        <f t="shared" si="188"/>
        <v>1</v>
      </c>
      <c r="AX389" t="b">
        <f t="shared" si="188"/>
        <v>1</v>
      </c>
      <c r="AY389" t="b">
        <f t="shared" si="188"/>
        <v>1</v>
      </c>
      <c r="AZ389" t="b">
        <f t="shared" si="188"/>
        <v>1</v>
      </c>
      <c r="BA389" t="b">
        <f t="shared" si="188"/>
        <v>1</v>
      </c>
      <c r="BB389" t="b">
        <f t="shared" si="188"/>
        <v>1</v>
      </c>
      <c r="BC389" t="b">
        <f t="shared" si="188"/>
        <v>0</v>
      </c>
      <c r="BD389" t="b">
        <f t="shared" si="188"/>
        <v>0</v>
      </c>
      <c r="BE389" t="b">
        <f t="shared" si="188"/>
        <v>0</v>
      </c>
      <c r="BF389" t="b">
        <f t="shared" si="188"/>
        <v>0</v>
      </c>
      <c r="BG389" t="b">
        <f t="shared" si="188"/>
        <v>1</v>
      </c>
      <c r="BH389" t="b">
        <f t="shared" si="188"/>
        <v>0</v>
      </c>
      <c r="BI389" t="b">
        <f t="shared" si="188"/>
        <v>1</v>
      </c>
      <c r="BJ389" t="b">
        <f t="shared" si="188"/>
        <v>1</v>
      </c>
      <c r="BK389" t="b">
        <f t="shared" si="188"/>
        <v>1</v>
      </c>
      <c r="BL389" t="b">
        <f t="shared" si="188"/>
        <v>1</v>
      </c>
      <c r="BM389" t="b">
        <f t="shared" ref="BM389:BW389" si="189">BM97=BM243</f>
        <v>1</v>
      </c>
      <c r="BN389" t="b">
        <f t="shared" si="189"/>
        <v>1</v>
      </c>
      <c r="BO389" t="b">
        <f t="shared" si="189"/>
        <v>1</v>
      </c>
      <c r="BP389" t="b">
        <f t="shared" si="189"/>
        <v>1</v>
      </c>
      <c r="BQ389" t="b">
        <f t="shared" si="189"/>
        <v>1</v>
      </c>
      <c r="BR389" t="b">
        <f t="shared" si="189"/>
        <v>1</v>
      </c>
      <c r="BS389" t="b">
        <f t="shared" si="189"/>
        <v>0</v>
      </c>
      <c r="BT389" t="b">
        <f t="shared" si="189"/>
        <v>1</v>
      </c>
      <c r="BU389" t="b">
        <f t="shared" si="189"/>
        <v>1</v>
      </c>
      <c r="BV389" t="b">
        <f t="shared" si="189"/>
        <v>0</v>
      </c>
      <c r="BW389" t="b">
        <f t="shared" si="189"/>
        <v>1</v>
      </c>
    </row>
    <row r="390" spans="1:75" x14ac:dyDescent="0.25">
      <c r="A390" t="b">
        <f t="shared" ref="A390:BL390" si="190">A98=A244</f>
        <v>1</v>
      </c>
      <c r="B390" t="b">
        <f t="shared" si="190"/>
        <v>1</v>
      </c>
      <c r="C390" t="b">
        <f t="shared" si="190"/>
        <v>0</v>
      </c>
      <c r="D390" t="b">
        <f t="shared" si="190"/>
        <v>0</v>
      </c>
      <c r="E390" t="b">
        <f t="shared" si="190"/>
        <v>0</v>
      </c>
      <c r="F390" t="b">
        <f t="shared" si="190"/>
        <v>0</v>
      </c>
      <c r="G390" t="b">
        <f t="shared" si="190"/>
        <v>0</v>
      </c>
      <c r="H390" t="b">
        <f t="shared" si="190"/>
        <v>1</v>
      </c>
      <c r="I390" t="b">
        <f t="shared" si="190"/>
        <v>1</v>
      </c>
      <c r="J390" t="b">
        <f t="shared" si="190"/>
        <v>1</v>
      </c>
      <c r="K390" t="b">
        <f t="shared" si="190"/>
        <v>1</v>
      </c>
      <c r="L390" t="b">
        <f t="shared" si="190"/>
        <v>0</v>
      </c>
      <c r="M390" t="b">
        <f t="shared" si="190"/>
        <v>1</v>
      </c>
      <c r="N390" t="b">
        <f t="shared" si="190"/>
        <v>1</v>
      </c>
      <c r="O390" t="b">
        <f t="shared" si="190"/>
        <v>1</v>
      </c>
      <c r="P390" t="b">
        <f t="shared" si="190"/>
        <v>1</v>
      </c>
      <c r="Q390" t="b">
        <f t="shared" si="190"/>
        <v>1</v>
      </c>
      <c r="R390" t="b">
        <f t="shared" si="190"/>
        <v>1</v>
      </c>
      <c r="S390" t="b">
        <f t="shared" si="190"/>
        <v>1</v>
      </c>
      <c r="T390" t="b">
        <f t="shared" si="190"/>
        <v>1</v>
      </c>
      <c r="U390" t="b">
        <f t="shared" si="190"/>
        <v>1</v>
      </c>
      <c r="V390" t="b">
        <f t="shared" si="190"/>
        <v>1</v>
      </c>
      <c r="W390" t="b">
        <f t="shared" si="190"/>
        <v>1</v>
      </c>
      <c r="X390" t="b">
        <f t="shared" si="190"/>
        <v>1</v>
      </c>
      <c r="Y390" t="b">
        <f t="shared" si="190"/>
        <v>1</v>
      </c>
      <c r="Z390" t="b">
        <f t="shared" si="190"/>
        <v>1</v>
      </c>
      <c r="AA390" t="b">
        <f t="shared" si="190"/>
        <v>1</v>
      </c>
      <c r="AB390" t="b">
        <f t="shared" si="190"/>
        <v>1</v>
      </c>
      <c r="AC390" t="b">
        <f t="shared" si="190"/>
        <v>1</v>
      </c>
      <c r="AD390" t="b">
        <f t="shared" si="190"/>
        <v>1</v>
      </c>
      <c r="AE390" t="b">
        <f t="shared" si="190"/>
        <v>1</v>
      </c>
      <c r="AF390" t="b">
        <f t="shared" si="190"/>
        <v>1</v>
      </c>
      <c r="AG390" t="b">
        <f t="shared" si="190"/>
        <v>1</v>
      </c>
      <c r="AH390" t="b">
        <f t="shared" si="190"/>
        <v>1</v>
      </c>
      <c r="AI390" t="b">
        <f t="shared" si="190"/>
        <v>1</v>
      </c>
      <c r="AJ390" t="b">
        <f t="shared" si="190"/>
        <v>1</v>
      </c>
      <c r="AK390" t="b">
        <f t="shared" si="190"/>
        <v>1</v>
      </c>
      <c r="AL390" t="b">
        <f t="shared" si="190"/>
        <v>1</v>
      </c>
      <c r="AM390" t="b">
        <f t="shared" si="190"/>
        <v>1</v>
      </c>
      <c r="AN390" t="b">
        <f t="shared" si="190"/>
        <v>1</v>
      </c>
      <c r="AO390" t="b">
        <f t="shared" si="190"/>
        <v>0</v>
      </c>
      <c r="AP390" t="b">
        <f t="shared" si="190"/>
        <v>1</v>
      </c>
      <c r="AQ390" t="b">
        <f t="shared" si="190"/>
        <v>1</v>
      </c>
      <c r="AR390" t="b">
        <f t="shared" si="190"/>
        <v>1</v>
      </c>
      <c r="AS390" t="b">
        <f t="shared" si="190"/>
        <v>1</v>
      </c>
      <c r="AT390" t="b">
        <f t="shared" si="190"/>
        <v>1</v>
      </c>
      <c r="AU390" t="b">
        <f t="shared" si="190"/>
        <v>1</v>
      </c>
      <c r="AV390" t="b">
        <f t="shared" si="190"/>
        <v>1</v>
      </c>
      <c r="AW390" t="b">
        <f t="shared" si="190"/>
        <v>1</v>
      </c>
      <c r="AX390" t="b">
        <f t="shared" si="190"/>
        <v>1</v>
      </c>
      <c r="AY390" t="b">
        <f t="shared" si="190"/>
        <v>1</v>
      </c>
      <c r="AZ390" t="b">
        <f t="shared" si="190"/>
        <v>1</v>
      </c>
      <c r="BA390" t="b">
        <f t="shared" si="190"/>
        <v>1</v>
      </c>
      <c r="BB390" t="b">
        <f t="shared" si="190"/>
        <v>1</v>
      </c>
      <c r="BC390" t="b">
        <f t="shared" si="190"/>
        <v>0</v>
      </c>
      <c r="BD390" t="b">
        <f t="shared" si="190"/>
        <v>0</v>
      </c>
      <c r="BE390" t="b">
        <f t="shared" si="190"/>
        <v>0</v>
      </c>
      <c r="BF390" t="b">
        <f t="shared" si="190"/>
        <v>0</v>
      </c>
      <c r="BG390" t="b">
        <f t="shared" si="190"/>
        <v>1</v>
      </c>
      <c r="BH390" t="b">
        <f t="shared" si="190"/>
        <v>0</v>
      </c>
      <c r="BI390" t="b">
        <f t="shared" si="190"/>
        <v>1</v>
      </c>
      <c r="BJ390" t="b">
        <f t="shared" si="190"/>
        <v>1</v>
      </c>
      <c r="BK390" t="b">
        <f t="shared" si="190"/>
        <v>1</v>
      </c>
      <c r="BL390" t="b">
        <f t="shared" si="190"/>
        <v>1</v>
      </c>
      <c r="BM390" t="b">
        <f t="shared" ref="BM390:BW390" si="191">BM98=BM244</f>
        <v>1</v>
      </c>
      <c r="BN390" t="b">
        <f t="shared" si="191"/>
        <v>1</v>
      </c>
      <c r="BO390" t="b">
        <f t="shared" si="191"/>
        <v>1</v>
      </c>
      <c r="BP390" t="b">
        <f t="shared" si="191"/>
        <v>1</v>
      </c>
      <c r="BQ390" t="b">
        <f t="shared" si="191"/>
        <v>1</v>
      </c>
      <c r="BR390" t="b">
        <f t="shared" si="191"/>
        <v>1</v>
      </c>
      <c r="BS390" t="b">
        <f t="shared" si="191"/>
        <v>0</v>
      </c>
      <c r="BT390" t="b">
        <f t="shared" si="191"/>
        <v>1</v>
      </c>
      <c r="BU390" t="b">
        <f t="shared" si="191"/>
        <v>1</v>
      </c>
      <c r="BV390" t="b">
        <f t="shared" si="191"/>
        <v>0</v>
      </c>
      <c r="BW390" t="b">
        <f t="shared" si="191"/>
        <v>1</v>
      </c>
    </row>
    <row r="391" spans="1:75" x14ac:dyDescent="0.25">
      <c r="A391" t="b">
        <f t="shared" ref="A391:BL391" si="192">A99=A245</f>
        <v>1</v>
      </c>
      <c r="B391" t="b">
        <f t="shared" si="192"/>
        <v>1</v>
      </c>
      <c r="C391" t="b">
        <f t="shared" si="192"/>
        <v>0</v>
      </c>
      <c r="D391" t="b">
        <f t="shared" si="192"/>
        <v>0</v>
      </c>
      <c r="E391" t="b">
        <f t="shared" si="192"/>
        <v>0</v>
      </c>
      <c r="F391" t="b">
        <f t="shared" si="192"/>
        <v>0</v>
      </c>
      <c r="G391" t="b">
        <f t="shared" si="192"/>
        <v>0</v>
      </c>
      <c r="H391" t="b">
        <f t="shared" si="192"/>
        <v>1</v>
      </c>
      <c r="I391" t="b">
        <f t="shared" si="192"/>
        <v>1</v>
      </c>
      <c r="J391" t="b">
        <f t="shared" si="192"/>
        <v>1</v>
      </c>
      <c r="K391" t="b">
        <f t="shared" si="192"/>
        <v>1</v>
      </c>
      <c r="L391" t="b">
        <f t="shared" si="192"/>
        <v>0</v>
      </c>
      <c r="M391" t="b">
        <f t="shared" si="192"/>
        <v>1</v>
      </c>
      <c r="N391" t="b">
        <f t="shared" si="192"/>
        <v>1</v>
      </c>
      <c r="O391" t="b">
        <f t="shared" si="192"/>
        <v>1</v>
      </c>
      <c r="P391" t="b">
        <f t="shared" si="192"/>
        <v>1</v>
      </c>
      <c r="Q391" t="b">
        <f t="shared" si="192"/>
        <v>1</v>
      </c>
      <c r="R391" t="b">
        <f t="shared" si="192"/>
        <v>1</v>
      </c>
      <c r="S391" t="b">
        <f t="shared" si="192"/>
        <v>1</v>
      </c>
      <c r="T391" t="b">
        <f t="shared" si="192"/>
        <v>1</v>
      </c>
      <c r="U391" t="b">
        <f t="shared" si="192"/>
        <v>1</v>
      </c>
      <c r="V391" t="b">
        <f t="shared" si="192"/>
        <v>1</v>
      </c>
      <c r="W391" t="b">
        <f t="shared" si="192"/>
        <v>1</v>
      </c>
      <c r="X391" t="b">
        <f t="shared" si="192"/>
        <v>1</v>
      </c>
      <c r="Y391" t="b">
        <f t="shared" si="192"/>
        <v>1</v>
      </c>
      <c r="Z391" t="b">
        <f t="shared" si="192"/>
        <v>1</v>
      </c>
      <c r="AA391" t="b">
        <f t="shared" si="192"/>
        <v>1</v>
      </c>
      <c r="AB391" t="b">
        <f t="shared" si="192"/>
        <v>1</v>
      </c>
      <c r="AC391" t="b">
        <f t="shared" si="192"/>
        <v>1</v>
      </c>
      <c r="AD391" t="b">
        <f t="shared" si="192"/>
        <v>1</v>
      </c>
      <c r="AE391" t="b">
        <f t="shared" si="192"/>
        <v>1</v>
      </c>
      <c r="AF391" t="b">
        <f t="shared" si="192"/>
        <v>1</v>
      </c>
      <c r="AG391" t="b">
        <f t="shared" si="192"/>
        <v>1</v>
      </c>
      <c r="AH391" t="b">
        <f t="shared" si="192"/>
        <v>1</v>
      </c>
      <c r="AI391" t="b">
        <f t="shared" si="192"/>
        <v>1</v>
      </c>
      <c r="AJ391" t="b">
        <f t="shared" si="192"/>
        <v>1</v>
      </c>
      <c r="AK391" t="b">
        <f t="shared" si="192"/>
        <v>1</v>
      </c>
      <c r="AL391" t="b">
        <f t="shared" si="192"/>
        <v>1</v>
      </c>
      <c r="AM391" t="b">
        <f t="shared" si="192"/>
        <v>1</v>
      </c>
      <c r="AN391" t="b">
        <f t="shared" si="192"/>
        <v>1</v>
      </c>
      <c r="AO391" t="b">
        <f t="shared" si="192"/>
        <v>0</v>
      </c>
      <c r="AP391" t="b">
        <f t="shared" si="192"/>
        <v>1</v>
      </c>
      <c r="AQ391" t="b">
        <f t="shared" si="192"/>
        <v>1</v>
      </c>
      <c r="AR391" t="b">
        <f t="shared" si="192"/>
        <v>1</v>
      </c>
      <c r="AS391" t="b">
        <f t="shared" si="192"/>
        <v>1</v>
      </c>
      <c r="AT391" t="b">
        <f t="shared" si="192"/>
        <v>1</v>
      </c>
      <c r="AU391" t="b">
        <f t="shared" si="192"/>
        <v>1</v>
      </c>
      <c r="AV391" t="b">
        <f t="shared" si="192"/>
        <v>1</v>
      </c>
      <c r="AW391" t="b">
        <f t="shared" si="192"/>
        <v>1</v>
      </c>
      <c r="AX391" t="b">
        <f t="shared" si="192"/>
        <v>1</v>
      </c>
      <c r="AY391" t="b">
        <f t="shared" si="192"/>
        <v>1</v>
      </c>
      <c r="AZ391" t="b">
        <f t="shared" si="192"/>
        <v>1</v>
      </c>
      <c r="BA391" t="b">
        <f t="shared" si="192"/>
        <v>1</v>
      </c>
      <c r="BB391" t="b">
        <f t="shared" si="192"/>
        <v>1</v>
      </c>
      <c r="BC391" t="b">
        <f t="shared" si="192"/>
        <v>0</v>
      </c>
      <c r="BD391" t="b">
        <f t="shared" si="192"/>
        <v>0</v>
      </c>
      <c r="BE391" t="b">
        <f t="shared" si="192"/>
        <v>0</v>
      </c>
      <c r="BF391" t="b">
        <f t="shared" si="192"/>
        <v>0</v>
      </c>
      <c r="BG391" t="b">
        <f t="shared" si="192"/>
        <v>1</v>
      </c>
      <c r="BH391" t="b">
        <f t="shared" si="192"/>
        <v>0</v>
      </c>
      <c r="BI391" t="b">
        <f t="shared" si="192"/>
        <v>1</v>
      </c>
      <c r="BJ391" t="b">
        <f t="shared" si="192"/>
        <v>1</v>
      </c>
      <c r="BK391" t="b">
        <f t="shared" si="192"/>
        <v>1</v>
      </c>
      <c r="BL391" t="b">
        <f t="shared" si="192"/>
        <v>1</v>
      </c>
      <c r="BM391" t="b">
        <f t="shared" ref="BM391:BW391" si="193">BM99=BM245</f>
        <v>1</v>
      </c>
      <c r="BN391" t="b">
        <f t="shared" si="193"/>
        <v>1</v>
      </c>
      <c r="BO391" t="b">
        <f t="shared" si="193"/>
        <v>1</v>
      </c>
      <c r="BP391" t="b">
        <f t="shared" si="193"/>
        <v>1</v>
      </c>
      <c r="BQ391" t="b">
        <f t="shared" si="193"/>
        <v>1</v>
      </c>
      <c r="BR391" t="b">
        <f t="shared" si="193"/>
        <v>1</v>
      </c>
      <c r="BS391" t="b">
        <f t="shared" si="193"/>
        <v>0</v>
      </c>
      <c r="BT391" t="b">
        <f t="shared" si="193"/>
        <v>1</v>
      </c>
      <c r="BU391" t="b">
        <f t="shared" si="193"/>
        <v>1</v>
      </c>
      <c r="BV391" t="b">
        <f t="shared" si="193"/>
        <v>0</v>
      </c>
      <c r="BW391" t="b">
        <f t="shared" si="193"/>
        <v>1</v>
      </c>
    </row>
    <row r="392" spans="1:75" x14ac:dyDescent="0.25">
      <c r="A392" t="b">
        <f t="shared" ref="A392:BL392" si="194">A100=A246</f>
        <v>1</v>
      </c>
      <c r="B392" t="b">
        <f t="shared" si="194"/>
        <v>1</v>
      </c>
      <c r="C392" t="b">
        <f t="shared" si="194"/>
        <v>0</v>
      </c>
      <c r="D392" t="b">
        <f t="shared" si="194"/>
        <v>0</v>
      </c>
      <c r="E392" t="b">
        <f t="shared" si="194"/>
        <v>0</v>
      </c>
      <c r="F392" t="b">
        <f t="shared" si="194"/>
        <v>0</v>
      </c>
      <c r="G392" t="b">
        <f t="shared" si="194"/>
        <v>0</v>
      </c>
      <c r="H392" t="b">
        <f t="shared" si="194"/>
        <v>1</v>
      </c>
      <c r="I392" t="b">
        <f t="shared" si="194"/>
        <v>1</v>
      </c>
      <c r="J392" t="b">
        <f t="shared" si="194"/>
        <v>1</v>
      </c>
      <c r="K392" t="b">
        <f t="shared" si="194"/>
        <v>1</v>
      </c>
      <c r="L392" t="b">
        <f t="shared" si="194"/>
        <v>0</v>
      </c>
      <c r="M392" t="b">
        <f t="shared" si="194"/>
        <v>1</v>
      </c>
      <c r="N392" t="b">
        <f t="shared" si="194"/>
        <v>1</v>
      </c>
      <c r="O392" t="b">
        <f t="shared" si="194"/>
        <v>1</v>
      </c>
      <c r="P392" t="b">
        <f t="shared" si="194"/>
        <v>1</v>
      </c>
      <c r="Q392" t="b">
        <f t="shared" si="194"/>
        <v>1</v>
      </c>
      <c r="R392" t="b">
        <f t="shared" si="194"/>
        <v>1</v>
      </c>
      <c r="S392" t="b">
        <f t="shared" si="194"/>
        <v>1</v>
      </c>
      <c r="T392" t="b">
        <f t="shared" si="194"/>
        <v>1</v>
      </c>
      <c r="U392" t="b">
        <f t="shared" si="194"/>
        <v>1</v>
      </c>
      <c r="V392" t="b">
        <f t="shared" si="194"/>
        <v>1</v>
      </c>
      <c r="W392" t="b">
        <f t="shared" si="194"/>
        <v>1</v>
      </c>
      <c r="X392" t="b">
        <f t="shared" si="194"/>
        <v>1</v>
      </c>
      <c r="Y392" t="b">
        <f t="shared" si="194"/>
        <v>1</v>
      </c>
      <c r="Z392" t="b">
        <f t="shared" si="194"/>
        <v>1</v>
      </c>
      <c r="AA392" t="b">
        <f t="shared" si="194"/>
        <v>1</v>
      </c>
      <c r="AB392" t="b">
        <f t="shared" si="194"/>
        <v>1</v>
      </c>
      <c r="AC392" t="b">
        <f t="shared" si="194"/>
        <v>1</v>
      </c>
      <c r="AD392" t="b">
        <f t="shared" si="194"/>
        <v>1</v>
      </c>
      <c r="AE392" t="b">
        <f t="shared" si="194"/>
        <v>1</v>
      </c>
      <c r="AF392" t="b">
        <f t="shared" si="194"/>
        <v>1</v>
      </c>
      <c r="AG392" t="b">
        <f t="shared" si="194"/>
        <v>1</v>
      </c>
      <c r="AH392" t="b">
        <f t="shared" si="194"/>
        <v>1</v>
      </c>
      <c r="AI392" t="b">
        <f t="shared" si="194"/>
        <v>1</v>
      </c>
      <c r="AJ392" t="b">
        <f t="shared" si="194"/>
        <v>1</v>
      </c>
      <c r="AK392" t="b">
        <f t="shared" si="194"/>
        <v>1</v>
      </c>
      <c r="AL392" t="b">
        <f t="shared" si="194"/>
        <v>1</v>
      </c>
      <c r="AM392" t="b">
        <f t="shared" si="194"/>
        <v>1</v>
      </c>
      <c r="AN392" t="b">
        <f t="shared" si="194"/>
        <v>1</v>
      </c>
      <c r="AO392" t="b">
        <f t="shared" si="194"/>
        <v>0</v>
      </c>
      <c r="AP392" t="b">
        <f t="shared" si="194"/>
        <v>1</v>
      </c>
      <c r="AQ392" t="b">
        <f t="shared" si="194"/>
        <v>1</v>
      </c>
      <c r="AR392" t="b">
        <f t="shared" si="194"/>
        <v>1</v>
      </c>
      <c r="AS392" t="b">
        <f t="shared" si="194"/>
        <v>1</v>
      </c>
      <c r="AT392" t="b">
        <f t="shared" si="194"/>
        <v>1</v>
      </c>
      <c r="AU392" t="b">
        <f t="shared" si="194"/>
        <v>1</v>
      </c>
      <c r="AV392" t="b">
        <f t="shared" si="194"/>
        <v>1</v>
      </c>
      <c r="AW392" t="b">
        <f t="shared" si="194"/>
        <v>1</v>
      </c>
      <c r="AX392" t="b">
        <f t="shared" si="194"/>
        <v>1</v>
      </c>
      <c r="AY392" t="b">
        <f t="shared" si="194"/>
        <v>1</v>
      </c>
      <c r="AZ392" t="b">
        <f t="shared" si="194"/>
        <v>1</v>
      </c>
      <c r="BA392" t="b">
        <f t="shared" si="194"/>
        <v>1</v>
      </c>
      <c r="BB392" t="b">
        <f t="shared" si="194"/>
        <v>1</v>
      </c>
      <c r="BC392" t="b">
        <f t="shared" si="194"/>
        <v>0</v>
      </c>
      <c r="BD392" t="b">
        <f t="shared" si="194"/>
        <v>0</v>
      </c>
      <c r="BE392" t="b">
        <f t="shared" si="194"/>
        <v>0</v>
      </c>
      <c r="BF392" t="b">
        <f t="shared" si="194"/>
        <v>0</v>
      </c>
      <c r="BG392" t="b">
        <f t="shared" si="194"/>
        <v>1</v>
      </c>
      <c r="BH392" t="b">
        <f t="shared" si="194"/>
        <v>0</v>
      </c>
      <c r="BI392" t="b">
        <f t="shared" si="194"/>
        <v>1</v>
      </c>
      <c r="BJ392" t="b">
        <f t="shared" si="194"/>
        <v>1</v>
      </c>
      <c r="BK392" t="b">
        <f t="shared" si="194"/>
        <v>1</v>
      </c>
      <c r="BL392" t="b">
        <f t="shared" si="194"/>
        <v>1</v>
      </c>
      <c r="BM392" t="b">
        <f t="shared" ref="BM392:BW392" si="195">BM100=BM246</f>
        <v>1</v>
      </c>
      <c r="BN392" t="b">
        <f t="shared" si="195"/>
        <v>1</v>
      </c>
      <c r="BO392" t="b">
        <f t="shared" si="195"/>
        <v>1</v>
      </c>
      <c r="BP392" t="b">
        <f t="shared" si="195"/>
        <v>1</v>
      </c>
      <c r="BQ392" t="b">
        <f t="shared" si="195"/>
        <v>1</v>
      </c>
      <c r="BR392" t="b">
        <f t="shared" si="195"/>
        <v>1</v>
      </c>
      <c r="BS392" t="b">
        <f t="shared" si="195"/>
        <v>0</v>
      </c>
      <c r="BT392" t="b">
        <f t="shared" si="195"/>
        <v>1</v>
      </c>
      <c r="BU392" t="b">
        <f t="shared" si="195"/>
        <v>1</v>
      </c>
      <c r="BV392" t="b">
        <f t="shared" si="195"/>
        <v>0</v>
      </c>
      <c r="BW392" t="b">
        <f t="shared" si="195"/>
        <v>1</v>
      </c>
    </row>
    <row r="393" spans="1:75" x14ac:dyDescent="0.25">
      <c r="A393" t="b">
        <f t="shared" ref="A393:BL393" si="196">A101=A247</f>
        <v>1</v>
      </c>
      <c r="B393" t="b">
        <f t="shared" si="196"/>
        <v>1</v>
      </c>
      <c r="C393" t="b">
        <f t="shared" si="196"/>
        <v>0</v>
      </c>
      <c r="D393" t="b">
        <f t="shared" si="196"/>
        <v>0</v>
      </c>
      <c r="E393" t="b">
        <f t="shared" si="196"/>
        <v>0</v>
      </c>
      <c r="F393" t="b">
        <f t="shared" si="196"/>
        <v>0</v>
      </c>
      <c r="G393" t="b">
        <f t="shared" si="196"/>
        <v>0</v>
      </c>
      <c r="H393" t="b">
        <f t="shared" si="196"/>
        <v>1</v>
      </c>
      <c r="I393" t="b">
        <f t="shared" si="196"/>
        <v>1</v>
      </c>
      <c r="J393" t="b">
        <f t="shared" si="196"/>
        <v>1</v>
      </c>
      <c r="K393" t="b">
        <f t="shared" si="196"/>
        <v>1</v>
      </c>
      <c r="L393" t="b">
        <f t="shared" si="196"/>
        <v>0</v>
      </c>
      <c r="M393" t="b">
        <f t="shared" si="196"/>
        <v>1</v>
      </c>
      <c r="N393" t="b">
        <f t="shared" si="196"/>
        <v>1</v>
      </c>
      <c r="O393" t="b">
        <f t="shared" si="196"/>
        <v>1</v>
      </c>
      <c r="P393" t="b">
        <f t="shared" si="196"/>
        <v>1</v>
      </c>
      <c r="Q393" t="b">
        <f t="shared" si="196"/>
        <v>1</v>
      </c>
      <c r="R393" t="b">
        <f t="shared" si="196"/>
        <v>1</v>
      </c>
      <c r="S393" t="b">
        <f t="shared" si="196"/>
        <v>1</v>
      </c>
      <c r="T393" t="b">
        <f t="shared" si="196"/>
        <v>1</v>
      </c>
      <c r="U393" t="b">
        <f t="shared" si="196"/>
        <v>1</v>
      </c>
      <c r="V393" t="b">
        <f t="shared" si="196"/>
        <v>1</v>
      </c>
      <c r="W393" t="b">
        <f t="shared" si="196"/>
        <v>1</v>
      </c>
      <c r="X393" t="b">
        <f t="shared" si="196"/>
        <v>1</v>
      </c>
      <c r="Y393" t="b">
        <f t="shared" si="196"/>
        <v>1</v>
      </c>
      <c r="Z393" t="b">
        <f t="shared" si="196"/>
        <v>1</v>
      </c>
      <c r="AA393" t="b">
        <f t="shared" si="196"/>
        <v>1</v>
      </c>
      <c r="AB393" t="b">
        <f t="shared" si="196"/>
        <v>1</v>
      </c>
      <c r="AC393" t="b">
        <f t="shared" si="196"/>
        <v>1</v>
      </c>
      <c r="AD393" t="b">
        <f t="shared" si="196"/>
        <v>1</v>
      </c>
      <c r="AE393" t="b">
        <f t="shared" si="196"/>
        <v>1</v>
      </c>
      <c r="AF393" t="b">
        <f t="shared" si="196"/>
        <v>1</v>
      </c>
      <c r="AG393" t="b">
        <f t="shared" si="196"/>
        <v>1</v>
      </c>
      <c r="AH393" t="b">
        <f t="shared" si="196"/>
        <v>1</v>
      </c>
      <c r="AI393" t="b">
        <f t="shared" si="196"/>
        <v>1</v>
      </c>
      <c r="AJ393" t="b">
        <f t="shared" si="196"/>
        <v>1</v>
      </c>
      <c r="AK393" t="b">
        <f t="shared" si="196"/>
        <v>1</v>
      </c>
      <c r="AL393" t="b">
        <f t="shared" si="196"/>
        <v>1</v>
      </c>
      <c r="AM393" t="b">
        <f t="shared" si="196"/>
        <v>1</v>
      </c>
      <c r="AN393" t="b">
        <f t="shared" si="196"/>
        <v>1</v>
      </c>
      <c r="AO393" t="b">
        <f t="shared" si="196"/>
        <v>0</v>
      </c>
      <c r="AP393" t="b">
        <f t="shared" si="196"/>
        <v>1</v>
      </c>
      <c r="AQ393" t="b">
        <f t="shared" si="196"/>
        <v>1</v>
      </c>
      <c r="AR393" t="b">
        <f t="shared" si="196"/>
        <v>1</v>
      </c>
      <c r="AS393" t="b">
        <f t="shared" si="196"/>
        <v>1</v>
      </c>
      <c r="AT393" t="b">
        <f t="shared" si="196"/>
        <v>1</v>
      </c>
      <c r="AU393" t="b">
        <f t="shared" si="196"/>
        <v>1</v>
      </c>
      <c r="AV393" t="b">
        <f t="shared" si="196"/>
        <v>1</v>
      </c>
      <c r="AW393" t="b">
        <f t="shared" si="196"/>
        <v>1</v>
      </c>
      <c r="AX393" t="b">
        <f t="shared" si="196"/>
        <v>1</v>
      </c>
      <c r="AY393" t="b">
        <f t="shared" si="196"/>
        <v>1</v>
      </c>
      <c r="AZ393" t="b">
        <f t="shared" si="196"/>
        <v>1</v>
      </c>
      <c r="BA393" t="b">
        <f t="shared" si="196"/>
        <v>1</v>
      </c>
      <c r="BB393" t="b">
        <f t="shared" si="196"/>
        <v>1</v>
      </c>
      <c r="BC393" t="b">
        <f t="shared" si="196"/>
        <v>0</v>
      </c>
      <c r="BD393" t="b">
        <f t="shared" si="196"/>
        <v>0</v>
      </c>
      <c r="BE393" t="b">
        <f t="shared" si="196"/>
        <v>0</v>
      </c>
      <c r="BF393" t="b">
        <f t="shared" si="196"/>
        <v>0</v>
      </c>
      <c r="BG393" t="b">
        <f t="shared" si="196"/>
        <v>1</v>
      </c>
      <c r="BH393" t="b">
        <f t="shared" si="196"/>
        <v>0</v>
      </c>
      <c r="BI393" t="b">
        <f t="shared" si="196"/>
        <v>1</v>
      </c>
      <c r="BJ393" t="b">
        <f t="shared" si="196"/>
        <v>1</v>
      </c>
      <c r="BK393" t="b">
        <f t="shared" si="196"/>
        <v>1</v>
      </c>
      <c r="BL393" t="b">
        <f t="shared" si="196"/>
        <v>1</v>
      </c>
      <c r="BM393" t="b">
        <f t="shared" ref="BM393:BW393" si="197">BM101=BM247</f>
        <v>1</v>
      </c>
      <c r="BN393" t="b">
        <f t="shared" si="197"/>
        <v>1</v>
      </c>
      <c r="BO393" t="b">
        <f t="shared" si="197"/>
        <v>1</v>
      </c>
      <c r="BP393" t="b">
        <f t="shared" si="197"/>
        <v>1</v>
      </c>
      <c r="BQ393" t="b">
        <f t="shared" si="197"/>
        <v>1</v>
      </c>
      <c r="BR393" t="b">
        <f t="shared" si="197"/>
        <v>1</v>
      </c>
      <c r="BS393" t="b">
        <f t="shared" si="197"/>
        <v>0</v>
      </c>
      <c r="BT393" t="b">
        <f t="shared" si="197"/>
        <v>1</v>
      </c>
      <c r="BU393" t="b">
        <f t="shared" si="197"/>
        <v>1</v>
      </c>
      <c r="BV393" t="b">
        <f t="shared" si="197"/>
        <v>0</v>
      </c>
      <c r="BW393" t="b">
        <f t="shared" si="197"/>
        <v>1</v>
      </c>
    </row>
    <row r="394" spans="1:75" x14ac:dyDescent="0.25">
      <c r="A394" t="b">
        <f t="shared" ref="A394:BL394" si="198">A102=A248</f>
        <v>1</v>
      </c>
      <c r="B394" t="b">
        <f t="shared" si="198"/>
        <v>1</v>
      </c>
      <c r="C394" t="b">
        <f t="shared" si="198"/>
        <v>0</v>
      </c>
      <c r="D394" t="b">
        <f t="shared" si="198"/>
        <v>0</v>
      </c>
      <c r="E394" t="b">
        <f t="shared" si="198"/>
        <v>0</v>
      </c>
      <c r="F394" t="b">
        <f t="shared" si="198"/>
        <v>0</v>
      </c>
      <c r="G394" t="b">
        <f t="shared" si="198"/>
        <v>0</v>
      </c>
      <c r="H394" t="b">
        <f t="shared" si="198"/>
        <v>1</v>
      </c>
      <c r="I394" t="b">
        <f t="shared" si="198"/>
        <v>1</v>
      </c>
      <c r="J394" t="b">
        <f t="shared" si="198"/>
        <v>1</v>
      </c>
      <c r="K394" t="b">
        <f t="shared" si="198"/>
        <v>1</v>
      </c>
      <c r="L394" t="b">
        <f t="shared" si="198"/>
        <v>0</v>
      </c>
      <c r="M394" t="b">
        <f t="shared" si="198"/>
        <v>1</v>
      </c>
      <c r="N394" t="b">
        <f t="shared" si="198"/>
        <v>1</v>
      </c>
      <c r="O394" t="b">
        <f t="shared" si="198"/>
        <v>1</v>
      </c>
      <c r="P394" t="b">
        <f t="shared" si="198"/>
        <v>1</v>
      </c>
      <c r="Q394" t="b">
        <f t="shared" si="198"/>
        <v>1</v>
      </c>
      <c r="R394" t="b">
        <f t="shared" si="198"/>
        <v>1</v>
      </c>
      <c r="S394" t="b">
        <f t="shared" si="198"/>
        <v>1</v>
      </c>
      <c r="T394" t="b">
        <f t="shared" si="198"/>
        <v>1</v>
      </c>
      <c r="U394" t="b">
        <f t="shared" si="198"/>
        <v>1</v>
      </c>
      <c r="V394" t="b">
        <f t="shared" si="198"/>
        <v>1</v>
      </c>
      <c r="W394" t="b">
        <f t="shared" si="198"/>
        <v>1</v>
      </c>
      <c r="X394" t="b">
        <f t="shared" si="198"/>
        <v>1</v>
      </c>
      <c r="Y394" t="b">
        <f t="shared" si="198"/>
        <v>1</v>
      </c>
      <c r="Z394" t="b">
        <f t="shared" si="198"/>
        <v>1</v>
      </c>
      <c r="AA394" t="b">
        <f t="shared" si="198"/>
        <v>1</v>
      </c>
      <c r="AB394" t="b">
        <f t="shared" si="198"/>
        <v>1</v>
      </c>
      <c r="AC394" t="b">
        <f t="shared" si="198"/>
        <v>1</v>
      </c>
      <c r="AD394" t="b">
        <f t="shared" si="198"/>
        <v>1</v>
      </c>
      <c r="AE394" t="b">
        <f t="shared" si="198"/>
        <v>1</v>
      </c>
      <c r="AF394" t="b">
        <f t="shared" si="198"/>
        <v>1</v>
      </c>
      <c r="AG394" t="b">
        <f t="shared" si="198"/>
        <v>1</v>
      </c>
      <c r="AH394" t="b">
        <f t="shared" si="198"/>
        <v>1</v>
      </c>
      <c r="AI394" t="b">
        <f t="shared" si="198"/>
        <v>1</v>
      </c>
      <c r="AJ394" t="b">
        <f t="shared" si="198"/>
        <v>1</v>
      </c>
      <c r="AK394" t="b">
        <f t="shared" si="198"/>
        <v>1</v>
      </c>
      <c r="AL394" t="b">
        <f t="shared" si="198"/>
        <v>1</v>
      </c>
      <c r="AM394" t="b">
        <f t="shared" si="198"/>
        <v>1</v>
      </c>
      <c r="AN394" t="b">
        <f t="shared" si="198"/>
        <v>1</v>
      </c>
      <c r="AO394" t="b">
        <f t="shared" si="198"/>
        <v>0</v>
      </c>
      <c r="AP394" t="b">
        <f t="shared" si="198"/>
        <v>1</v>
      </c>
      <c r="AQ394" t="b">
        <f t="shared" si="198"/>
        <v>1</v>
      </c>
      <c r="AR394" t="b">
        <f t="shared" si="198"/>
        <v>1</v>
      </c>
      <c r="AS394" t="b">
        <f t="shared" si="198"/>
        <v>1</v>
      </c>
      <c r="AT394" t="b">
        <f t="shared" si="198"/>
        <v>1</v>
      </c>
      <c r="AU394" t="b">
        <f t="shared" si="198"/>
        <v>1</v>
      </c>
      <c r="AV394" t="b">
        <f t="shared" si="198"/>
        <v>1</v>
      </c>
      <c r="AW394" t="b">
        <f t="shared" si="198"/>
        <v>1</v>
      </c>
      <c r="AX394" t="b">
        <f t="shared" si="198"/>
        <v>1</v>
      </c>
      <c r="AY394" t="b">
        <f t="shared" si="198"/>
        <v>1</v>
      </c>
      <c r="AZ394" t="b">
        <f t="shared" si="198"/>
        <v>1</v>
      </c>
      <c r="BA394" t="b">
        <f t="shared" si="198"/>
        <v>1</v>
      </c>
      <c r="BB394" t="b">
        <f t="shared" si="198"/>
        <v>1</v>
      </c>
      <c r="BC394" t="b">
        <f t="shared" si="198"/>
        <v>0</v>
      </c>
      <c r="BD394" t="b">
        <f t="shared" si="198"/>
        <v>0</v>
      </c>
      <c r="BE394" t="b">
        <f t="shared" si="198"/>
        <v>0</v>
      </c>
      <c r="BF394" t="b">
        <f t="shared" si="198"/>
        <v>0</v>
      </c>
      <c r="BG394" t="b">
        <f t="shared" si="198"/>
        <v>1</v>
      </c>
      <c r="BH394" t="b">
        <f t="shared" si="198"/>
        <v>0</v>
      </c>
      <c r="BI394" t="b">
        <f t="shared" si="198"/>
        <v>1</v>
      </c>
      <c r="BJ394" t="b">
        <f t="shared" si="198"/>
        <v>1</v>
      </c>
      <c r="BK394" t="b">
        <f t="shared" si="198"/>
        <v>1</v>
      </c>
      <c r="BL394" t="b">
        <f t="shared" si="198"/>
        <v>1</v>
      </c>
      <c r="BM394" t="b">
        <f t="shared" ref="BM394:BW394" si="199">BM102=BM248</f>
        <v>1</v>
      </c>
      <c r="BN394" t="b">
        <f t="shared" si="199"/>
        <v>1</v>
      </c>
      <c r="BO394" t="b">
        <f t="shared" si="199"/>
        <v>1</v>
      </c>
      <c r="BP394" t="b">
        <f t="shared" si="199"/>
        <v>1</v>
      </c>
      <c r="BQ394" t="b">
        <f t="shared" si="199"/>
        <v>1</v>
      </c>
      <c r="BR394" t="b">
        <f t="shared" si="199"/>
        <v>1</v>
      </c>
      <c r="BS394" t="b">
        <f t="shared" si="199"/>
        <v>0</v>
      </c>
      <c r="BT394" t="b">
        <f t="shared" si="199"/>
        <v>1</v>
      </c>
      <c r="BU394" t="b">
        <f t="shared" si="199"/>
        <v>1</v>
      </c>
      <c r="BV394" t="b">
        <f t="shared" si="199"/>
        <v>0</v>
      </c>
      <c r="BW394" t="b">
        <f t="shared" si="199"/>
        <v>1</v>
      </c>
    </row>
    <row r="395" spans="1:75" x14ac:dyDescent="0.25">
      <c r="A395" t="b">
        <f t="shared" ref="A395:BL395" si="200">A103=A249</f>
        <v>1</v>
      </c>
      <c r="B395" t="b">
        <f t="shared" si="200"/>
        <v>1</v>
      </c>
      <c r="C395" t="b">
        <f t="shared" si="200"/>
        <v>0</v>
      </c>
      <c r="D395" t="b">
        <f t="shared" si="200"/>
        <v>0</v>
      </c>
      <c r="E395" t="b">
        <f t="shared" si="200"/>
        <v>0</v>
      </c>
      <c r="F395" t="b">
        <f t="shared" si="200"/>
        <v>0</v>
      </c>
      <c r="G395" t="b">
        <f t="shared" si="200"/>
        <v>0</v>
      </c>
      <c r="H395" t="b">
        <f t="shared" si="200"/>
        <v>1</v>
      </c>
      <c r="I395" t="b">
        <f t="shared" si="200"/>
        <v>1</v>
      </c>
      <c r="J395" t="b">
        <f t="shared" si="200"/>
        <v>1</v>
      </c>
      <c r="K395" t="b">
        <f t="shared" si="200"/>
        <v>1</v>
      </c>
      <c r="L395" t="b">
        <f t="shared" si="200"/>
        <v>0</v>
      </c>
      <c r="M395" t="b">
        <f t="shared" si="200"/>
        <v>1</v>
      </c>
      <c r="N395" t="b">
        <f t="shared" si="200"/>
        <v>1</v>
      </c>
      <c r="O395" t="b">
        <f t="shared" si="200"/>
        <v>1</v>
      </c>
      <c r="P395" t="b">
        <f t="shared" si="200"/>
        <v>1</v>
      </c>
      <c r="Q395" t="b">
        <f t="shared" si="200"/>
        <v>1</v>
      </c>
      <c r="R395" t="b">
        <f t="shared" si="200"/>
        <v>1</v>
      </c>
      <c r="S395" t="b">
        <f t="shared" si="200"/>
        <v>1</v>
      </c>
      <c r="T395" t="b">
        <f t="shared" si="200"/>
        <v>1</v>
      </c>
      <c r="U395" t="b">
        <f t="shared" si="200"/>
        <v>1</v>
      </c>
      <c r="V395" t="b">
        <f t="shared" si="200"/>
        <v>1</v>
      </c>
      <c r="W395" t="b">
        <f t="shared" si="200"/>
        <v>1</v>
      </c>
      <c r="X395" t="b">
        <f t="shared" si="200"/>
        <v>1</v>
      </c>
      <c r="Y395" t="b">
        <f t="shared" si="200"/>
        <v>1</v>
      </c>
      <c r="Z395" t="b">
        <f t="shared" si="200"/>
        <v>1</v>
      </c>
      <c r="AA395" t="b">
        <f t="shared" si="200"/>
        <v>1</v>
      </c>
      <c r="AB395" t="b">
        <f t="shared" si="200"/>
        <v>1</v>
      </c>
      <c r="AC395" t="b">
        <f t="shared" si="200"/>
        <v>1</v>
      </c>
      <c r="AD395" t="b">
        <f t="shared" si="200"/>
        <v>1</v>
      </c>
      <c r="AE395" t="b">
        <f t="shared" si="200"/>
        <v>1</v>
      </c>
      <c r="AF395" t="b">
        <f t="shared" si="200"/>
        <v>1</v>
      </c>
      <c r="AG395" t="b">
        <f t="shared" si="200"/>
        <v>1</v>
      </c>
      <c r="AH395" t="b">
        <f t="shared" si="200"/>
        <v>1</v>
      </c>
      <c r="AI395" t="b">
        <f t="shared" si="200"/>
        <v>1</v>
      </c>
      <c r="AJ395" t="b">
        <f t="shared" si="200"/>
        <v>1</v>
      </c>
      <c r="AK395" t="b">
        <f t="shared" si="200"/>
        <v>1</v>
      </c>
      <c r="AL395" t="b">
        <f t="shared" si="200"/>
        <v>1</v>
      </c>
      <c r="AM395" t="b">
        <f t="shared" si="200"/>
        <v>1</v>
      </c>
      <c r="AN395" t="b">
        <f t="shared" si="200"/>
        <v>1</v>
      </c>
      <c r="AO395" t="b">
        <f t="shared" si="200"/>
        <v>0</v>
      </c>
      <c r="AP395" t="b">
        <f t="shared" si="200"/>
        <v>1</v>
      </c>
      <c r="AQ395" t="b">
        <f t="shared" si="200"/>
        <v>1</v>
      </c>
      <c r="AR395" t="b">
        <f t="shared" si="200"/>
        <v>1</v>
      </c>
      <c r="AS395" t="b">
        <f t="shared" si="200"/>
        <v>1</v>
      </c>
      <c r="AT395" t="b">
        <f t="shared" si="200"/>
        <v>1</v>
      </c>
      <c r="AU395" t="b">
        <f t="shared" si="200"/>
        <v>1</v>
      </c>
      <c r="AV395" t="b">
        <f t="shared" si="200"/>
        <v>1</v>
      </c>
      <c r="AW395" t="b">
        <f t="shared" si="200"/>
        <v>1</v>
      </c>
      <c r="AX395" t="b">
        <f t="shared" si="200"/>
        <v>1</v>
      </c>
      <c r="AY395" t="b">
        <f t="shared" si="200"/>
        <v>1</v>
      </c>
      <c r="AZ395" t="b">
        <f t="shared" si="200"/>
        <v>1</v>
      </c>
      <c r="BA395" t="b">
        <f t="shared" si="200"/>
        <v>1</v>
      </c>
      <c r="BB395" t="b">
        <f t="shared" si="200"/>
        <v>1</v>
      </c>
      <c r="BC395" t="b">
        <f t="shared" si="200"/>
        <v>0</v>
      </c>
      <c r="BD395" t="b">
        <f t="shared" si="200"/>
        <v>0</v>
      </c>
      <c r="BE395" t="b">
        <f t="shared" si="200"/>
        <v>0</v>
      </c>
      <c r="BF395" t="b">
        <f t="shared" si="200"/>
        <v>0</v>
      </c>
      <c r="BG395" t="b">
        <f t="shared" si="200"/>
        <v>1</v>
      </c>
      <c r="BH395" t="b">
        <f t="shared" si="200"/>
        <v>0</v>
      </c>
      <c r="BI395" t="b">
        <f t="shared" si="200"/>
        <v>1</v>
      </c>
      <c r="BJ395" t="b">
        <f t="shared" si="200"/>
        <v>1</v>
      </c>
      <c r="BK395" t="b">
        <f t="shared" si="200"/>
        <v>1</v>
      </c>
      <c r="BL395" t="b">
        <f t="shared" si="200"/>
        <v>1</v>
      </c>
      <c r="BM395" t="b">
        <f t="shared" ref="BM395:BW395" si="201">BM103=BM249</f>
        <v>1</v>
      </c>
      <c r="BN395" t="b">
        <f t="shared" si="201"/>
        <v>1</v>
      </c>
      <c r="BO395" t="b">
        <f t="shared" si="201"/>
        <v>1</v>
      </c>
      <c r="BP395" t="b">
        <f t="shared" si="201"/>
        <v>1</v>
      </c>
      <c r="BQ395" t="b">
        <f t="shared" si="201"/>
        <v>1</v>
      </c>
      <c r="BR395" t="b">
        <f t="shared" si="201"/>
        <v>1</v>
      </c>
      <c r="BS395" t="b">
        <f t="shared" si="201"/>
        <v>0</v>
      </c>
      <c r="BT395" t="b">
        <f t="shared" si="201"/>
        <v>1</v>
      </c>
      <c r="BU395" t="b">
        <f t="shared" si="201"/>
        <v>1</v>
      </c>
      <c r="BV395" t="b">
        <f t="shared" si="201"/>
        <v>0</v>
      </c>
      <c r="BW395" t="b">
        <f t="shared" si="201"/>
        <v>1</v>
      </c>
    </row>
    <row r="396" spans="1:75" x14ac:dyDescent="0.25">
      <c r="A396" t="b">
        <f t="shared" ref="A396:BL396" si="202">A104=A250</f>
        <v>1</v>
      </c>
      <c r="B396" t="b">
        <f t="shared" si="202"/>
        <v>1</v>
      </c>
      <c r="C396" t="b">
        <f t="shared" si="202"/>
        <v>0</v>
      </c>
      <c r="D396" t="b">
        <f t="shared" si="202"/>
        <v>0</v>
      </c>
      <c r="E396" t="b">
        <f t="shared" si="202"/>
        <v>0</v>
      </c>
      <c r="F396" t="b">
        <f t="shared" si="202"/>
        <v>0</v>
      </c>
      <c r="G396" t="b">
        <f t="shared" si="202"/>
        <v>0</v>
      </c>
      <c r="H396" t="b">
        <f t="shared" si="202"/>
        <v>1</v>
      </c>
      <c r="I396" t="b">
        <f t="shared" si="202"/>
        <v>1</v>
      </c>
      <c r="J396" t="b">
        <f t="shared" si="202"/>
        <v>1</v>
      </c>
      <c r="K396" t="b">
        <f t="shared" si="202"/>
        <v>1</v>
      </c>
      <c r="L396" t="b">
        <f t="shared" si="202"/>
        <v>0</v>
      </c>
      <c r="M396" t="b">
        <f t="shared" si="202"/>
        <v>1</v>
      </c>
      <c r="N396" t="b">
        <f t="shared" si="202"/>
        <v>1</v>
      </c>
      <c r="O396" t="b">
        <f t="shared" si="202"/>
        <v>1</v>
      </c>
      <c r="P396" t="b">
        <f t="shared" si="202"/>
        <v>1</v>
      </c>
      <c r="Q396" t="b">
        <f t="shared" si="202"/>
        <v>1</v>
      </c>
      <c r="R396" t="b">
        <f t="shared" si="202"/>
        <v>1</v>
      </c>
      <c r="S396" t="b">
        <f t="shared" si="202"/>
        <v>1</v>
      </c>
      <c r="T396" t="b">
        <f t="shared" si="202"/>
        <v>1</v>
      </c>
      <c r="U396" t="b">
        <f t="shared" si="202"/>
        <v>1</v>
      </c>
      <c r="V396" t="b">
        <f t="shared" si="202"/>
        <v>1</v>
      </c>
      <c r="W396" t="b">
        <f t="shared" si="202"/>
        <v>1</v>
      </c>
      <c r="X396" t="b">
        <f t="shared" si="202"/>
        <v>1</v>
      </c>
      <c r="Y396" t="b">
        <f t="shared" si="202"/>
        <v>1</v>
      </c>
      <c r="Z396" t="b">
        <f t="shared" si="202"/>
        <v>1</v>
      </c>
      <c r="AA396" t="b">
        <f t="shared" si="202"/>
        <v>1</v>
      </c>
      <c r="AB396" t="b">
        <f t="shared" si="202"/>
        <v>1</v>
      </c>
      <c r="AC396" t="b">
        <f t="shared" si="202"/>
        <v>1</v>
      </c>
      <c r="AD396" t="b">
        <f t="shared" si="202"/>
        <v>1</v>
      </c>
      <c r="AE396" t="b">
        <f t="shared" si="202"/>
        <v>1</v>
      </c>
      <c r="AF396" t="b">
        <f t="shared" si="202"/>
        <v>1</v>
      </c>
      <c r="AG396" t="b">
        <f t="shared" si="202"/>
        <v>1</v>
      </c>
      <c r="AH396" t="b">
        <f t="shared" si="202"/>
        <v>1</v>
      </c>
      <c r="AI396" t="b">
        <f t="shared" si="202"/>
        <v>1</v>
      </c>
      <c r="AJ396" t="b">
        <f t="shared" si="202"/>
        <v>1</v>
      </c>
      <c r="AK396" t="b">
        <f t="shared" si="202"/>
        <v>1</v>
      </c>
      <c r="AL396" t="b">
        <f t="shared" si="202"/>
        <v>1</v>
      </c>
      <c r="AM396" t="b">
        <f t="shared" si="202"/>
        <v>1</v>
      </c>
      <c r="AN396" t="b">
        <f t="shared" si="202"/>
        <v>1</v>
      </c>
      <c r="AO396" t="b">
        <f t="shared" si="202"/>
        <v>0</v>
      </c>
      <c r="AP396" t="b">
        <f t="shared" si="202"/>
        <v>1</v>
      </c>
      <c r="AQ396" t="b">
        <f t="shared" si="202"/>
        <v>1</v>
      </c>
      <c r="AR396" t="b">
        <f t="shared" si="202"/>
        <v>1</v>
      </c>
      <c r="AS396" t="b">
        <f t="shared" si="202"/>
        <v>1</v>
      </c>
      <c r="AT396" t="b">
        <f t="shared" si="202"/>
        <v>1</v>
      </c>
      <c r="AU396" t="b">
        <f t="shared" si="202"/>
        <v>1</v>
      </c>
      <c r="AV396" t="b">
        <f t="shared" si="202"/>
        <v>1</v>
      </c>
      <c r="AW396" t="b">
        <f t="shared" si="202"/>
        <v>1</v>
      </c>
      <c r="AX396" t="b">
        <f t="shared" si="202"/>
        <v>1</v>
      </c>
      <c r="AY396" t="b">
        <f t="shared" si="202"/>
        <v>1</v>
      </c>
      <c r="AZ396" t="b">
        <f t="shared" si="202"/>
        <v>1</v>
      </c>
      <c r="BA396" t="b">
        <f t="shared" si="202"/>
        <v>1</v>
      </c>
      <c r="BB396" t="b">
        <f t="shared" si="202"/>
        <v>1</v>
      </c>
      <c r="BC396" t="b">
        <f t="shared" si="202"/>
        <v>0</v>
      </c>
      <c r="BD396" t="b">
        <f t="shared" si="202"/>
        <v>0</v>
      </c>
      <c r="BE396" t="b">
        <f t="shared" si="202"/>
        <v>0</v>
      </c>
      <c r="BF396" t="b">
        <f t="shared" si="202"/>
        <v>0</v>
      </c>
      <c r="BG396" t="b">
        <f t="shared" si="202"/>
        <v>1</v>
      </c>
      <c r="BH396" t="b">
        <f t="shared" si="202"/>
        <v>0</v>
      </c>
      <c r="BI396" t="b">
        <f t="shared" si="202"/>
        <v>1</v>
      </c>
      <c r="BJ396" t="b">
        <f t="shared" si="202"/>
        <v>1</v>
      </c>
      <c r="BK396" t="b">
        <f t="shared" si="202"/>
        <v>1</v>
      </c>
      <c r="BL396" t="b">
        <f t="shared" si="202"/>
        <v>1</v>
      </c>
      <c r="BM396" t="b">
        <f t="shared" ref="BM396:BW396" si="203">BM104=BM250</f>
        <v>1</v>
      </c>
      <c r="BN396" t="b">
        <f t="shared" si="203"/>
        <v>1</v>
      </c>
      <c r="BO396" t="b">
        <f t="shared" si="203"/>
        <v>1</v>
      </c>
      <c r="BP396" t="b">
        <f t="shared" si="203"/>
        <v>1</v>
      </c>
      <c r="BQ396" t="b">
        <f t="shared" si="203"/>
        <v>1</v>
      </c>
      <c r="BR396" t="b">
        <f t="shared" si="203"/>
        <v>1</v>
      </c>
      <c r="BS396" t="b">
        <f t="shared" si="203"/>
        <v>0</v>
      </c>
      <c r="BT396" t="b">
        <f t="shared" si="203"/>
        <v>1</v>
      </c>
      <c r="BU396" t="b">
        <f t="shared" si="203"/>
        <v>1</v>
      </c>
      <c r="BV396" t="b">
        <f t="shared" si="203"/>
        <v>0</v>
      </c>
      <c r="BW396" t="b">
        <f t="shared" si="203"/>
        <v>1</v>
      </c>
    </row>
    <row r="397" spans="1:75" x14ac:dyDescent="0.25">
      <c r="A397" t="b">
        <f t="shared" ref="A397:BL397" si="204">A105=A251</f>
        <v>1</v>
      </c>
      <c r="B397" t="b">
        <f t="shared" si="204"/>
        <v>1</v>
      </c>
      <c r="C397" t="b">
        <f t="shared" si="204"/>
        <v>0</v>
      </c>
      <c r="D397" t="b">
        <f t="shared" si="204"/>
        <v>0</v>
      </c>
      <c r="E397" t="b">
        <f t="shared" si="204"/>
        <v>0</v>
      </c>
      <c r="F397" t="b">
        <f t="shared" si="204"/>
        <v>0</v>
      </c>
      <c r="G397" t="b">
        <f t="shared" si="204"/>
        <v>0</v>
      </c>
      <c r="H397" t="b">
        <f t="shared" si="204"/>
        <v>1</v>
      </c>
      <c r="I397" t="b">
        <f t="shared" si="204"/>
        <v>1</v>
      </c>
      <c r="J397" t="b">
        <f t="shared" si="204"/>
        <v>1</v>
      </c>
      <c r="K397" t="b">
        <f t="shared" si="204"/>
        <v>1</v>
      </c>
      <c r="L397" t="b">
        <f t="shared" si="204"/>
        <v>0</v>
      </c>
      <c r="M397" t="b">
        <f t="shared" si="204"/>
        <v>1</v>
      </c>
      <c r="N397" t="b">
        <f t="shared" si="204"/>
        <v>1</v>
      </c>
      <c r="O397" t="b">
        <f t="shared" si="204"/>
        <v>1</v>
      </c>
      <c r="P397" t="b">
        <f t="shared" si="204"/>
        <v>1</v>
      </c>
      <c r="Q397" t="b">
        <f t="shared" si="204"/>
        <v>1</v>
      </c>
      <c r="R397" t="b">
        <f t="shared" si="204"/>
        <v>1</v>
      </c>
      <c r="S397" t="b">
        <f t="shared" si="204"/>
        <v>1</v>
      </c>
      <c r="T397" t="b">
        <f t="shared" si="204"/>
        <v>1</v>
      </c>
      <c r="U397" t="b">
        <f t="shared" si="204"/>
        <v>1</v>
      </c>
      <c r="V397" t="b">
        <f t="shared" si="204"/>
        <v>1</v>
      </c>
      <c r="W397" t="b">
        <f t="shared" si="204"/>
        <v>1</v>
      </c>
      <c r="X397" t="b">
        <f t="shared" si="204"/>
        <v>1</v>
      </c>
      <c r="Y397" t="b">
        <f t="shared" si="204"/>
        <v>1</v>
      </c>
      <c r="Z397" t="b">
        <f t="shared" si="204"/>
        <v>1</v>
      </c>
      <c r="AA397" t="b">
        <f t="shared" si="204"/>
        <v>1</v>
      </c>
      <c r="AB397" t="b">
        <f t="shared" si="204"/>
        <v>1</v>
      </c>
      <c r="AC397" t="b">
        <f t="shared" si="204"/>
        <v>1</v>
      </c>
      <c r="AD397" t="b">
        <f t="shared" si="204"/>
        <v>1</v>
      </c>
      <c r="AE397" t="b">
        <f t="shared" si="204"/>
        <v>1</v>
      </c>
      <c r="AF397" t="b">
        <f t="shared" si="204"/>
        <v>1</v>
      </c>
      <c r="AG397" t="b">
        <f t="shared" si="204"/>
        <v>1</v>
      </c>
      <c r="AH397" t="b">
        <f t="shared" si="204"/>
        <v>1</v>
      </c>
      <c r="AI397" t="b">
        <f t="shared" si="204"/>
        <v>1</v>
      </c>
      <c r="AJ397" t="b">
        <f t="shared" si="204"/>
        <v>1</v>
      </c>
      <c r="AK397" t="b">
        <f t="shared" si="204"/>
        <v>1</v>
      </c>
      <c r="AL397" t="b">
        <f t="shared" si="204"/>
        <v>1</v>
      </c>
      <c r="AM397" t="b">
        <f t="shared" si="204"/>
        <v>1</v>
      </c>
      <c r="AN397" t="b">
        <f t="shared" si="204"/>
        <v>1</v>
      </c>
      <c r="AO397" t="b">
        <f t="shared" si="204"/>
        <v>0</v>
      </c>
      <c r="AP397" t="b">
        <f t="shared" si="204"/>
        <v>1</v>
      </c>
      <c r="AQ397" t="b">
        <f t="shared" si="204"/>
        <v>1</v>
      </c>
      <c r="AR397" t="b">
        <f t="shared" si="204"/>
        <v>1</v>
      </c>
      <c r="AS397" t="b">
        <f t="shared" si="204"/>
        <v>1</v>
      </c>
      <c r="AT397" t="b">
        <f t="shared" si="204"/>
        <v>1</v>
      </c>
      <c r="AU397" t="b">
        <f t="shared" si="204"/>
        <v>1</v>
      </c>
      <c r="AV397" t="b">
        <f t="shared" si="204"/>
        <v>1</v>
      </c>
      <c r="AW397" t="b">
        <f t="shared" si="204"/>
        <v>1</v>
      </c>
      <c r="AX397" t="b">
        <f t="shared" si="204"/>
        <v>1</v>
      </c>
      <c r="AY397" t="b">
        <f t="shared" si="204"/>
        <v>1</v>
      </c>
      <c r="AZ397" t="b">
        <f t="shared" si="204"/>
        <v>1</v>
      </c>
      <c r="BA397" t="b">
        <f t="shared" si="204"/>
        <v>1</v>
      </c>
      <c r="BB397" t="b">
        <f t="shared" si="204"/>
        <v>1</v>
      </c>
      <c r="BC397" t="b">
        <f t="shared" si="204"/>
        <v>0</v>
      </c>
      <c r="BD397" t="b">
        <f t="shared" si="204"/>
        <v>0</v>
      </c>
      <c r="BE397" t="b">
        <f t="shared" si="204"/>
        <v>0</v>
      </c>
      <c r="BF397" t="b">
        <f t="shared" si="204"/>
        <v>0</v>
      </c>
      <c r="BG397" t="b">
        <f t="shared" si="204"/>
        <v>1</v>
      </c>
      <c r="BH397" t="b">
        <f t="shared" si="204"/>
        <v>0</v>
      </c>
      <c r="BI397" t="b">
        <f t="shared" si="204"/>
        <v>1</v>
      </c>
      <c r="BJ397" t="b">
        <f t="shared" si="204"/>
        <v>1</v>
      </c>
      <c r="BK397" t="b">
        <f t="shared" si="204"/>
        <v>1</v>
      </c>
      <c r="BL397" t="b">
        <f t="shared" si="204"/>
        <v>1</v>
      </c>
      <c r="BM397" t="b">
        <f t="shared" ref="BM397:BW397" si="205">BM105=BM251</f>
        <v>1</v>
      </c>
      <c r="BN397" t="b">
        <f t="shared" si="205"/>
        <v>1</v>
      </c>
      <c r="BO397" t="b">
        <f t="shared" si="205"/>
        <v>1</v>
      </c>
      <c r="BP397" t="b">
        <f t="shared" si="205"/>
        <v>1</v>
      </c>
      <c r="BQ397" t="b">
        <f t="shared" si="205"/>
        <v>1</v>
      </c>
      <c r="BR397" t="b">
        <f t="shared" si="205"/>
        <v>1</v>
      </c>
      <c r="BS397" t="b">
        <f t="shared" si="205"/>
        <v>0</v>
      </c>
      <c r="BT397" t="b">
        <f t="shared" si="205"/>
        <v>1</v>
      </c>
      <c r="BU397" t="b">
        <f t="shared" si="205"/>
        <v>1</v>
      </c>
      <c r="BV397" t="b">
        <f t="shared" si="205"/>
        <v>0</v>
      </c>
      <c r="BW397" t="b">
        <f t="shared" si="205"/>
        <v>1</v>
      </c>
    </row>
    <row r="398" spans="1:75" x14ac:dyDescent="0.25">
      <c r="A398" t="b">
        <f t="shared" ref="A398:BL398" si="206">A106=A252</f>
        <v>1</v>
      </c>
      <c r="B398" t="b">
        <f t="shared" si="206"/>
        <v>1</v>
      </c>
      <c r="C398" t="b">
        <f t="shared" si="206"/>
        <v>0</v>
      </c>
      <c r="D398" t="b">
        <f t="shared" si="206"/>
        <v>0</v>
      </c>
      <c r="E398" t="b">
        <f t="shared" si="206"/>
        <v>0</v>
      </c>
      <c r="F398" t="b">
        <f t="shared" si="206"/>
        <v>0</v>
      </c>
      <c r="G398" t="b">
        <f t="shared" si="206"/>
        <v>0</v>
      </c>
      <c r="H398" t="b">
        <f t="shared" si="206"/>
        <v>1</v>
      </c>
      <c r="I398" t="b">
        <f t="shared" si="206"/>
        <v>1</v>
      </c>
      <c r="J398" t="b">
        <f t="shared" si="206"/>
        <v>1</v>
      </c>
      <c r="K398" t="b">
        <f t="shared" si="206"/>
        <v>1</v>
      </c>
      <c r="L398" t="b">
        <f t="shared" si="206"/>
        <v>0</v>
      </c>
      <c r="M398" t="b">
        <f t="shared" si="206"/>
        <v>1</v>
      </c>
      <c r="N398" t="b">
        <f t="shared" si="206"/>
        <v>1</v>
      </c>
      <c r="O398" t="b">
        <f t="shared" si="206"/>
        <v>1</v>
      </c>
      <c r="P398" t="b">
        <f t="shared" si="206"/>
        <v>1</v>
      </c>
      <c r="Q398" t="b">
        <f t="shared" si="206"/>
        <v>1</v>
      </c>
      <c r="R398" t="b">
        <f t="shared" si="206"/>
        <v>1</v>
      </c>
      <c r="S398" t="b">
        <f t="shared" si="206"/>
        <v>1</v>
      </c>
      <c r="T398" t="b">
        <f t="shared" si="206"/>
        <v>1</v>
      </c>
      <c r="U398" t="b">
        <f t="shared" si="206"/>
        <v>1</v>
      </c>
      <c r="V398" t="b">
        <f t="shared" si="206"/>
        <v>1</v>
      </c>
      <c r="W398" t="b">
        <f t="shared" si="206"/>
        <v>1</v>
      </c>
      <c r="X398" t="b">
        <f t="shared" si="206"/>
        <v>1</v>
      </c>
      <c r="Y398" t="b">
        <f t="shared" si="206"/>
        <v>1</v>
      </c>
      <c r="Z398" t="b">
        <f t="shared" si="206"/>
        <v>1</v>
      </c>
      <c r="AA398" t="b">
        <f t="shared" si="206"/>
        <v>1</v>
      </c>
      <c r="AB398" t="b">
        <f t="shared" si="206"/>
        <v>1</v>
      </c>
      <c r="AC398" t="b">
        <f t="shared" si="206"/>
        <v>1</v>
      </c>
      <c r="AD398" t="b">
        <f t="shared" si="206"/>
        <v>1</v>
      </c>
      <c r="AE398" t="b">
        <f t="shared" si="206"/>
        <v>1</v>
      </c>
      <c r="AF398" t="b">
        <f t="shared" si="206"/>
        <v>1</v>
      </c>
      <c r="AG398" t="b">
        <f t="shared" si="206"/>
        <v>1</v>
      </c>
      <c r="AH398" t="b">
        <f t="shared" si="206"/>
        <v>1</v>
      </c>
      <c r="AI398" t="b">
        <f t="shared" si="206"/>
        <v>1</v>
      </c>
      <c r="AJ398" t="b">
        <f t="shared" si="206"/>
        <v>1</v>
      </c>
      <c r="AK398" t="b">
        <f t="shared" si="206"/>
        <v>1</v>
      </c>
      <c r="AL398" t="b">
        <f t="shared" si="206"/>
        <v>1</v>
      </c>
      <c r="AM398" t="b">
        <f t="shared" si="206"/>
        <v>1</v>
      </c>
      <c r="AN398" t="b">
        <f t="shared" si="206"/>
        <v>1</v>
      </c>
      <c r="AO398" t="b">
        <f t="shared" si="206"/>
        <v>0</v>
      </c>
      <c r="AP398" t="b">
        <f t="shared" si="206"/>
        <v>1</v>
      </c>
      <c r="AQ398" t="b">
        <f t="shared" si="206"/>
        <v>1</v>
      </c>
      <c r="AR398" t="b">
        <f t="shared" si="206"/>
        <v>1</v>
      </c>
      <c r="AS398" t="b">
        <f t="shared" si="206"/>
        <v>1</v>
      </c>
      <c r="AT398" t="b">
        <f t="shared" si="206"/>
        <v>1</v>
      </c>
      <c r="AU398" t="b">
        <f t="shared" si="206"/>
        <v>1</v>
      </c>
      <c r="AV398" t="b">
        <f t="shared" si="206"/>
        <v>1</v>
      </c>
      <c r="AW398" t="b">
        <f t="shared" si="206"/>
        <v>1</v>
      </c>
      <c r="AX398" t="b">
        <f t="shared" si="206"/>
        <v>1</v>
      </c>
      <c r="AY398" t="b">
        <f t="shared" si="206"/>
        <v>1</v>
      </c>
      <c r="AZ398" t="b">
        <f t="shared" si="206"/>
        <v>1</v>
      </c>
      <c r="BA398" t="b">
        <f t="shared" si="206"/>
        <v>1</v>
      </c>
      <c r="BB398" t="b">
        <f t="shared" si="206"/>
        <v>1</v>
      </c>
      <c r="BC398" t="b">
        <f t="shared" si="206"/>
        <v>0</v>
      </c>
      <c r="BD398" t="b">
        <f t="shared" si="206"/>
        <v>0</v>
      </c>
      <c r="BE398" t="b">
        <f t="shared" si="206"/>
        <v>0</v>
      </c>
      <c r="BF398" t="b">
        <f t="shared" si="206"/>
        <v>0</v>
      </c>
      <c r="BG398" t="b">
        <f t="shared" si="206"/>
        <v>1</v>
      </c>
      <c r="BH398" t="b">
        <f t="shared" si="206"/>
        <v>0</v>
      </c>
      <c r="BI398" t="b">
        <f t="shared" si="206"/>
        <v>1</v>
      </c>
      <c r="BJ398" t="b">
        <f t="shared" si="206"/>
        <v>1</v>
      </c>
      <c r="BK398" t="b">
        <f t="shared" si="206"/>
        <v>1</v>
      </c>
      <c r="BL398" t="b">
        <f t="shared" si="206"/>
        <v>1</v>
      </c>
      <c r="BM398" t="b">
        <f t="shared" ref="BM398:BW398" si="207">BM106=BM252</f>
        <v>1</v>
      </c>
      <c r="BN398" t="b">
        <f t="shared" si="207"/>
        <v>1</v>
      </c>
      <c r="BO398" t="b">
        <f t="shared" si="207"/>
        <v>1</v>
      </c>
      <c r="BP398" t="b">
        <f t="shared" si="207"/>
        <v>1</v>
      </c>
      <c r="BQ398" t="b">
        <f t="shared" si="207"/>
        <v>1</v>
      </c>
      <c r="BR398" t="b">
        <f t="shared" si="207"/>
        <v>1</v>
      </c>
      <c r="BS398" t="b">
        <f t="shared" si="207"/>
        <v>0</v>
      </c>
      <c r="BT398" t="b">
        <f t="shared" si="207"/>
        <v>1</v>
      </c>
      <c r="BU398" t="b">
        <f t="shared" si="207"/>
        <v>1</v>
      </c>
      <c r="BV398" t="b">
        <f t="shared" si="207"/>
        <v>0</v>
      </c>
      <c r="BW398" t="b">
        <f t="shared" si="207"/>
        <v>1</v>
      </c>
    </row>
    <row r="399" spans="1:75" x14ac:dyDescent="0.25">
      <c r="A399" t="b">
        <f t="shared" ref="A399:BL399" si="208">A107=A253</f>
        <v>1</v>
      </c>
      <c r="B399" t="b">
        <f t="shared" si="208"/>
        <v>1</v>
      </c>
      <c r="C399" t="b">
        <f t="shared" si="208"/>
        <v>0</v>
      </c>
      <c r="D399" t="b">
        <f t="shared" si="208"/>
        <v>0</v>
      </c>
      <c r="E399" t="b">
        <f t="shared" si="208"/>
        <v>0</v>
      </c>
      <c r="F399" t="b">
        <f t="shared" si="208"/>
        <v>0</v>
      </c>
      <c r="G399" t="b">
        <f t="shared" si="208"/>
        <v>0</v>
      </c>
      <c r="H399" t="b">
        <f t="shared" si="208"/>
        <v>1</v>
      </c>
      <c r="I399" t="b">
        <f t="shared" si="208"/>
        <v>1</v>
      </c>
      <c r="J399" t="b">
        <f t="shared" si="208"/>
        <v>1</v>
      </c>
      <c r="K399" t="b">
        <f t="shared" si="208"/>
        <v>1</v>
      </c>
      <c r="L399" t="b">
        <f t="shared" si="208"/>
        <v>0</v>
      </c>
      <c r="M399" t="b">
        <f t="shared" si="208"/>
        <v>1</v>
      </c>
      <c r="N399" t="b">
        <f t="shared" si="208"/>
        <v>1</v>
      </c>
      <c r="O399" t="b">
        <f t="shared" si="208"/>
        <v>1</v>
      </c>
      <c r="P399" t="b">
        <f t="shared" si="208"/>
        <v>1</v>
      </c>
      <c r="Q399" t="b">
        <f t="shared" si="208"/>
        <v>1</v>
      </c>
      <c r="R399" t="b">
        <f t="shared" si="208"/>
        <v>1</v>
      </c>
      <c r="S399" t="b">
        <f t="shared" si="208"/>
        <v>1</v>
      </c>
      <c r="T399" t="b">
        <f t="shared" si="208"/>
        <v>1</v>
      </c>
      <c r="U399" t="b">
        <f t="shared" si="208"/>
        <v>1</v>
      </c>
      <c r="V399" t="b">
        <f t="shared" si="208"/>
        <v>1</v>
      </c>
      <c r="W399" t="b">
        <f t="shared" si="208"/>
        <v>1</v>
      </c>
      <c r="X399" t="b">
        <f t="shared" si="208"/>
        <v>1</v>
      </c>
      <c r="Y399" t="b">
        <f t="shared" si="208"/>
        <v>1</v>
      </c>
      <c r="Z399" t="b">
        <f t="shared" si="208"/>
        <v>1</v>
      </c>
      <c r="AA399" t="b">
        <f t="shared" si="208"/>
        <v>1</v>
      </c>
      <c r="AB399" t="b">
        <f t="shared" si="208"/>
        <v>1</v>
      </c>
      <c r="AC399" t="b">
        <f t="shared" si="208"/>
        <v>1</v>
      </c>
      <c r="AD399" t="b">
        <f t="shared" si="208"/>
        <v>1</v>
      </c>
      <c r="AE399" t="b">
        <f t="shared" si="208"/>
        <v>1</v>
      </c>
      <c r="AF399" t="b">
        <f t="shared" si="208"/>
        <v>1</v>
      </c>
      <c r="AG399" t="b">
        <f t="shared" si="208"/>
        <v>1</v>
      </c>
      <c r="AH399" t="b">
        <f t="shared" si="208"/>
        <v>1</v>
      </c>
      <c r="AI399" t="b">
        <f t="shared" si="208"/>
        <v>1</v>
      </c>
      <c r="AJ399" t="b">
        <f t="shared" si="208"/>
        <v>1</v>
      </c>
      <c r="AK399" t="b">
        <f t="shared" si="208"/>
        <v>1</v>
      </c>
      <c r="AL399" t="b">
        <f t="shared" si="208"/>
        <v>1</v>
      </c>
      <c r="AM399" t="b">
        <f t="shared" si="208"/>
        <v>1</v>
      </c>
      <c r="AN399" t="b">
        <f t="shared" si="208"/>
        <v>1</v>
      </c>
      <c r="AO399" t="b">
        <f t="shared" si="208"/>
        <v>0</v>
      </c>
      <c r="AP399" t="b">
        <f t="shared" si="208"/>
        <v>1</v>
      </c>
      <c r="AQ399" t="b">
        <f t="shared" si="208"/>
        <v>1</v>
      </c>
      <c r="AR399" t="b">
        <f t="shared" si="208"/>
        <v>1</v>
      </c>
      <c r="AS399" t="b">
        <f t="shared" si="208"/>
        <v>1</v>
      </c>
      <c r="AT399" t="b">
        <f t="shared" si="208"/>
        <v>1</v>
      </c>
      <c r="AU399" t="b">
        <f t="shared" si="208"/>
        <v>1</v>
      </c>
      <c r="AV399" t="b">
        <f t="shared" si="208"/>
        <v>1</v>
      </c>
      <c r="AW399" t="b">
        <f t="shared" si="208"/>
        <v>1</v>
      </c>
      <c r="AX399" t="b">
        <f t="shared" si="208"/>
        <v>1</v>
      </c>
      <c r="AY399" t="b">
        <f t="shared" si="208"/>
        <v>1</v>
      </c>
      <c r="AZ399" t="b">
        <f t="shared" si="208"/>
        <v>1</v>
      </c>
      <c r="BA399" t="b">
        <f t="shared" si="208"/>
        <v>1</v>
      </c>
      <c r="BB399" t="b">
        <f t="shared" si="208"/>
        <v>1</v>
      </c>
      <c r="BC399" t="b">
        <f t="shared" si="208"/>
        <v>0</v>
      </c>
      <c r="BD399" t="b">
        <f t="shared" si="208"/>
        <v>0</v>
      </c>
      <c r="BE399" t="b">
        <f t="shared" si="208"/>
        <v>0</v>
      </c>
      <c r="BF399" t="b">
        <f t="shared" si="208"/>
        <v>0</v>
      </c>
      <c r="BG399" t="b">
        <f t="shared" si="208"/>
        <v>1</v>
      </c>
      <c r="BH399" t="b">
        <f t="shared" si="208"/>
        <v>0</v>
      </c>
      <c r="BI399" t="b">
        <f t="shared" si="208"/>
        <v>1</v>
      </c>
      <c r="BJ399" t="b">
        <f t="shared" si="208"/>
        <v>1</v>
      </c>
      <c r="BK399" t="b">
        <f t="shared" si="208"/>
        <v>1</v>
      </c>
      <c r="BL399" t="b">
        <f t="shared" si="208"/>
        <v>1</v>
      </c>
      <c r="BM399" t="b">
        <f t="shared" ref="BM399:BW399" si="209">BM107=BM253</f>
        <v>1</v>
      </c>
      <c r="BN399" t="b">
        <f t="shared" si="209"/>
        <v>1</v>
      </c>
      <c r="BO399" t="b">
        <f t="shared" si="209"/>
        <v>1</v>
      </c>
      <c r="BP399" t="b">
        <f t="shared" si="209"/>
        <v>1</v>
      </c>
      <c r="BQ399" t="b">
        <f t="shared" si="209"/>
        <v>1</v>
      </c>
      <c r="BR399" t="b">
        <f t="shared" si="209"/>
        <v>1</v>
      </c>
      <c r="BS399" t="b">
        <f t="shared" si="209"/>
        <v>0</v>
      </c>
      <c r="BT399" t="b">
        <f t="shared" si="209"/>
        <v>1</v>
      </c>
      <c r="BU399" t="b">
        <f t="shared" si="209"/>
        <v>1</v>
      </c>
      <c r="BV399" t="b">
        <f t="shared" si="209"/>
        <v>0</v>
      </c>
      <c r="BW399" t="b">
        <f t="shared" si="209"/>
        <v>1</v>
      </c>
    </row>
    <row r="400" spans="1:75" x14ac:dyDescent="0.25">
      <c r="A400" t="b">
        <f t="shared" ref="A400:BL400" si="210">A108=A254</f>
        <v>1</v>
      </c>
      <c r="B400" t="b">
        <f t="shared" si="210"/>
        <v>1</v>
      </c>
      <c r="C400" t="b">
        <f t="shared" si="210"/>
        <v>0</v>
      </c>
      <c r="D400" t="b">
        <f t="shared" si="210"/>
        <v>0</v>
      </c>
      <c r="E400" t="b">
        <f t="shared" si="210"/>
        <v>0</v>
      </c>
      <c r="F400" t="b">
        <f t="shared" si="210"/>
        <v>0</v>
      </c>
      <c r="G400" t="b">
        <f t="shared" si="210"/>
        <v>0</v>
      </c>
      <c r="H400" t="b">
        <f t="shared" si="210"/>
        <v>1</v>
      </c>
      <c r="I400" t="b">
        <f t="shared" si="210"/>
        <v>1</v>
      </c>
      <c r="J400" t="b">
        <f t="shared" si="210"/>
        <v>1</v>
      </c>
      <c r="K400" t="b">
        <f t="shared" si="210"/>
        <v>1</v>
      </c>
      <c r="L400" t="b">
        <f t="shared" si="210"/>
        <v>0</v>
      </c>
      <c r="M400" t="b">
        <f t="shared" si="210"/>
        <v>1</v>
      </c>
      <c r="N400" t="b">
        <f t="shared" si="210"/>
        <v>1</v>
      </c>
      <c r="O400" t="b">
        <f t="shared" si="210"/>
        <v>1</v>
      </c>
      <c r="P400" t="b">
        <f t="shared" si="210"/>
        <v>1</v>
      </c>
      <c r="Q400" t="b">
        <f t="shared" si="210"/>
        <v>1</v>
      </c>
      <c r="R400" t="b">
        <f t="shared" si="210"/>
        <v>1</v>
      </c>
      <c r="S400" t="b">
        <f t="shared" si="210"/>
        <v>1</v>
      </c>
      <c r="T400" t="b">
        <f t="shared" si="210"/>
        <v>1</v>
      </c>
      <c r="U400" t="b">
        <f t="shared" si="210"/>
        <v>1</v>
      </c>
      <c r="V400" t="b">
        <f t="shared" si="210"/>
        <v>1</v>
      </c>
      <c r="W400" t="b">
        <f t="shared" si="210"/>
        <v>1</v>
      </c>
      <c r="X400" t="b">
        <f t="shared" si="210"/>
        <v>1</v>
      </c>
      <c r="Y400" t="b">
        <f t="shared" si="210"/>
        <v>1</v>
      </c>
      <c r="Z400" t="b">
        <f t="shared" si="210"/>
        <v>1</v>
      </c>
      <c r="AA400" t="b">
        <f t="shared" si="210"/>
        <v>1</v>
      </c>
      <c r="AB400" t="b">
        <f t="shared" si="210"/>
        <v>1</v>
      </c>
      <c r="AC400" t="b">
        <f t="shared" si="210"/>
        <v>1</v>
      </c>
      <c r="AD400" t="b">
        <f t="shared" si="210"/>
        <v>1</v>
      </c>
      <c r="AE400" t="b">
        <f t="shared" si="210"/>
        <v>1</v>
      </c>
      <c r="AF400" t="b">
        <f t="shared" si="210"/>
        <v>1</v>
      </c>
      <c r="AG400" t="b">
        <f t="shared" si="210"/>
        <v>1</v>
      </c>
      <c r="AH400" t="b">
        <f t="shared" si="210"/>
        <v>1</v>
      </c>
      <c r="AI400" t="b">
        <f t="shared" si="210"/>
        <v>1</v>
      </c>
      <c r="AJ400" t="b">
        <f t="shared" si="210"/>
        <v>1</v>
      </c>
      <c r="AK400" t="b">
        <f t="shared" si="210"/>
        <v>1</v>
      </c>
      <c r="AL400" t="b">
        <f t="shared" si="210"/>
        <v>1</v>
      </c>
      <c r="AM400" t="b">
        <f t="shared" si="210"/>
        <v>1</v>
      </c>
      <c r="AN400" t="b">
        <f t="shared" si="210"/>
        <v>1</v>
      </c>
      <c r="AO400" t="b">
        <f t="shared" si="210"/>
        <v>0</v>
      </c>
      <c r="AP400" t="b">
        <f t="shared" si="210"/>
        <v>1</v>
      </c>
      <c r="AQ400" t="b">
        <f t="shared" si="210"/>
        <v>1</v>
      </c>
      <c r="AR400" t="b">
        <f t="shared" si="210"/>
        <v>1</v>
      </c>
      <c r="AS400" t="b">
        <f t="shared" si="210"/>
        <v>1</v>
      </c>
      <c r="AT400" t="b">
        <f t="shared" si="210"/>
        <v>1</v>
      </c>
      <c r="AU400" t="b">
        <f t="shared" si="210"/>
        <v>1</v>
      </c>
      <c r="AV400" t="b">
        <f t="shared" si="210"/>
        <v>1</v>
      </c>
      <c r="AW400" t="b">
        <f t="shared" si="210"/>
        <v>1</v>
      </c>
      <c r="AX400" t="b">
        <f t="shared" si="210"/>
        <v>1</v>
      </c>
      <c r="AY400" t="b">
        <f t="shared" si="210"/>
        <v>1</v>
      </c>
      <c r="AZ400" t="b">
        <f t="shared" si="210"/>
        <v>1</v>
      </c>
      <c r="BA400" t="b">
        <f t="shared" si="210"/>
        <v>1</v>
      </c>
      <c r="BB400" t="b">
        <f t="shared" si="210"/>
        <v>1</v>
      </c>
      <c r="BC400" t="b">
        <f t="shared" si="210"/>
        <v>0</v>
      </c>
      <c r="BD400" t="b">
        <f t="shared" si="210"/>
        <v>0</v>
      </c>
      <c r="BE400" t="b">
        <f t="shared" si="210"/>
        <v>0</v>
      </c>
      <c r="BF400" t="b">
        <f t="shared" si="210"/>
        <v>0</v>
      </c>
      <c r="BG400" t="b">
        <f t="shared" si="210"/>
        <v>1</v>
      </c>
      <c r="BH400" t="b">
        <f t="shared" si="210"/>
        <v>0</v>
      </c>
      <c r="BI400" t="b">
        <f t="shared" si="210"/>
        <v>1</v>
      </c>
      <c r="BJ400" t="b">
        <f t="shared" si="210"/>
        <v>1</v>
      </c>
      <c r="BK400" t="b">
        <f t="shared" si="210"/>
        <v>1</v>
      </c>
      <c r="BL400" t="b">
        <f t="shared" si="210"/>
        <v>1</v>
      </c>
      <c r="BM400" t="b">
        <f t="shared" ref="BM400:BW400" si="211">BM108=BM254</f>
        <v>1</v>
      </c>
      <c r="BN400" t="b">
        <f t="shared" si="211"/>
        <v>1</v>
      </c>
      <c r="BO400" t="b">
        <f t="shared" si="211"/>
        <v>1</v>
      </c>
      <c r="BP400" t="b">
        <f t="shared" si="211"/>
        <v>1</v>
      </c>
      <c r="BQ400" t="b">
        <f t="shared" si="211"/>
        <v>1</v>
      </c>
      <c r="BR400" t="b">
        <f t="shared" si="211"/>
        <v>1</v>
      </c>
      <c r="BS400" t="b">
        <f t="shared" si="211"/>
        <v>0</v>
      </c>
      <c r="BT400" t="b">
        <f t="shared" si="211"/>
        <v>1</v>
      </c>
      <c r="BU400" t="b">
        <f t="shared" si="211"/>
        <v>1</v>
      </c>
      <c r="BV400" t="b">
        <f t="shared" si="211"/>
        <v>0</v>
      </c>
      <c r="BW400" t="b">
        <f t="shared" si="211"/>
        <v>1</v>
      </c>
    </row>
    <row r="401" spans="1:75" x14ac:dyDescent="0.25">
      <c r="A401" t="b">
        <f t="shared" ref="A401:BL401" si="212">A109=A255</f>
        <v>1</v>
      </c>
      <c r="B401" t="b">
        <f t="shared" si="212"/>
        <v>1</v>
      </c>
      <c r="C401" t="b">
        <f t="shared" si="212"/>
        <v>0</v>
      </c>
      <c r="D401" t="b">
        <f t="shared" si="212"/>
        <v>0</v>
      </c>
      <c r="E401" t="b">
        <f t="shared" si="212"/>
        <v>0</v>
      </c>
      <c r="F401" t="b">
        <f t="shared" si="212"/>
        <v>0</v>
      </c>
      <c r="G401" t="b">
        <f t="shared" si="212"/>
        <v>0</v>
      </c>
      <c r="H401" t="b">
        <f t="shared" si="212"/>
        <v>1</v>
      </c>
      <c r="I401" t="b">
        <f t="shared" si="212"/>
        <v>1</v>
      </c>
      <c r="J401" t="b">
        <f t="shared" si="212"/>
        <v>1</v>
      </c>
      <c r="K401" t="b">
        <f t="shared" si="212"/>
        <v>1</v>
      </c>
      <c r="L401" t="b">
        <f t="shared" si="212"/>
        <v>0</v>
      </c>
      <c r="M401" t="b">
        <f t="shared" si="212"/>
        <v>1</v>
      </c>
      <c r="N401" t="b">
        <f t="shared" si="212"/>
        <v>1</v>
      </c>
      <c r="O401" t="b">
        <f t="shared" si="212"/>
        <v>1</v>
      </c>
      <c r="P401" t="b">
        <f t="shared" si="212"/>
        <v>1</v>
      </c>
      <c r="Q401" t="b">
        <f t="shared" si="212"/>
        <v>1</v>
      </c>
      <c r="R401" t="b">
        <f t="shared" si="212"/>
        <v>1</v>
      </c>
      <c r="S401" t="b">
        <f t="shared" si="212"/>
        <v>1</v>
      </c>
      <c r="T401" t="b">
        <f t="shared" si="212"/>
        <v>1</v>
      </c>
      <c r="U401" t="b">
        <f t="shared" si="212"/>
        <v>1</v>
      </c>
      <c r="V401" t="b">
        <f t="shared" si="212"/>
        <v>1</v>
      </c>
      <c r="W401" t="b">
        <f t="shared" si="212"/>
        <v>1</v>
      </c>
      <c r="X401" t="b">
        <f t="shared" si="212"/>
        <v>1</v>
      </c>
      <c r="Y401" t="b">
        <f t="shared" si="212"/>
        <v>1</v>
      </c>
      <c r="Z401" t="b">
        <f t="shared" si="212"/>
        <v>1</v>
      </c>
      <c r="AA401" t="b">
        <f t="shared" si="212"/>
        <v>1</v>
      </c>
      <c r="AB401" t="b">
        <f t="shared" si="212"/>
        <v>1</v>
      </c>
      <c r="AC401" t="b">
        <f t="shared" si="212"/>
        <v>1</v>
      </c>
      <c r="AD401" t="b">
        <f t="shared" si="212"/>
        <v>1</v>
      </c>
      <c r="AE401" t="b">
        <f t="shared" si="212"/>
        <v>1</v>
      </c>
      <c r="AF401" t="b">
        <f t="shared" si="212"/>
        <v>1</v>
      </c>
      <c r="AG401" t="b">
        <f t="shared" si="212"/>
        <v>1</v>
      </c>
      <c r="AH401" t="b">
        <f t="shared" si="212"/>
        <v>1</v>
      </c>
      <c r="AI401" t="b">
        <f t="shared" si="212"/>
        <v>1</v>
      </c>
      <c r="AJ401" t="b">
        <f t="shared" si="212"/>
        <v>1</v>
      </c>
      <c r="AK401" t="b">
        <f t="shared" si="212"/>
        <v>1</v>
      </c>
      <c r="AL401" t="b">
        <f t="shared" si="212"/>
        <v>1</v>
      </c>
      <c r="AM401" t="b">
        <f t="shared" si="212"/>
        <v>1</v>
      </c>
      <c r="AN401" t="b">
        <f t="shared" si="212"/>
        <v>1</v>
      </c>
      <c r="AO401" t="b">
        <f t="shared" si="212"/>
        <v>0</v>
      </c>
      <c r="AP401" t="b">
        <f t="shared" si="212"/>
        <v>1</v>
      </c>
      <c r="AQ401" t="b">
        <f t="shared" si="212"/>
        <v>1</v>
      </c>
      <c r="AR401" t="b">
        <f t="shared" si="212"/>
        <v>1</v>
      </c>
      <c r="AS401" t="b">
        <f t="shared" si="212"/>
        <v>1</v>
      </c>
      <c r="AT401" t="b">
        <f t="shared" si="212"/>
        <v>1</v>
      </c>
      <c r="AU401" t="b">
        <f t="shared" si="212"/>
        <v>1</v>
      </c>
      <c r="AV401" t="b">
        <f t="shared" si="212"/>
        <v>1</v>
      </c>
      <c r="AW401" t="b">
        <f t="shared" si="212"/>
        <v>1</v>
      </c>
      <c r="AX401" t="b">
        <f t="shared" si="212"/>
        <v>1</v>
      </c>
      <c r="AY401" t="b">
        <f t="shared" si="212"/>
        <v>1</v>
      </c>
      <c r="AZ401" t="b">
        <f t="shared" si="212"/>
        <v>1</v>
      </c>
      <c r="BA401" t="b">
        <f t="shared" si="212"/>
        <v>1</v>
      </c>
      <c r="BB401" t="b">
        <f t="shared" si="212"/>
        <v>1</v>
      </c>
      <c r="BC401" t="b">
        <f t="shared" si="212"/>
        <v>0</v>
      </c>
      <c r="BD401" t="b">
        <f t="shared" si="212"/>
        <v>0</v>
      </c>
      <c r="BE401" t="b">
        <f t="shared" si="212"/>
        <v>0</v>
      </c>
      <c r="BF401" t="b">
        <f t="shared" si="212"/>
        <v>0</v>
      </c>
      <c r="BG401" t="b">
        <f t="shared" si="212"/>
        <v>1</v>
      </c>
      <c r="BH401" t="b">
        <f t="shared" si="212"/>
        <v>0</v>
      </c>
      <c r="BI401" t="b">
        <f t="shared" si="212"/>
        <v>1</v>
      </c>
      <c r="BJ401" t="b">
        <f t="shared" si="212"/>
        <v>1</v>
      </c>
      <c r="BK401" t="b">
        <f t="shared" si="212"/>
        <v>1</v>
      </c>
      <c r="BL401" t="b">
        <f t="shared" si="212"/>
        <v>1</v>
      </c>
      <c r="BM401" t="b">
        <f t="shared" ref="BM401:BW401" si="213">BM109=BM255</f>
        <v>1</v>
      </c>
      <c r="BN401" t="b">
        <f t="shared" si="213"/>
        <v>1</v>
      </c>
      <c r="BO401" t="b">
        <f t="shared" si="213"/>
        <v>1</v>
      </c>
      <c r="BP401" t="b">
        <f t="shared" si="213"/>
        <v>1</v>
      </c>
      <c r="BQ401" t="b">
        <f t="shared" si="213"/>
        <v>1</v>
      </c>
      <c r="BR401" t="b">
        <f t="shared" si="213"/>
        <v>1</v>
      </c>
      <c r="BS401" t="b">
        <f t="shared" si="213"/>
        <v>0</v>
      </c>
      <c r="BT401" t="b">
        <f t="shared" si="213"/>
        <v>1</v>
      </c>
      <c r="BU401" t="b">
        <f t="shared" si="213"/>
        <v>1</v>
      </c>
      <c r="BV401" t="b">
        <f t="shared" si="213"/>
        <v>0</v>
      </c>
      <c r="BW401" t="b">
        <f t="shared" si="213"/>
        <v>1</v>
      </c>
    </row>
    <row r="402" spans="1:75" x14ac:dyDescent="0.25">
      <c r="A402" t="b">
        <f t="shared" ref="A402:BL402" si="214">A110=A256</f>
        <v>1</v>
      </c>
      <c r="B402" t="b">
        <f t="shared" si="214"/>
        <v>1</v>
      </c>
      <c r="C402" t="b">
        <f t="shared" si="214"/>
        <v>0</v>
      </c>
      <c r="D402" t="b">
        <f t="shared" si="214"/>
        <v>0</v>
      </c>
      <c r="E402" t="b">
        <f t="shared" si="214"/>
        <v>0</v>
      </c>
      <c r="F402" t="b">
        <f t="shared" si="214"/>
        <v>0</v>
      </c>
      <c r="G402" t="b">
        <f t="shared" si="214"/>
        <v>0</v>
      </c>
      <c r="H402" t="b">
        <f t="shared" si="214"/>
        <v>1</v>
      </c>
      <c r="I402" t="b">
        <f t="shared" si="214"/>
        <v>1</v>
      </c>
      <c r="J402" t="b">
        <f t="shared" si="214"/>
        <v>1</v>
      </c>
      <c r="K402" t="b">
        <f t="shared" si="214"/>
        <v>1</v>
      </c>
      <c r="L402" t="b">
        <f t="shared" si="214"/>
        <v>0</v>
      </c>
      <c r="M402" t="b">
        <f t="shared" si="214"/>
        <v>1</v>
      </c>
      <c r="N402" t="b">
        <f t="shared" si="214"/>
        <v>1</v>
      </c>
      <c r="O402" t="b">
        <f t="shared" si="214"/>
        <v>1</v>
      </c>
      <c r="P402" t="b">
        <f t="shared" si="214"/>
        <v>1</v>
      </c>
      <c r="Q402" t="b">
        <f t="shared" si="214"/>
        <v>1</v>
      </c>
      <c r="R402" t="b">
        <f t="shared" si="214"/>
        <v>1</v>
      </c>
      <c r="S402" t="b">
        <f t="shared" si="214"/>
        <v>1</v>
      </c>
      <c r="T402" t="b">
        <f t="shared" si="214"/>
        <v>1</v>
      </c>
      <c r="U402" t="b">
        <f t="shared" si="214"/>
        <v>1</v>
      </c>
      <c r="V402" t="b">
        <f t="shared" si="214"/>
        <v>1</v>
      </c>
      <c r="W402" t="b">
        <f t="shared" si="214"/>
        <v>1</v>
      </c>
      <c r="X402" t="b">
        <f t="shared" si="214"/>
        <v>1</v>
      </c>
      <c r="Y402" t="b">
        <f t="shared" si="214"/>
        <v>1</v>
      </c>
      <c r="Z402" t="b">
        <f t="shared" si="214"/>
        <v>1</v>
      </c>
      <c r="AA402" t="b">
        <f t="shared" si="214"/>
        <v>1</v>
      </c>
      <c r="AB402" t="b">
        <f t="shared" si="214"/>
        <v>1</v>
      </c>
      <c r="AC402" t="b">
        <f t="shared" si="214"/>
        <v>1</v>
      </c>
      <c r="AD402" t="b">
        <f t="shared" si="214"/>
        <v>1</v>
      </c>
      <c r="AE402" t="b">
        <f t="shared" si="214"/>
        <v>1</v>
      </c>
      <c r="AF402" t="b">
        <f t="shared" si="214"/>
        <v>1</v>
      </c>
      <c r="AG402" t="b">
        <f t="shared" si="214"/>
        <v>1</v>
      </c>
      <c r="AH402" t="b">
        <f t="shared" si="214"/>
        <v>1</v>
      </c>
      <c r="AI402" t="b">
        <f t="shared" si="214"/>
        <v>1</v>
      </c>
      <c r="AJ402" t="b">
        <f t="shared" si="214"/>
        <v>1</v>
      </c>
      <c r="AK402" t="b">
        <f t="shared" si="214"/>
        <v>1</v>
      </c>
      <c r="AL402" t="b">
        <f t="shared" si="214"/>
        <v>1</v>
      </c>
      <c r="AM402" t="b">
        <f t="shared" si="214"/>
        <v>1</v>
      </c>
      <c r="AN402" t="b">
        <f t="shared" si="214"/>
        <v>1</v>
      </c>
      <c r="AO402" t="b">
        <f t="shared" si="214"/>
        <v>0</v>
      </c>
      <c r="AP402" t="b">
        <f t="shared" si="214"/>
        <v>1</v>
      </c>
      <c r="AQ402" t="b">
        <f t="shared" si="214"/>
        <v>1</v>
      </c>
      <c r="AR402" t="b">
        <f t="shared" si="214"/>
        <v>1</v>
      </c>
      <c r="AS402" t="b">
        <f t="shared" si="214"/>
        <v>1</v>
      </c>
      <c r="AT402" t="b">
        <f t="shared" si="214"/>
        <v>1</v>
      </c>
      <c r="AU402" t="b">
        <f t="shared" si="214"/>
        <v>1</v>
      </c>
      <c r="AV402" t="b">
        <f t="shared" si="214"/>
        <v>1</v>
      </c>
      <c r="AW402" t="b">
        <f t="shared" si="214"/>
        <v>1</v>
      </c>
      <c r="AX402" t="b">
        <f t="shared" si="214"/>
        <v>1</v>
      </c>
      <c r="AY402" t="b">
        <f t="shared" si="214"/>
        <v>1</v>
      </c>
      <c r="AZ402" t="b">
        <f t="shared" si="214"/>
        <v>1</v>
      </c>
      <c r="BA402" t="b">
        <f t="shared" si="214"/>
        <v>1</v>
      </c>
      <c r="BB402" t="b">
        <f t="shared" si="214"/>
        <v>1</v>
      </c>
      <c r="BC402" t="b">
        <f t="shared" si="214"/>
        <v>0</v>
      </c>
      <c r="BD402" t="b">
        <f t="shared" si="214"/>
        <v>0</v>
      </c>
      <c r="BE402" t="b">
        <f t="shared" si="214"/>
        <v>0</v>
      </c>
      <c r="BF402" t="b">
        <f t="shared" si="214"/>
        <v>0</v>
      </c>
      <c r="BG402" t="b">
        <f t="shared" si="214"/>
        <v>1</v>
      </c>
      <c r="BH402" t="b">
        <f t="shared" si="214"/>
        <v>0</v>
      </c>
      <c r="BI402" t="b">
        <f t="shared" si="214"/>
        <v>1</v>
      </c>
      <c r="BJ402" t="b">
        <f t="shared" si="214"/>
        <v>1</v>
      </c>
      <c r="BK402" t="b">
        <f t="shared" si="214"/>
        <v>1</v>
      </c>
      <c r="BL402" t="b">
        <f t="shared" si="214"/>
        <v>1</v>
      </c>
      <c r="BM402" t="b">
        <f t="shared" ref="BM402:BW402" si="215">BM110=BM256</f>
        <v>1</v>
      </c>
      <c r="BN402" t="b">
        <f t="shared" si="215"/>
        <v>1</v>
      </c>
      <c r="BO402" t="b">
        <f t="shared" si="215"/>
        <v>1</v>
      </c>
      <c r="BP402" t="b">
        <f t="shared" si="215"/>
        <v>1</v>
      </c>
      <c r="BQ402" t="b">
        <f t="shared" si="215"/>
        <v>1</v>
      </c>
      <c r="BR402" t="b">
        <f t="shared" si="215"/>
        <v>1</v>
      </c>
      <c r="BS402" t="b">
        <f t="shared" si="215"/>
        <v>0</v>
      </c>
      <c r="BT402" t="b">
        <f t="shared" si="215"/>
        <v>1</v>
      </c>
      <c r="BU402" t="b">
        <f t="shared" si="215"/>
        <v>1</v>
      </c>
      <c r="BV402" t="b">
        <f t="shared" si="215"/>
        <v>0</v>
      </c>
      <c r="BW402" t="b">
        <f t="shared" si="215"/>
        <v>1</v>
      </c>
    </row>
    <row r="403" spans="1:75" x14ac:dyDescent="0.25">
      <c r="A403" t="b">
        <f t="shared" ref="A403:BL403" si="216">A111=A257</f>
        <v>1</v>
      </c>
      <c r="B403" t="b">
        <f t="shared" si="216"/>
        <v>1</v>
      </c>
      <c r="C403" t="b">
        <f t="shared" si="216"/>
        <v>0</v>
      </c>
      <c r="D403" t="b">
        <f t="shared" si="216"/>
        <v>0</v>
      </c>
      <c r="E403" t="b">
        <f t="shared" si="216"/>
        <v>0</v>
      </c>
      <c r="F403" t="b">
        <f t="shared" si="216"/>
        <v>0</v>
      </c>
      <c r="G403" t="b">
        <f t="shared" si="216"/>
        <v>0</v>
      </c>
      <c r="H403" t="b">
        <f t="shared" si="216"/>
        <v>1</v>
      </c>
      <c r="I403" t="b">
        <f t="shared" si="216"/>
        <v>1</v>
      </c>
      <c r="J403" t="b">
        <f t="shared" si="216"/>
        <v>1</v>
      </c>
      <c r="K403" t="b">
        <f t="shared" si="216"/>
        <v>1</v>
      </c>
      <c r="L403" t="b">
        <f t="shared" si="216"/>
        <v>0</v>
      </c>
      <c r="M403" t="b">
        <f t="shared" si="216"/>
        <v>1</v>
      </c>
      <c r="N403" t="b">
        <f t="shared" si="216"/>
        <v>1</v>
      </c>
      <c r="O403" t="b">
        <f t="shared" si="216"/>
        <v>1</v>
      </c>
      <c r="P403" t="b">
        <f t="shared" si="216"/>
        <v>1</v>
      </c>
      <c r="Q403" t="b">
        <f t="shared" si="216"/>
        <v>1</v>
      </c>
      <c r="R403" t="b">
        <f t="shared" si="216"/>
        <v>1</v>
      </c>
      <c r="S403" t="b">
        <f t="shared" si="216"/>
        <v>1</v>
      </c>
      <c r="T403" t="b">
        <f t="shared" si="216"/>
        <v>1</v>
      </c>
      <c r="U403" t="b">
        <f t="shared" si="216"/>
        <v>1</v>
      </c>
      <c r="V403" t="b">
        <f t="shared" si="216"/>
        <v>1</v>
      </c>
      <c r="W403" t="b">
        <f t="shared" si="216"/>
        <v>1</v>
      </c>
      <c r="X403" t="b">
        <f t="shared" si="216"/>
        <v>1</v>
      </c>
      <c r="Y403" t="b">
        <f t="shared" si="216"/>
        <v>1</v>
      </c>
      <c r="Z403" t="b">
        <f t="shared" si="216"/>
        <v>1</v>
      </c>
      <c r="AA403" t="b">
        <f t="shared" si="216"/>
        <v>1</v>
      </c>
      <c r="AB403" t="b">
        <f t="shared" si="216"/>
        <v>1</v>
      </c>
      <c r="AC403" t="b">
        <f t="shared" si="216"/>
        <v>1</v>
      </c>
      <c r="AD403" t="b">
        <f t="shared" si="216"/>
        <v>1</v>
      </c>
      <c r="AE403" t="b">
        <f t="shared" si="216"/>
        <v>1</v>
      </c>
      <c r="AF403" t="b">
        <f t="shared" si="216"/>
        <v>1</v>
      </c>
      <c r="AG403" t="b">
        <f t="shared" si="216"/>
        <v>1</v>
      </c>
      <c r="AH403" t="b">
        <f t="shared" si="216"/>
        <v>1</v>
      </c>
      <c r="AI403" t="b">
        <f t="shared" si="216"/>
        <v>1</v>
      </c>
      <c r="AJ403" t="b">
        <f t="shared" si="216"/>
        <v>1</v>
      </c>
      <c r="AK403" t="b">
        <f t="shared" si="216"/>
        <v>1</v>
      </c>
      <c r="AL403" t="b">
        <f t="shared" si="216"/>
        <v>1</v>
      </c>
      <c r="AM403" t="b">
        <f t="shared" si="216"/>
        <v>1</v>
      </c>
      <c r="AN403" t="b">
        <f t="shared" si="216"/>
        <v>1</v>
      </c>
      <c r="AO403" t="b">
        <f t="shared" si="216"/>
        <v>0</v>
      </c>
      <c r="AP403" t="b">
        <f t="shared" si="216"/>
        <v>1</v>
      </c>
      <c r="AQ403" t="b">
        <f t="shared" si="216"/>
        <v>1</v>
      </c>
      <c r="AR403" t="b">
        <f t="shared" si="216"/>
        <v>1</v>
      </c>
      <c r="AS403" t="b">
        <f t="shared" si="216"/>
        <v>1</v>
      </c>
      <c r="AT403" t="b">
        <f t="shared" si="216"/>
        <v>1</v>
      </c>
      <c r="AU403" t="b">
        <f t="shared" si="216"/>
        <v>1</v>
      </c>
      <c r="AV403" t="b">
        <f t="shared" si="216"/>
        <v>1</v>
      </c>
      <c r="AW403" t="b">
        <f t="shared" si="216"/>
        <v>1</v>
      </c>
      <c r="AX403" t="b">
        <f t="shared" si="216"/>
        <v>1</v>
      </c>
      <c r="AY403" t="b">
        <f t="shared" si="216"/>
        <v>1</v>
      </c>
      <c r="AZ403" t="b">
        <f t="shared" si="216"/>
        <v>1</v>
      </c>
      <c r="BA403" t="b">
        <f t="shared" si="216"/>
        <v>1</v>
      </c>
      <c r="BB403" t="b">
        <f t="shared" si="216"/>
        <v>1</v>
      </c>
      <c r="BC403" t="b">
        <f t="shared" si="216"/>
        <v>0</v>
      </c>
      <c r="BD403" t="b">
        <f t="shared" si="216"/>
        <v>0</v>
      </c>
      <c r="BE403" t="b">
        <f t="shared" si="216"/>
        <v>0</v>
      </c>
      <c r="BF403" t="b">
        <f t="shared" si="216"/>
        <v>0</v>
      </c>
      <c r="BG403" t="b">
        <f t="shared" si="216"/>
        <v>1</v>
      </c>
      <c r="BH403" t="b">
        <f t="shared" si="216"/>
        <v>0</v>
      </c>
      <c r="BI403" t="b">
        <f t="shared" si="216"/>
        <v>1</v>
      </c>
      <c r="BJ403" t="b">
        <f t="shared" si="216"/>
        <v>1</v>
      </c>
      <c r="BK403" t="b">
        <f t="shared" si="216"/>
        <v>1</v>
      </c>
      <c r="BL403" t="b">
        <f t="shared" si="216"/>
        <v>1</v>
      </c>
      <c r="BM403" t="b">
        <f t="shared" ref="BM403:BW403" si="217">BM111=BM257</f>
        <v>1</v>
      </c>
      <c r="BN403" t="b">
        <f t="shared" si="217"/>
        <v>1</v>
      </c>
      <c r="BO403" t="b">
        <f t="shared" si="217"/>
        <v>1</v>
      </c>
      <c r="BP403" t="b">
        <f t="shared" si="217"/>
        <v>1</v>
      </c>
      <c r="BQ403" t="b">
        <f t="shared" si="217"/>
        <v>1</v>
      </c>
      <c r="BR403" t="b">
        <f t="shared" si="217"/>
        <v>1</v>
      </c>
      <c r="BS403" t="b">
        <f t="shared" si="217"/>
        <v>0</v>
      </c>
      <c r="BT403" t="b">
        <f t="shared" si="217"/>
        <v>1</v>
      </c>
      <c r="BU403" t="b">
        <f t="shared" si="217"/>
        <v>1</v>
      </c>
      <c r="BV403" t="b">
        <f t="shared" si="217"/>
        <v>0</v>
      </c>
      <c r="BW403" t="b">
        <f t="shared" si="217"/>
        <v>1</v>
      </c>
    </row>
    <row r="404" spans="1:75" x14ac:dyDescent="0.25">
      <c r="A404" t="b">
        <f t="shared" ref="A404:BL404" si="218">A112=A258</f>
        <v>1</v>
      </c>
      <c r="B404" t="b">
        <f t="shared" si="218"/>
        <v>1</v>
      </c>
      <c r="C404" t="b">
        <f t="shared" si="218"/>
        <v>0</v>
      </c>
      <c r="D404" t="b">
        <f t="shared" si="218"/>
        <v>0</v>
      </c>
      <c r="E404" t="b">
        <f t="shared" si="218"/>
        <v>0</v>
      </c>
      <c r="F404" t="b">
        <f t="shared" si="218"/>
        <v>0</v>
      </c>
      <c r="G404" t="b">
        <f t="shared" si="218"/>
        <v>0</v>
      </c>
      <c r="H404" t="b">
        <f t="shared" si="218"/>
        <v>1</v>
      </c>
      <c r="I404" t="b">
        <f t="shared" si="218"/>
        <v>1</v>
      </c>
      <c r="J404" t="b">
        <f t="shared" si="218"/>
        <v>1</v>
      </c>
      <c r="K404" t="b">
        <f t="shared" si="218"/>
        <v>1</v>
      </c>
      <c r="L404" t="b">
        <f t="shared" si="218"/>
        <v>0</v>
      </c>
      <c r="M404" t="b">
        <f t="shared" si="218"/>
        <v>1</v>
      </c>
      <c r="N404" t="b">
        <f t="shared" si="218"/>
        <v>1</v>
      </c>
      <c r="O404" t="b">
        <f t="shared" si="218"/>
        <v>1</v>
      </c>
      <c r="P404" t="b">
        <f t="shared" si="218"/>
        <v>1</v>
      </c>
      <c r="Q404" t="b">
        <f t="shared" si="218"/>
        <v>1</v>
      </c>
      <c r="R404" t="b">
        <f t="shared" si="218"/>
        <v>1</v>
      </c>
      <c r="S404" t="b">
        <f t="shared" si="218"/>
        <v>1</v>
      </c>
      <c r="T404" t="b">
        <f t="shared" si="218"/>
        <v>1</v>
      </c>
      <c r="U404" t="b">
        <f t="shared" si="218"/>
        <v>1</v>
      </c>
      <c r="V404" t="b">
        <f t="shared" si="218"/>
        <v>1</v>
      </c>
      <c r="W404" t="b">
        <f t="shared" si="218"/>
        <v>1</v>
      </c>
      <c r="X404" t="b">
        <f t="shared" si="218"/>
        <v>1</v>
      </c>
      <c r="Y404" t="b">
        <f t="shared" si="218"/>
        <v>1</v>
      </c>
      <c r="Z404" t="b">
        <f t="shared" si="218"/>
        <v>1</v>
      </c>
      <c r="AA404" t="b">
        <f t="shared" si="218"/>
        <v>1</v>
      </c>
      <c r="AB404" t="b">
        <f t="shared" si="218"/>
        <v>1</v>
      </c>
      <c r="AC404" t="b">
        <f t="shared" si="218"/>
        <v>1</v>
      </c>
      <c r="AD404" t="b">
        <f t="shared" si="218"/>
        <v>1</v>
      </c>
      <c r="AE404" t="b">
        <f t="shared" si="218"/>
        <v>1</v>
      </c>
      <c r="AF404" t="b">
        <f t="shared" si="218"/>
        <v>1</v>
      </c>
      <c r="AG404" t="b">
        <f t="shared" si="218"/>
        <v>1</v>
      </c>
      <c r="AH404" t="b">
        <f t="shared" si="218"/>
        <v>1</v>
      </c>
      <c r="AI404" t="b">
        <f t="shared" si="218"/>
        <v>1</v>
      </c>
      <c r="AJ404" t="b">
        <f t="shared" si="218"/>
        <v>1</v>
      </c>
      <c r="AK404" t="b">
        <f t="shared" si="218"/>
        <v>1</v>
      </c>
      <c r="AL404" t="b">
        <f t="shared" si="218"/>
        <v>1</v>
      </c>
      <c r="AM404" t="b">
        <f t="shared" si="218"/>
        <v>1</v>
      </c>
      <c r="AN404" t="b">
        <f t="shared" si="218"/>
        <v>1</v>
      </c>
      <c r="AO404" t="b">
        <f t="shared" si="218"/>
        <v>0</v>
      </c>
      <c r="AP404" t="b">
        <f t="shared" si="218"/>
        <v>1</v>
      </c>
      <c r="AQ404" t="b">
        <f t="shared" si="218"/>
        <v>1</v>
      </c>
      <c r="AR404" t="b">
        <f t="shared" si="218"/>
        <v>1</v>
      </c>
      <c r="AS404" t="b">
        <f t="shared" si="218"/>
        <v>1</v>
      </c>
      <c r="AT404" t="b">
        <f t="shared" si="218"/>
        <v>1</v>
      </c>
      <c r="AU404" t="b">
        <f t="shared" si="218"/>
        <v>1</v>
      </c>
      <c r="AV404" t="b">
        <f t="shared" si="218"/>
        <v>1</v>
      </c>
      <c r="AW404" t="b">
        <f t="shared" si="218"/>
        <v>1</v>
      </c>
      <c r="AX404" t="b">
        <f t="shared" si="218"/>
        <v>1</v>
      </c>
      <c r="AY404" t="b">
        <f t="shared" si="218"/>
        <v>1</v>
      </c>
      <c r="AZ404" t="b">
        <f t="shared" si="218"/>
        <v>1</v>
      </c>
      <c r="BA404" t="b">
        <f t="shared" si="218"/>
        <v>1</v>
      </c>
      <c r="BB404" t="b">
        <f t="shared" si="218"/>
        <v>1</v>
      </c>
      <c r="BC404" t="b">
        <f t="shared" si="218"/>
        <v>0</v>
      </c>
      <c r="BD404" t="b">
        <f t="shared" si="218"/>
        <v>0</v>
      </c>
      <c r="BE404" t="b">
        <f t="shared" si="218"/>
        <v>0</v>
      </c>
      <c r="BF404" t="b">
        <f t="shared" si="218"/>
        <v>0</v>
      </c>
      <c r="BG404" t="b">
        <f t="shared" si="218"/>
        <v>1</v>
      </c>
      <c r="BH404" t="b">
        <f t="shared" si="218"/>
        <v>0</v>
      </c>
      <c r="BI404" t="b">
        <f t="shared" si="218"/>
        <v>1</v>
      </c>
      <c r="BJ404" t="b">
        <f t="shared" si="218"/>
        <v>1</v>
      </c>
      <c r="BK404" t="b">
        <f t="shared" si="218"/>
        <v>1</v>
      </c>
      <c r="BL404" t="b">
        <f t="shared" si="218"/>
        <v>1</v>
      </c>
      <c r="BM404" t="b">
        <f t="shared" ref="BM404:BW404" si="219">BM112=BM258</f>
        <v>1</v>
      </c>
      <c r="BN404" t="b">
        <f t="shared" si="219"/>
        <v>1</v>
      </c>
      <c r="BO404" t="b">
        <f t="shared" si="219"/>
        <v>1</v>
      </c>
      <c r="BP404" t="b">
        <f t="shared" si="219"/>
        <v>1</v>
      </c>
      <c r="BQ404" t="b">
        <f t="shared" si="219"/>
        <v>1</v>
      </c>
      <c r="BR404" t="b">
        <f t="shared" si="219"/>
        <v>1</v>
      </c>
      <c r="BS404" t="b">
        <f t="shared" si="219"/>
        <v>0</v>
      </c>
      <c r="BT404" t="b">
        <f t="shared" si="219"/>
        <v>1</v>
      </c>
      <c r="BU404" t="b">
        <f t="shared" si="219"/>
        <v>1</v>
      </c>
      <c r="BV404" t="b">
        <f t="shared" si="219"/>
        <v>0</v>
      </c>
      <c r="BW404" t="b">
        <f t="shared" si="219"/>
        <v>1</v>
      </c>
    </row>
    <row r="405" spans="1:75" x14ac:dyDescent="0.25">
      <c r="A405" t="b">
        <f t="shared" ref="A405:BL405" si="220">A113=A259</f>
        <v>1</v>
      </c>
      <c r="B405" t="b">
        <f t="shared" si="220"/>
        <v>1</v>
      </c>
      <c r="C405" t="b">
        <f t="shared" si="220"/>
        <v>0</v>
      </c>
      <c r="D405" t="b">
        <f t="shared" si="220"/>
        <v>0</v>
      </c>
      <c r="E405" t="b">
        <f t="shared" si="220"/>
        <v>0</v>
      </c>
      <c r="F405" t="b">
        <f t="shared" si="220"/>
        <v>0</v>
      </c>
      <c r="G405" t="b">
        <f t="shared" si="220"/>
        <v>0</v>
      </c>
      <c r="H405" t="b">
        <f t="shared" si="220"/>
        <v>1</v>
      </c>
      <c r="I405" t="b">
        <f t="shared" si="220"/>
        <v>1</v>
      </c>
      <c r="J405" t="b">
        <f t="shared" si="220"/>
        <v>1</v>
      </c>
      <c r="K405" t="b">
        <f t="shared" si="220"/>
        <v>1</v>
      </c>
      <c r="L405" t="b">
        <f t="shared" si="220"/>
        <v>0</v>
      </c>
      <c r="M405" t="b">
        <f t="shared" si="220"/>
        <v>1</v>
      </c>
      <c r="N405" t="b">
        <f t="shared" si="220"/>
        <v>1</v>
      </c>
      <c r="O405" t="b">
        <f t="shared" si="220"/>
        <v>1</v>
      </c>
      <c r="P405" t="b">
        <f t="shared" si="220"/>
        <v>1</v>
      </c>
      <c r="Q405" t="b">
        <f t="shared" si="220"/>
        <v>1</v>
      </c>
      <c r="R405" t="b">
        <f t="shared" si="220"/>
        <v>1</v>
      </c>
      <c r="S405" t="b">
        <f t="shared" si="220"/>
        <v>1</v>
      </c>
      <c r="T405" t="b">
        <f t="shared" si="220"/>
        <v>1</v>
      </c>
      <c r="U405" t="b">
        <f t="shared" si="220"/>
        <v>1</v>
      </c>
      <c r="V405" t="b">
        <f t="shared" si="220"/>
        <v>1</v>
      </c>
      <c r="W405" t="b">
        <f t="shared" si="220"/>
        <v>1</v>
      </c>
      <c r="X405" t="b">
        <f t="shared" si="220"/>
        <v>1</v>
      </c>
      <c r="Y405" t="b">
        <f t="shared" si="220"/>
        <v>1</v>
      </c>
      <c r="Z405" t="b">
        <f t="shared" si="220"/>
        <v>1</v>
      </c>
      <c r="AA405" t="b">
        <f t="shared" si="220"/>
        <v>1</v>
      </c>
      <c r="AB405" t="b">
        <f t="shared" si="220"/>
        <v>1</v>
      </c>
      <c r="AC405" t="b">
        <f t="shared" si="220"/>
        <v>1</v>
      </c>
      <c r="AD405" t="b">
        <f t="shared" si="220"/>
        <v>1</v>
      </c>
      <c r="AE405" t="b">
        <f t="shared" si="220"/>
        <v>1</v>
      </c>
      <c r="AF405" t="b">
        <f t="shared" si="220"/>
        <v>1</v>
      </c>
      <c r="AG405" t="b">
        <f t="shared" si="220"/>
        <v>1</v>
      </c>
      <c r="AH405" t="b">
        <f t="shared" si="220"/>
        <v>1</v>
      </c>
      <c r="AI405" t="b">
        <f t="shared" si="220"/>
        <v>1</v>
      </c>
      <c r="AJ405" t="b">
        <f t="shared" si="220"/>
        <v>1</v>
      </c>
      <c r="AK405" t="b">
        <f t="shared" si="220"/>
        <v>1</v>
      </c>
      <c r="AL405" t="b">
        <f t="shared" si="220"/>
        <v>1</v>
      </c>
      <c r="AM405" t="b">
        <f t="shared" si="220"/>
        <v>1</v>
      </c>
      <c r="AN405" t="b">
        <f t="shared" si="220"/>
        <v>1</v>
      </c>
      <c r="AO405" t="b">
        <f t="shared" si="220"/>
        <v>0</v>
      </c>
      <c r="AP405" t="b">
        <f t="shared" si="220"/>
        <v>1</v>
      </c>
      <c r="AQ405" t="b">
        <f t="shared" si="220"/>
        <v>1</v>
      </c>
      <c r="AR405" t="b">
        <f t="shared" si="220"/>
        <v>1</v>
      </c>
      <c r="AS405" t="b">
        <f t="shared" si="220"/>
        <v>1</v>
      </c>
      <c r="AT405" t="b">
        <f t="shared" si="220"/>
        <v>1</v>
      </c>
      <c r="AU405" t="b">
        <f t="shared" si="220"/>
        <v>1</v>
      </c>
      <c r="AV405" t="b">
        <f t="shared" si="220"/>
        <v>1</v>
      </c>
      <c r="AW405" t="b">
        <f t="shared" si="220"/>
        <v>1</v>
      </c>
      <c r="AX405" t="b">
        <f t="shared" si="220"/>
        <v>1</v>
      </c>
      <c r="AY405" t="b">
        <f t="shared" si="220"/>
        <v>1</v>
      </c>
      <c r="AZ405" t="b">
        <f t="shared" si="220"/>
        <v>1</v>
      </c>
      <c r="BA405" t="b">
        <f t="shared" si="220"/>
        <v>1</v>
      </c>
      <c r="BB405" t="b">
        <f t="shared" si="220"/>
        <v>1</v>
      </c>
      <c r="BC405" t="b">
        <f t="shared" si="220"/>
        <v>0</v>
      </c>
      <c r="BD405" t="b">
        <f t="shared" si="220"/>
        <v>0</v>
      </c>
      <c r="BE405" t="b">
        <f t="shared" si="220"/>
        <v>0</v>
      </c>
      <c r="BF405" t="b">
        <f t="shared" si="220"/>
        <v>0</v>
      </c>
      <c r="BG405" t="b">
        <f t="shared" si="220"/>
        <v>1</v>
      </c>
      <c r="BH405" t="b">
        <f t="shared" si="220"/>
        <v>0</v>
      </c>
      <c r="BI405" t="b">
        <f t="shared" si="220"/>
        <v>1</v>
      </c>
      <c r="BJ405" t="b">
        <f t="shared" si="220"/>
        <v>1</v>
      </c>
      <c r="BK405" t="b">
        <f t="shared" si="220"/>
        <v>1</v>
      </c>
      <c r="BL405" t="b">
        <f t="shared" si="220"/>
        <v>1</v>
      </c>
      <c r="BM405" t="b">
        <f t="shared" ref="BM405:BW405" si="221">BM113=BM259</f>
        <v>1</v>
      </c>
      <c r="BN405" t="b">
        <f t="shared" si="221"/>
        <v>1</v>
      </c>
      <c r="BO405" t="b">
        <f t="shared" si="221"/>
        <v>1</v>
      </c>
      <c r="BP405" t="b">
        <f t="shared" si="221"/>
        <v>1</v>
      </c>
      <c r="BQ405" t="b">
        <f t="shared" si="221"/>
        <v>1</v>
      </c>
      <c r="BR405" t="b">
        <f t="shared" si="221"/>
        <v>1</v>
      </c>
      <c r="BS405" t="b">
        <f t="shared" si="221"/>
        <v>0</v>
      </c>
      <c r="BT405" t="b">
        <f t="shared" si="221"/>
        <v>1</v>
      </c>
      <c r="BU405" t="b">
        <f t="shared" si="221"/>
        <v>1</v>
      </c>
      <c r="BV405" t="b">
        <f t="shared" si="221"/>
        <v>0</v>
      </c>
      <c r="BW405" t="b">
        <f t="shared" si="221"/>
        <v>1</v>
      </c>
    </row>
    <row r="406" spans="1:75" x14ac:dyDescent="0.25">
      <c r="A406" t="b">
        <f t="shared" ref="A406:BL406" si="222">A114=A260</f>
        <v>1</v>
      </c>
      <c r="B406" t="b">
        <f t="shared" si="222"/>
        <v>1</v>
      </c>
      <c r="C406" t="b">
        <f t="shared" si="222"/>
        <v>0</v>
      </c>
      <c r="D406" t="b">
        <f t="shared" si="222"/>
        <v>0</v>
      </c>
      <c r="E406" t="b">
        <f t="shared" si="222"/>
        <v>0</v>
      </c>
      <c r="F406" t="b">
        <f t="shared" si="222"/>
        <v>0</v>
      </c>
      <c r="G406" t="b">
        <f t="shared" si="222"/>
        <v>0</v>
      </c>
      <c r="H406" t="b">
        <f t="shared" si="222"/>
        <v>1</v>
      </c>
      <c r="I406" t="b">
        <f t="shared" si="222"/>
        <v>1</v>
      </c>
      <c r="J406" t="b">
        <f t="shared" si="222"/>
        <v>1</v>
      </c>
      <c r="K406" t="b">
        <f t="shared" si="222"/>
        <v>1</v>
      </c>
      <c r="L406" t="b">
        <f t="shared" si="222"/>
        <v>0</v>
      </c>
      <c r="M406" t="b">
        <f t="shared" si="222"/>
        <v>1</v>
      </c>
      <c r="N406" t="b">
        <f t="shared" si="222"/>
        <v>1</v>
      </c>
      <c r="O406" t="b">
        <f t="shared" si="222"/>
        <v>1</v>
      </c>
      <c r="P406" t="b">
        <f t="shared" si="222"/>
        <v>1</v>
      </c>
      <c r="Q406" t="b">
        <f t="shared" si="222"/>
        <v>1</v>
      </c>
      <c r="R406" t="b">
        <f t="shared" si="222"/>
        <v>1</v>
      </c>
      <c r="S406" t="b">
        <f t="shared" si="222"/>
        <v>1</v>
      </c>
      <c r="T406" t="b">
        <f t="shared" si="222"/>
        <v>1</v>
      </c>
      <c r="U406" t="b">
        <f t="shared" si="222"/>
        <v>1</v>
      </c>
      <c r="V406" t="b">
        <f t="shared" si="222"/>
        <v>1</v>
      </c>
      <c r="W406" t="b">
        <f t="shared" si="222"/>
        <v>1</v>
      </c>
      <c r="X406" t="b">
        <f t="shared" si="222"/>
        <v>1</v>
      </c>
      <c r="Y406" t="b">
        <f t="shared" si="222"/>
        <v>1</v>
      </c>
      <c r="Z406" t="b">
        <f t="shared" si="222"/>
        <v>1</v>
      </c>
      <c r="AA406" t="b">
        <f t="shared" si="222"/>
        <v>1</v>
      </c>
      <c r="AB406" t="b">
        <f t="shared" si="222"/>
        <v>1</v>
      </c>
      <c r="AC406" t="b">
        <f t="shared" si="222"/>
        <v>1</v>
      </c>
      <c r="AD406" t="b">
        <f t="shared" si="222"/>
        <v>1</v>
      </c>
      <c r="AE406" t="b">
        <f t="shared" si="222"/>
        <v>1</v>
      </c>
      <c r="AF406" t="b">
        <f t="shared" si="222"/>
        <v>1</v>
      </c>
      <c r="AG406" t="b">
        <f t="shared" si="222"/>
        <v>1</v>
      </c>
      <c r="AH406" t="b">
        <f t="shared" si="222"/>
        <v>1</v>
      </c>
      <c r="AI406" t="b">
        <f t="shared" si="222"/>
        <v>1</v>
      </c>
      <c r="AJ406" t="b">
        <f t="shared" si="222"/>
        <v>1</v>
      </c>
      <c r="AK406" t="b">
        <f t="shared" si="222"/>
        <v>1</v>
      </c>
      <c r="AL406" t="b">
        <f t="shared" si="222"/>
        <v>1</v>
      </c>
      <c r="AM406" t="b">
        <f t="shared" si="222"/>
        <v>1</v>
      </c>
      <c r="AN406" t="b">
        <f t="shared" si="222"/>
        <v>1</v>
      </c>
      <c r="AO406" t="b">
        <f t="shared" si="222"/>
        <v>0</v>
      </c>
      <c r="AP406" t="b">
        <f t="shared" si="222"/>
        <v>1</v>
      </c>
      <c r="AQ406" t="b">
        <f t="shared" si="222"/>
        <v>1</v>
      </c>
      <c r="AR406" t="b">
        <f t="shared" si="222"/>
        <v>1</v>
      </c>
      <c r="AS406" t="b">
        <f t="shared" si="222"/>
        <v>1</v>
      </c>
      <c r="AT406" t="b">
        <f t="shared" si="222"/>
        <v>1</v>
      </c>
      <c r="AU406" t="b">
        <f t="shared" si="222"/>
        <v>1</v>
      </c>
      <c r="AV406" t="b">
        <f t="shared" si="222"/>
        <v>1</v>
      </c>
      <c r="AW406" t="b">
        <f t="shared" si="222"/>
        <v>1</v>
      </c>
      <c r="AX406" t="b">
        <f t="shared" si="222"/>
        <v>1</v>
      </c>
      <c r="AY406" t="b">
        <f t="shared" si="222"/>
        <v>1</v>
      </c>
      <c r="AZ406" t="b">
        <f t="shared" si="222"/>
        <v>1</v>
      </c>
      <c r="BA406" t="b">
        <f t="shared" si="222"/>
        <v>1</v>
      </c>
      <c r="BB406" t="b">
        <f t="shared" si="222"/>
        <v>1</v>
      </c>
      <c r="BC406" t="b">
        <f t="shared" si="222"/>
        <v>0</v>
      </c>
      <c r="BD406" t="b">
        <f t="shared" si="222"/>
        <v>0</v>
      </c>
      <c r="BE406" t="b">
        <f t="shared" si="222"/>
        <v>0</v>
      </c>
      <c r="BF406" t="b">
        <f t="shared" si="222"/>
        <v>0</v>
      </c>
      <c r="BG406" t="b">
        <f t="shared" si="222"/>
        <v>1</v>
      </c>
      <c r="BH406" t="b">
        <f t="shared" si="222"/>
        <v>0</v>
      </c>
      <c r="BI406" t="b">
        <f t="shared" si="222"/>
        <v>1</v>
      </c>
      <c r="BJ406" t="b">
        <f t="shared" si="222"/>
        <v>1</v>
      </c>
      <c r="BK406" t="b">
        <f t="shared" si="222"/>
        <v>1</v>
      </c>
      <c r="BL406" t="b">
        <f t="shared" si="222"/>
        <v>1</v>
      </c>
      <c r="BM406" t="b">
        <f t="shared" ref="BM406:BW406" si="223">BM114=BM260</f>
        <v>1</v>
      </c>
      <c r="BN406" t="b">
        <f t="shared" si="223"/>
        <v>1</v>
      </c>
      <c r="BO406" t="b">
        <f t="shared" si="223"/>
        <v>1</v>
      </c>
      <c r="BP406" t="b">
        <f t="shared" si="223"/>
        <v>1</v>
      </c>
      <c r="BQ406" t="b">
        <f t="shared" si="223"/>
        <v>1</v>
      </c>
      <c r="BR406" t="b">
        <f t="shared" si="223"/>
        <v>1</v>
      </c>
      <c r="BS406" t="b">
        <f t="shared" si="223"/>
        <v>0</v>
      </c>
      <c r="BT406" t="b">
        <f t="shared" si="223"/>
        <v>1</v>
      </c>
      <c r="BU406" t="b">
        <f t="shared" si="223"/>
        <v>1</v>
      </c>
      <c r="BV406" t="b">
        <f t="shared" si="223"/>
        <v>0</v>
      </c>
      <c r="BW406" t="b">
        <f t="shared" si="223"/>
        <v>1</v>
      </c>
    </row>
    <row r="407" spans="1:75" x14ac:dyDescent="0.25">
      <c r="A407" t="b">
        <f t="shared" ref="A407:BL407" si="224">A115=A261</f>
        <v>1</v>
      </c>
      <c r="B407" t="b">
        <f t="shared" si="224"/>
        <v>1</v>
      </c>
      <c r="C407" t="b">
        <f t="shared" si="224"/>
        <v>0</v>
      </c>
      <c r="D407" t="b">
        <f t="shared" si="224"/>
        <v>0</v>
      </c>
      <c r="E407" t="b">
        <f t="shared" si="224"/>
        <v>0</v>
      </c>
      <c r="F407" t="b">
        <f t="shared" si="224"/>
        <v>0</v>
      </c>
      <c r="G407" t="b">
        <f t="shared" si="224"/>
        <v>0</v>
      </c>
      <c r="H407" t="b">
        <f t="shared" si="224"/>
        <v>1</v>
      </c>
      <c r="I407" t="b">
        <f t="shared" si="224"/>
        <v>1</v>
      </c>
      <c r="J407" t="b">
        <f t="shared" si="224"/>
        <v>1</v>
      </c>
      <c r="K407" t="b">
        <f t="shared" si="224"/>
        <v>1</v>
      </c>
      <c r="L407" t="b">
        <f t="shared" si="224"/>
        <v>0</v>
      </c>
      <c r="M407" t="b">
        <f t="shared" si="224"/>
        <v>1</v>
      </c>
      <c r="N407" t="b">
        <f t="shared" si="224"/>
        <v>1</v>
      </c>
      <c r="O407" t="b">
        <f t="shared" si="224"/>
        <v>1</v>
      </c>
      <c r="P407" t="b">
        <f t="shared" si="224"/>
        <v>1</v>
      </c>
      <c r="Q407" t="b">
        <f t="shared" si="224"/>
        <v>1</v>
      </c>
      <c r="R407" t="b">
        <f t="shared" si="224"/>
        <v>1</v>
      </c>
      <c r="S407" t="b">
        <f t="shared" si="224"/>
        <v>1</v>
      </c>
      <c r="T407" t="b">
        <f t="shared" si="224"/>
        <v>1</v>
      </c>
      <c r="U407" t="b">
        <f t="shared" si="224"/>
        <v>1</v>
      </c>
      <c r="V407" t="b">
        <f t="shared" si="224"/>
        <v>1</v>
      </c>
      <c r="W407" t="b">
        <f t="shared" si="224"/>
        <v>1</v>
      </c>
      <c r="X407" t="b">
        <f t="shared" si="224"/>
        <v>1</v>
      </c>
      <c r="Y407" t="b">
        <f t="shared" si="224"/>
        <v>1</v>
      </c>
      <c r="Z407" t="b">
        <f t="shared" si="224"/>
        <v>1</v>
      </c>
      <c r="AA407" t="b">
        <f t="shared" si="224"/>
        <v>1</v>
      </c>
      <c r="AB407" t="b">
        <f t="shared" si="224"/>
        <v>1</v>
      </c>
      <c r="AC407" t="b">
        <f t="shared" si="224"/>
        <v>1</v>
      </c>
      <c r="AD407" t="b">
        <f t="shared" si="224"/>
        <v>1</v>
      </c>
      <c r="AE407" t="b">
        <f t="shared" si="224"/>
        <v>1</v>
      </c>
      <c r="AF407" t="b">
        <f t="shared" si="224"/>
        <v>1</v>
      </c>
      <c r="AG407" t="b">
        <f t="shared" si="224"/>
        <v>1</v>
      </c>
      <c r="AH407" t="b">
        <f t="shared" si="224"/>
        <v>1</v>
      </c>
      <c r="AI407" t="b">
        <f t="shared" si="224"/>
        <v>1</v>
      </c>
      <c r="AJ407" t="b">
        <f t="shared" si="224"/>
        <v>1</v>
      </c>
      <c r="AK407" t="b">
        <f t="shared" si="224"/>
        <v>1</v>
      </c>
      <c r="AL407" t="b">
        <f t="shared" si="224"/>
        <v>1</v>
      </c>
      <c r="AM407" t="b">
        <f t="shared" si="224"/>
        <v>1</v>
      </c>
      <c r="AN407" t="b">
        <f t="shared" si="224"/>
        <v>1</v>
      </c>
      <c r="AO407" t="b">
        <f t="shared" si="224"/>
        <v>0</v>
      </c>
      <c r="AP407" t="b">
        <f t="shared" si="224"/>
        <v>1</v>
      </c>
      <c r="AQ407" t="b">
        <f t="shared" si="224"/>
        <v>1</v>
      </c>
      <c r="AR407" t="b">
        <f t="shared" si="224"/>
        <v>1</v>
      </c>
      <c r="AS407" t="b">
        <f t="shared" si="224"/>
        <v>1</v>
      </c>
      <c r="AT407" t="b">
        <f t="shared" si="224"/>
        <v>1</v>
      </c>
      <c r="AU407" t="b">
        <f t="shared" si="224"/>
        <v>1</v>
      </c>
      <c r="AV407" t="b">
        <f t="shared" si="224"/>
        <v>1</v>
      </c>
      <c r="AW407" t="b">
        <f t="shared" si="224"/>
        <v>1</v>
      </c>
      <c r="AX407" t="b">
        <f t="shared" si="224"/>
        <v>1</v>
      </c>
      <c r="AY407" t="b">
        <f t="shared" si="224"/>
        <v>1</v>
      </c>
      <c r="AZ407" t="b">
        <f t="shared" si="224"/>
        <v>1</v>
      </c>
      <c r="BA407" t="b">
        <f t="shared" si="224"/>
        <v>1</v>
      </c>
      <c r="BB407" t="b">
        <f t="shared" si="224"/>
        <v>1</v>
      </c>
      <c r="BC407" t="b">
        <f t="shared" si="224"/>
        <v>0</v>
      </c>
      <c r="BD407" t="b">
        <f t="shared" si="224"/>
        <v>0</v>
      </c>
      <c r="BE407" t="b">
        <f t="shared" si="224"/>
        <v>0</v>
      </c>
      <c r="BF407" t="b">
        <f t="shared" si="224"/>
        <v>0</v>
      </c>
      <c r="BG407" t="b">
        <f t="shared" si="224"/>
        <v>1</v>
      </c>
      <c r="BH407" t="b">
        <f t="shared" si="224"/>
        <v>0</v>
      </c>
      <c r="BI407" t="b">
        <f t="shared" si="224"/>
        <v>1</v>
      </c>
      <c r="BJ407" t="b">
        <f t="shared" si="224"/>
        <v>1</v>
      </c>
      <c r="BK407" t="b">
        <f t="shared" si="224"/>
        <v>1</v>
      </c>
      <c r="BL407" t="b">
        <f t="shared" si="224"/>
        <v>1</v>
      </c>
      <c r="BM407" t="b">
        <f t="shared" ref="BM407:BW407" si="225">BM115=BM261</f>
        <v>1</v>
      </c>
      <c r="BN407" t="b">
        <f t="shared" si="225"/>
        <v>1</v>
      </c>
      <c r="BO407" t="b">
        <f t="shared" si="225"/>
        <v>1</v>
      </c>
      <c r="BP407" t="b">
        <f t="shared" si="225"/>
        <v>1</v>
      </c>
      <c r="BQ407" t="b">
        <f t="shared" si="225"/>
        <v>1</v>
      </c>
      <c r="BR407" t="b">
        <f t="shared" si="225"/>
        <v>1</v>
      </c>
      <c r="BS407" t="b">
        <f t="shared" si="225"/>
        <v>0</v>
      </c>
      <c r="BT407" t="b">
        <f t="shared" si="225"/>
        <v>1</v>
      </c>
      <c r="BU407" t="b">
        <f t="shared" si="225"/>
        <v>1</v>
      </c>
      <c r="BV407" t="b">
        <f t="shared" si="225"/>
        <v>0</v>
      </c>
      <c r="BW407" t="b">
        <f t="shared" si="225"/>
        <v>1</v>
      </c>
    </row>
    <row r="408" spans="1:75" x14ac:dyDescent="0.25">
      <c r="A408" t="b">
        <f t="shared" ref="A408:BL408" si="226">A116=A262</f>
        <v>1</v>
      </c>
      <c r="B408" t="b">
        <f t="shared" si="226"/>
        <v>1</v>
      </c>
      <c r="C408" t="b">
        <f t="shared" si="226"/>
        <v>0</v>
      </c>
      <c r="D408" t="b">
        <f t="shared" si="226"/>
        <v>0</v>
      </c>
      <c r="E408" t="b">
        <f t="shared" si="226"/>
        <v>0</v>
      </c>
      <c r="F408" t="b">
        <f t="shared" si="226"/>
        <v>0</v>
      </c>
      <c r="G408" t="b">
        <f t="shared" si="226"/>
        <v>0</v>
      </c>
      <c r="H408" t="b">
        <f t="shared" si="226"/>
        <v>1</v>
      </c>
      <c r="I408" t="b">
        <f t="shared" si="226"/>
        <v>1</v>
      </c>
      <c r="J408" t="b">
        <f t="shared" si="226"/>
        <v>1</v>
      </c>
      <c r="K408" t="b">
        <f t="shared" si="226"/>
        <v>1</v>
      </c>
      <c r="L408" t="b">
        <f t="shared" si="226"/>
        <v>0</v>
      </c>
      <c r="M408" t="b">
        <f t="shared" si="226"/>
        <v>1</v>
      </c>
      <c r="N408" t="b">
        <f t="shared" si="226"/>
        <v>1</v>
      </c>
      <c r="O408" t="b">
        <f t="shared" si="226"/>
        <v>1</v>
      </c>
      <c r="P408" t="b">
        <f t="shared" si="226"/>
        <v>1</v>
      </c>
      <c r="Q408" t="b">
        <f t="shared" si="226"/>
        <v>1</v>
      </c>
      <c r="R408" t="b">
        <f t="shared" si="226"/>
        <v>1</v>
      </c>
      <c r="S408" t="b">
        <f t="shared" si="226"/>
        <v>1</v>
      </c>
      <c r="T408" t="b">
        <f t="shared" si="226"/>
        <v>1</v>
      </c>
      <c r="U408" t="b">
        <f t="shared" si="226"/>
        <v>1</v>
      </c>
      <c r="V408" t="b">
        <f t="shared" si="226"/>
        <v>1</v>
      </c>
      <c r="W408" t="b">
        <f t="shared" si="226"/>
        <v>1</v>
      </c>
      <c r="X408" t="b">
        <f t="shared" si="226"/>
        <v>1</v>
      </c>
      <c r="Y408" t="b">
        <f t="shared" si="226"/>
        <v>1</v>
      </c>
      <c r="Z408" t="b">
        <f t="shared" si="226"/>
        <v>1</v>
      </c>
      <c r="AA408" t="b">
        <f t="shared" si="226"/>
        <v>1</v>
      </c>
      <c r="AB408" t="b">
        <f t="shared" si="226"/>
        <v>1</v>
      </c>
      <c r="AC408" t="b">
        <f t="shared" si="226"/>
        <v>1</v>
      </c>
      <c r="AD408" t="b">
        <f t="shared" si="226"/>
        <v>1</v>
      </c>
      <c r="AE408" t="b">
        <f t="shared" si="226"/>
        <v>1</v>
      </c>
      <c r="AF408" t="b">
        <f t="shared" si="226"/>
        <v>1</v>
      </c>
      <c r="AG408" t="b">
        <f t="shared" si="226"/>
        <v>1</v>
      </c>
      <c r="AH408" t="b">
        <f t="shared" si="226"/>
        <v>1</v>
      </c>
      <c r="AI408" t="b">
        <f t="shared" si="226"/>
        <v>1</v>
      </c>
      <c r="AJ408" t="b">
        <f t="shared" si="226"/>
        <v>1</v>
      </c>
      <c r="AK408" t="b">
        <f t="shared" si="226"/>
        <v>1</v>
      </c>
      <c r="AL408" t="b">
        <f t="shared" si="226"/>
        <v>1</v>
      </c>
      <c r="AM408" t="b">
        <f t="shared" si="226"/>
        <v>1</v>
      </c>
      <c r="AN408" t="b">
        <f t="shared" si="226"/>
        <v>1</v>
      </c>
      <c r="AO408" t="b">
        <f t="shared" si="226"/>
        <v>0</v>
      </c>
      <c r="AP408" t="b">
        <f t="shared" si="226"/>
        <v>1</v>
      </c>
      <c r="AQ408" t="b">
        <f t="shared" si="226"/>
        <v>1</v>
      </c>
      <c r="AR408" t="b">
        <f t="shared" si="226"/>
        <v>1</v>
      </c>
      <c r="AS408" t="b">
        <f t="shared" si="226"/>
        <v>1</v>
      </c>
      <c r="AT408" t="b">
        <f t="shared" si="226"/>
        <v>1</v>
      </c>
      <c r="AU408" t="b">
        <f t="shared" si="226"/>
        <v>1</v>
      </c>
      <c r="AV408" t="b">
        <f t="shared" si="226"/>
        <v>1</v>
      </c>
      <c r="AW408" t="b">
        <f t="shared" si="226"/>
        <v>1</v>
      </c>
      <c r="AX408" t="b">
        <f t="shared" si="226"/>
        <v>1</v>
      </c>
      <c r="AY408" t="b">
        <f t="shared" si="226"/>
        <v>1</v>
      </c>
      <c r="AZ408" t="b">
        <f t="shared" si="226"/>
        <v>1</v>
      </c>
      <c r="BA408" t="b">
        <f t="shared" si="226"/>
        <v>1</v>
      </c>
      <c r="BB408" t="b">
        <f t="shared" si="226"/>
        <v>1</v>
      </c>
      <c r="BC408" t="b">
        <f t="shared" si="226"/>
        <v>0</v>
      </c>
      <c r="BD408" t="b">
        <f t="shared" si="226"/>
        <v>0</v>
      </c>
      <c r="BE408" t="b">
        <f t="shared" si="226"/>
        <v>0</v>
      </c>
      <c r="BF408" t="b">
        <f t="shared" si="226"/>
        <v>0</v>
      </c>
      <c r="BG408" t="b">
        <f t="shared" si="226"/>
        <v>1</v>
      </c>
      <c r="BH408" t="b">
        <f t="shared" si="226"/>
        <v>0</v>
      </c>
      <c r="BI408" t="b">
        <f t="shared" si="226"/>
        <v>1</v>
      </c>
      <c r="BJ408" t="b">
        <f t="shared" si="226"/>
        <v>1</v>
      </c>
      <c r="BK408" t="b">
        <f t="shared" si="226"/>
        <v>1</v>
      </c>
      <c r="BL408" t="b">
        <f t="shared" si="226"/>
        <v>1</v>
      </c>
      <c r="BM408" t="b">
        <f t="shared" ref="BM408:BW408" si="227">BM116=BM262</f>
        <v>1</v>
      </c>
      <c r="BN408" t="b">
        <f t="shared" si="227"/>
        <v>1</v>
      </c>
      <c r="BO408" t="b">
        <f t="shared" si="227"/>
        <v>1</v>
      </c>
      <c r="BP408" t="b">
        <f t="shared" si="227"/>
        <v>1</v>
      </c>
      <c r="BQ408" t="b">
        <f t="shared" si="227"/>
        <v>1</v>
      </c>
      <c r="BR408" t="b">
        <f t="shared" si="227"/>
        <v>1</v>
      </c>
      <c r="BS408" t="b">
        <f t="shared" si="227"/>
        <v>0</v>
      </c>
      <c r="BT408" t="b">
        <f t="shared" si="227"/>
        <v>1</v>
      </c>
      <c r="BU408" t="b">
        <f t="shared" si="227"/>
        <v>1</v>
      </c>
      <c r="BV408" t="b">
        <f t="shared" si="227"/>
        <v>0</v>
      </c>
      <c r="BW408" t="b">
        <f t="shared" si="227"/>
        <v>1</v>
      </c>
    </row>
    <row r="409" spans="1:75" x14ac:dyDescent="0.25">
      <c r="A409" t="b">
        <f t="shared" ref="A409:BL409" si="228">A117=A263</f>
        <v>1</v>
      </c>
      <c r="B409" t="b">
        <f t="shared" si="228"/>
        <v>1</v>
      </c>
      <c r="C409" t="b">
        <f t="shared" si="228"/>
        <v>0</v>
      </c>
      <c r="D409" t="b">
        <f t="shared" si="228"/>
        <v>0</v>
      </c>
      <c r="E409" t="b">
        <f t="shared" si="228"/>
        <v>0</v>
      </c>
      <c r="F409" t="b">
        <f t="shared" si="228"/>
        <v>0</v>
      </c>
      <c r="G409" t="b">
        <f t="shared" si="228"/>
        <v>0</v>
      </c>
      <c r="H409" t="b">
        <f t="shared" si="228"/>
        <v>1</v>
      </c>
      <c r="I409" t="b">
        <f t="shared" si="228"/>
        <v>1</v>
      </c>
      <c r="J409" t="b">
        <f t="shared" si="228"/>
        <v>1</v>
      </c>
      <c r="K409" t="b">
        <f t="shared" si="228"/>
        <v>1</v>
      </c>
      <c r="L409" t="b">
        <f t="shared" si="228"/>
        <v>0</v>
      </c>
      <c r="M409" t="b">
        <f t="shared" si="228"/>
        <v>1</v>
      </c>
      <c r="N409" t="b">
        <f t="shared" si="228"/>
        <v>1</v>
      </c>
      <c r="O409" t="b">
        <f t="shared" si="228"/>
        <v>1</v>
      </c>
      <c r="P409" t="b">
        <f t="shared" si="228"/>
        <v>1</v>
      </c>
      <c r="Q409" t="b">
        <f t="shared" si="228"/>
        <v>1</v>
      </c>
      <c r="R409" t="b">
        <f t="shared" si="228"/>
        <v>1</v>
      </c>
      <c r="S409" t="b">
        <f t="shared" si="228"/>
        <v>1</v>
      </c>
      <c r="T409" t="b">
        <f t="shared" si="228"/>
        <v>1</v>
      </c>
      <c r="U409" t="b">
        <f t="shared" si="228"/>
        <v>1</v>
      </c>
      <c r="V409" t="b">
        <f t="shared" si="228"/>
        <v>1</v>
      </c>
      <c r="W409" t="b">
        <f t="shared" si="228"/>
        <v>1</v>
      </c>
      <c r="X409" t="b">
        <f t="shared" si="228"/>
        <v>1</v>
      </c>
      <c r="Y409" t="b">
        <f t="shared" si="228"/>
        <v>1</v>
      </c>
      <c r="Z409" t="b">
        <f t="shared" si="228"/>
        <v>1</v>
      </c>
      <c r="AA409" t="b">
        <f t="shared" si="228"/>
        <v>1</v>
      </c>
      <c r="AB409" t="b">
        <f t="shared" si="228"/>
        <v>1</v>
      </c>
      <c r="AC409" t="b">
        <f t="shared" si="228"/>
        <v>1</v>
      </c>
      <c r="AD409" t="b">
        <f t="shared" si="228"/>
        <v>1</v>
      </c>
      <c r="AE409" t="b">
        <f t="shared" si="228"/>
        <v>1</v>
      </c>
      <c r="AF409" t="b">
        <f t="shared" si="228"/>
        <v>1</v>
      </c>
      <c r="AG409" t="b">
        <f t="shared" si="228"/>
        <v>1</v>
      </c>
      <c r="AH409" t="b">
        <f t="shared" si="228"/>
        <v>1</v>
      </c>
      <c r="AI409" t="b">
        <f t="shared" si="228"/>
        <v>1</v>
      </c>
      <c r="AJ409" t="b">
        <f t="shared" si="228"/>
        <v>1</v>
      </c>
      <c r="AK409" t="b">
        <f t="shared" si="228"/>
        <v>1</v>
      </c>
      <c r="AL409" t="b">
        <f t="shared" si="228"/>
        <v>1</v>
      </c>
      <c r="AM409" t="b">
        <f t="shared" si="228"/>
        <v>1</v>
      </c>
      <c r="AN409" t="b">
        <f t="shared" si="228"/>
        <v>1</v>
      </c>
      <c r="AO409" t="b">
        <f t="shared" si="228"/>
        <v>0</v>
      </c>
      <c r="AP409" t="b">
        <f t="shared" si="228"/>
        <v>1</v>
      </c>
      <c r="AQ409" t="b">
        <f t="shared" si="228"/>
        <v>1</v>
      </c>
      <c r="AR409" t="b">
        <f t="shared" si="228"/>
        <v>1</v>
      </c>
      <c r="AS409" t="b">
        <f t="shared" si="228"/>
        <v>1</v>
      </c>
      <c r="AT409" t="b">
        <f t="shared" si="228"/>
        <v>1</v>
      </c>
      <c r="AU409" t="b">
        <f t="shared" si="228"/>
        <v>1</v>
      </c>
      <c r="AV409" t="b">
        <f t="shared" si="228"/>
        <v>1</v>
      </c>
      <c r="AW409" t="b">
        <f t="shared" si="228"/>
        <v>1</v>
      </c>
      <c r="AX409" t="b">
        <f t="shared" si="228"/>
        <v>1</v>
      </c>
      <c r="AY409" t="b">
        <f t="shared" si="228"/>
        <v>1</v>
      </c>
      <c r="AZ409" t="b">
        <f t="shared" si="228"/>
        <v>1</v>
      </c>
      <c r="BA409" t="b">
        <f t="shared" si="228"/>
        <v>1</v>
      </c>
      <c r="BB409" t="b">
        <f t="shared" si="228"/>
        <v>1</v>
      </c>
      <c r="BC409" t="b">
        <f t="shared" si="228"/>
        <v>0</v>
      </c>
      <c r="BD409" t="b">
        <f t="shared" si="228"/>
        <v>0</v>
      </c>
      <c r="BE409" t="b">
        <f t="shared" si="228"/>
        <v>0</v>
      </c>
      <c r="BF409" t="b">
        <f t="shared" si="228"/>
        <v>0</v>
      </c>
      <c r="BG409" t="b">
        <f t="shared" si="228"/>
        <v>1</v>
      </c>
      <c r="BH409" t="b">
        <f t="shared" si="228"/>
        <v>0</v>
      </c>
      <c r="BI409" t="b">
        <f t="shared" si="228"/>
        <v>1</v>
      </c>
      <c r="BJ409" t="b">
        <f t="shared" si="228"/>
        <v>1</v>
      </c>
      <c r="BK409" t="b">
        <f t="shared" si="228"/>
        <v>1</v>
      </c>
      <c r="BL409" t="b">
        <f t="shared" si="228"/>
        <v>1</v>
      </c>
      <c r="BM409" t="b">
        <f t="shared" ref="BM409:BW409" si="229">BM117=BM263</f>
        <v>1</v>
      </c>
      <c r="BN409" t="b">
        <f t="shared" si="229"/>
        <v>1</v>
      </c>
      <c r="BO409" t="b">
        <f t="shared" si="229"/>
        <v>1</v>
      </c>
      <c r="BP409" t="b">
        <f t="shared" si="229"/>
        <v>1</v>
      </c>
      <c r="BQ409" t="b">
        <f t="shared" si="229"/>
        <v>1</v>
      </c>
      <c r="BR409" t="b">
        <f t="shared" si="229"/>
        <v>1</v>
      </c>
      <c r="BS409" t="b">
        <f t="shared" si="229"/>
        <v>0</v>
      </c>
      <c r="BT409" t="b">
        <f t="shared" si="229"/>
        <v>1</v>
      </c>
      <c r="BU409" t="b">
        <f t="shared" si="229"/>
        <v>1</v>
      </c>
      <c r="BV409" t="b">
        <f t="shared" si="229"/>
        <v>0</v>
      </c>
      <c r="BW409" t="b">
        <f t="shared" si="229"/>
        <v>1</v>
      </c>
    </row>
    <row r="410" spans="1:75" x14ac:dyDescent="0.25">
      <c r="A410" t="b">
        <f t="shared" ref="A410:BL410" si="230">A118=A264</f>
        <v>1</v>
      </c>
      <c r="B410" t="b">
        <f t="shared" si="230"/>
        <v>1</v>
      </c>
      <c r="C410" t="b">
        <f t="shared" si="230"/>
        <v>0</v>
      </c>
      <c r="D410" t="b">
        <f t="shared" si="230"/>
        <v>0</v>
      </c>
      <c r="E410" t="b">
        <f t="shared" si="230"/>
        <v>0</v>
      </c>
      <c r="F410" t="b">
        <f t="shared" si="230"/>
        <v>0</v>
      </c>
      <c r="G410" t="b">
        <f t="shared" si="230"/>
        <v>0</v>
      </c>
      <c r="H410" t="b">
        <f t="shared" si="230"/>
        <v>1</v>
      </c>
      <c r="I410" t="b">
        <f t="shared" si="230"/>
        <v>1</v>
      </c>
      <c r="J410" t="b">
        <f t="shared" si="230"/>
        <v>1</v>
      </c>
      <c r="K410" t="b">
        <f t="shared" si="230"/>
        <v>1</v>
      </c>
      <c r="L410" t="b">
        <f t="shared" si="230"/>
        <v>0</v>
      </c>
      <c r="M410" t="b">
        <f t="shared" si="230"/>
        <v>1</v>
      </c>
      <c r="N410" t="b">
        <f t="shared" si="230"/>
        <v>1</v>
      </c>
      <c r="O410" t="b">
        <f t="shared" si="230"/>
        <v>1</v>
      </c>
      <c r="P410" t="b">
        <f t="shared" si="230"/>
        <v>1</v>
      </c>
      <c r="Q410" t="b">
        <f t="shared" si="230"/>
        <v>1</v>
      </c>
      <c r="R410" t="b">
        <f t="shared" si="230"/>
        <v>1</v>
      </c>
      <c r="S410" t="b">
        <f t="shared" si="230"/>
        <v>1</v>
      </c>
      <c r="T410" t="b">
        <f t="shared" si="230"/>
        <v>1</v>
      </c>
      <c r="U410" t="b">
        <f t="shared" si="230"/>
        <v>1</v>
      </c>
      <c r="V410" t="b">
        <f t="shared" si="230"/>
        <v>1</v>
      </c>
      <c r="W410" t="b">
        <f t="shared" si="230"/>
        <v>1</v>
      </c>
      <c r="X410" t="b">
        <f t="shared" si="230"/>
        <v>1</v>
      </c>
      <c r="Y410" t="b">
        <f t="shared" si="230"/>
        <v>1</v>
      </c>
      <c r="Z410" t="b">
        <f t="shared" si="230"/>
        <v>1</v>
      </c>
      <c r="AA410" t="b">
        <f t="shared" si="230"/>
        <v>1</v>
      </c>
      <c r="AB410" t="b">
        <f t="shared" si="230"/>
        <v>1</v>
      </c>
      <c r="AC410" t="b">
        <f t="shared" si="230"/>
        <v>1</v>
      </c>
      <c r="AD410" t="b">
        <f t="shared" si="230"/>
        <v>1</v>
      </c>
      <c r="AE410" t="b">
        <f t="shared" si="230"/>
        <v>1</v>
      </c>
      <c r="AF410" t="b">
        <f t="shared" si="230"/>
        <v>1</v>
      </c>
      <c r="AG410" t="b">
        <f t="shared" si="230"/>
        <v>1</v>
      </c>
      <c r="AH410" t="b">
        <f t="shared" si="230"/>
        <v>1</v>
      </c>
      <c r="AI410" t="b">
        <f t="shared" si="230"/>
        <v>1</v>
      </c>
      <c r="AJ410" t="b">
        <f t="shared" si="230"/>
        <v>1</v>
      </c>
      <c r="AK410" t="b">
        <f t="shared" si="230"/>
        <v>1</v>
      </c>
      <c r="AL410" t="b">
        <f t="shared" si="230"/>
        <v>1</v>
      </c>
      <c r="AM410" t="b">
        <f t="shared" si="230"/>
        <v>1</v>
      </c>
      <c r="AN410" t="b">
        <f t="shared" si="230"/>
        <v>1</v>
      </c>
      <c r="AO410" t="b">
        <f t="shared" si="230"/>
        <v>0</v>
      </c>
      <c r="AP410" t="b">
        <f t="shared" si="230"/>
        <v>1</v>
      </c>
      <c r="AQ410" t="b">
        <f t="shared" si="230"/>
        <v>1</v>
      </c>
      <c r="AR410" t="b">
        <f t="shared" si="230"/>
        <v>1</v>
      </c>
      <c r="AS410" t="b">
        <f t="shared" si="230"/>
        <v>1</v>
      </c>
      <c r="AT410" t="b">
        <f t="shared" si="230"/>
        <v>1</v>
      </c>
      <c r="AU410" t="b">
        <f t="shared" si="230"/>
        <v>1</v>
      </c>
      <c r="AV410" t="b">
        <f t="shared" si="230"/>
        <v>1</v>
      </c>
      <c r="AW410" t="b">
        <f t="shared" si="230"/>
        <v>1</v>
      </c>
      <c r="AX410" t="b">
        <f t="shared" si="230"/>
        <v>1</v>
      </c>
      <c r="AY410" t="b">
        <f t="shared" si="230"/>
        <v>1</v>
      </c>
      <c r="AZ410" t="b">
        <f t="shared" si="230"/>
        <v>1</v>
      </c>
      <c r="BA410" t="b">
        <f t="shared" si="230"/>
        <v>1</v>
      </c>
      <c r="BB410" t="b">
        <f t="shared" si="230"/>
        <v>1</v>
      </c>
      <c r="BC410" t="b">
        <f t="shared" si="230"/>
        <v>0</v>
      </c>
      <c r="BD410" t="b">
        <f t="shared" si="230"/>
        <v>0</v>
      </c>
      <c r="BE410" t="b">
        <f t="shared" si="230"/>
        <v>0</v>
      </c>
      <c r="BF410" t="b">
        <f t="shared" si="230"/>
        <v>0</v>
      </c>
      <c r="BG410" t="b">
        <f t="shared" si="230"/>
        <v>1</v>
      </c>
      <c r="BH410" t="b">
        <f t="shared" si="230"/>
        <v>0</v>
      </c>
      <c r="BI410" t="b">
        <f t="shared" si="230"/>
        <v>1</v>
      </c>
      <c r="BJ410" t="b">
        <f t="shared" si="230"/>
        <v>1</v>
      </c>
      <c r="BK410" t="b">
        <f t="shared" si="230"/>
        <v>1</v>
      </c>
      <c r="BL410" t="b">
        <f t="shared" si="230"/>
        <v>1</v>
      </c>
      <c r="BM410" t="b">
        <f t="shared" ref="BM410:BW410" si="231">BM118=BM264</f>
        <v>1</v>
      </c>
      <c r="BN410" t="b">
        <f t="shared" si="231"/>
        <v>1</v>
      </c>
      <c r="BO410" t="b">
        <f t="shared" si="231"/>
        <v>1</v>
      </c>
      <c r="BP410" t="b">
        <f t="shared" si="231"/>
        <v>1</v>
      </c>
      <c r="BQ410" t="b">
        <f t="shared" si="231"/>
        <v>1</v>
      </c>
      <c r="BR410" t="b">
        <f t="shared" si="231"/>
        <v>1</v>
      </c>
      <c r="BS410" t="b">
        <f t="shared" si="231"/>
        <v>0</v>
      </c>
      <c r="BT410" t="b">
        <f t="shared" si="231"/>
        <v>1</v>
      </c>
      <c r="BU410" t="b">
        <f t="shared" si="231"/>
        <v>1</v>
      </c>
      <c r="BV410" t="b">
        <f t="shared" si="231"/>
        <v>0</v>
      </c>
      <c r="BW410" t="b">
        <f t="shared" si="231"/>
        <v>1</v>
      </c>
    </row>
    <row r="411" spans="1:75" x14ac:dyDescent="0.25">
      <c r="A411" t="b">
        <f t="shared" ref="A411:BL411" si="232">A119=A265</f>
        <v>1</v>
      </c>
      <c r="B411" t="b">
        <f t="shared" si="232"/>
        <v>1</v>
      </c>
      <c r="C411" t="b">
        <f t="shared" si="232"/>
        <v>0</v>
      </c>
      <c r="D411" t="b">
        <f t="shared" si="232"/>
        <v>0</v>
      </c>
      <c r="E411" t="b">
        <f t="shared" si="232"/>
        <v>0</v>
      </c>
      <c r="F411" t="b">
        <f t="shared" si="232"/>
        <v>0</v>
      </c>
      <c r="G411" t="b">
        <f t="shared" si="232"/>
        <v>0</v>
      </c>
      <c r="H411" t="b">
        <f t="shared" si="232"/>
        <v>1</v>
      </c>
      <c r="I411" t="b">
        <f t="shared" si="232"/>
        <v>1</v>
      </c>
      <c r="J411" t="b">
        <f t="shared" si="232"/>
        <v>1</v>
      </c>
      <c r="K411" t="b">
        <f t="shared" si="232"/>
        <v>1</v>
      </c>
      <c r="L411" t="b">
        <f t="shared" si="232"/>
        <v>0</v>
      </c>
      <c r="M411" t="b">
        <f t="shared" si="232"/>
        <v>1</v>
      </c>
      <c r="N411" t="b">
        <f t="shared" si="232"/>
        <v>1</v>
      </c>
      <c r="O411" t="b">
        <f t="shared" si="232"/>
        <v>1</v>
      </c>
      <c r="P411" t="b">
        <f t="shared" si="232"/>
        <v>1</v>
      </c>
      <c r="Q411" t="b">
        <f t="shared" si="232"/>
        <v>1</v>
      </c>
      <c r="R411" t="b">
        <f t="shared" si="232"/>
        <v>1</v>
      </c>
      <c r="S411" t="b">
        <f t="shared" si="232"/>
        <v>1</v>
      </c>
      <c r="T411" t="b">
        <f t="shared" si="232"/>
        <v>1</v>
      </c>
      <c r="U411" t="b">
        <f t="shared" si="232"/>
        <v>1</v>
      </c>
      <c r="V411" t="b">
        <f t="shared" si="232"/>
        <v>1</v>
      </c>
      <c r="W411" t="b">
        <f t="shared" si="232"/>
        <v>1</v>
      </c>
      <c r="X411" t="b">
        <f t="shared" si="232"/>
        <v>1</v>
      </c>
      <c r="Y411" t="b">
        <f t="shared" si="232"/>
        <v>1</v>
      </c>
      <c r="Z411" t="b">
        <f t="shared" si="232"/>
        <v>1</v>
      </c>
      <c r="AA411" t="b">
        <f t="shared" si="232"/>
        <v>1</v>
      </c>
      <c r="AB411" t="b">
        <f t="shared" si="232"/>
        <v>1</v>
      </c>
      <c r="AC411" t="b">
        <f t="shared" si="232"/>
        <v>1</v>
      </c>
      <c r="AD411" t="b">
        <f t="shared" si="232"/>
        <v>1</v>
      </c>
      <c r="AE411" t="b">
        <f t="shared" si="232"/>
        <v>1</v>
      </c>
      <c r="AF411" t="b">
        <f t="shared" si="232"/>
        <v>1</v>
      </c>
      <c r="AG411" t="b">
        <f t="shared" si="232"/>
        <v>1</v>
      </c>
      <c r="AH411" t="b">
        <f t="shared" si="232"/>
        <v>1</v>
      </c>
      <c r="AI411" t="b">
        <f t="shared" si="232"/>
        <v>1</v>
      </c>
      <c r="AJ411" t="b">
        <f t="shared" si="232"/>
        <v>1</v>
      </c>
      <c r="AK411" t="b">
        <f t="shared" si="232"/>
        <v>1</v>
      </c>
      <c r="AL411" t="b">
        <f t="shared" si="232"/>
        <v>1</v>
      </c>
      <c r="AM411" t="b">
        <f t="shared" si="232"/>
        <v>1</v>
      </c>
      <c r="AN411" t="b">
        <f t="shared" si="232"/>
        <v>1</v>
      </c>
      <c r="AO411" t="b">
        <f t="shared" si="232"/>
        <v>0</v>
      </c>
      <c r="AP411" t="b">
        <f t="shared" si="232"/>
        <v>1</v>
      </c>
      <c r="AQ411" t="b">
        <f t="shared" si="232"/>
        <v>1</v>
      </c>
      <c r="AR411" t="b">
        <f t="shared" si="232"/>
        <v>1</v>
      </c>
      <c r="AS411" t="b">
        <f t="shared" si="232"/>
        <v>1</v>
      </c>
      <c r="AT411" t="b">
        <f t="shared" si="232"/>
        <v>1</v>
      </c>
      <c r="AU411" t="b">
        <f t="shared" si="232"/>
        <v>1</v>
      </c>
      <c r="AV411" t="b">
        <f t="shared" si="232"/>
        <v>1</v>
      </c>
      <c r="AW411" t="b">
        <f t="shared" si="232"/>
        <v>1</v>
      </c>
      <c r="AX411" t="b">
        <f t="shared" si="232"/>
        <v>1</v>
      </c>
      <c r="AY411" t="b">
        <f t="shared" si="232"/>
        <v>1</v>
      </c>
      <c r="AZ411" t="b">
        <f t="shared" si="232"/>
        <v>1</v>
      </c>
      <c r="BA411" t="b">
        <f t="shared" si="232"/>
        <v>1</v>
      </c>
      <c r="BB411" t="b">
        <f t="shared" si="232"/>
        <v>1</v>
      </c>
      <c r="BC411" t="b">
        <f t="shared" si="232"/>
        <v>0</v>
      </c>
      <c r="BD411" t="b">
        <f t="shared" si="232"/>
        <v>0</v>
      </c>
      <c r="BE411" t="b">
        <f t="shared" si="232"/>
        <v>0</v>
      </c>
      <c r="BF411" t="b">
        <f t="shared" si="232"/>
        <v>0</v>
      </c>
      <c r="BG411" t="b">
        <f t="shared" si="232"/>
        <v>1</v>
      </c>
      <c r="BH411" t="b">
        <f t="shared" si="232"/>
        <v>0</v>
      </c>
      <c r="BI411" t="b">
        <f t="shared" si="232"/>
        <v>1</v>
      </c>
      <c r="BJ411" t="b">
        <f t="shared" si="232"/>
        <v>1</v>
      </c>
      <c r="BK411" t="b">
        <f t="shared" si="232"/>
        <v>1</v>
      </c>
      <c r="BL411" t="b">
        <f t="shared" si="232"/>
        <v>1</v>
      </c>
      <c r="BM411" t="b">
        <f t="shared" ref="BM411:BW411" si="233">BM119=BM265</f>
        <v>1</v>
      </c>
      <c r="BN411" t="b">
        <f t="shared" si="233"/>
        <v>1</v>
      </c>
      <c r="BO411" t="b">
        <f t="shared" si="233"/>
        <v>1</v>
      </c>
      <c r="BP411" t="b">
        <f t="shared" si="233"/>
        <v>1</v>
      </c>
      <c r="BQ411" t="b">
        <f t="shared" si="233"/>
        <v>1</v>
      </c>
      <c r="BR411" t="b">
        <f t="shared" si="233"/>
        <v>1</v>
      </c>
      <c r="BS411" t="b">
        <f t="shared" si="233"/>
        <v>0</v>
      </c>
      <c r="BT411" t="b">
        <f t="shared" si="233"/>
        <v>1</v>
      </c>
      <c r="BU411" t="b">
        <f t="shared" si="233"/>
        <v>1</v>
      </c>
      <c r="BV411" t="b">
        <f t="shared" si="233"/>
        <v>0</v>
      </c>
      <c r="BW411" t="b">
        <f t="shared" si="233"/>
        <v>1</v>
      </c>
    </row>
    <row r="412" spans="1:75" x14ac:dyDescent="0.25">
      <c r="A412" t="b">
        <f t="shared" ref="A412:BL412" si="234">A120=A266</f>
        <v>1</v>
      </c>
      <c r="B412" t="b">
        <f t="shared" si="234"/>
        <v>1</v>
      </c>
      <c r="C412" t="b">
        <f t="shared" si="234"/>
        <v>0</v>
      </c>
      <c r="D412" t="b">
        <f t="shared" si="234"/>
        <v>0</v>
      </c>
      <c r="E412" t="b">
        <f t="shared" si="234"/>
        <v>0</v>
      </c>
      <c r="F412" t="b">
        <f t="shared" si="234"/>
        <v>0</v>
      </c>
      <c r="G412" t="b">
        <f t="shared" si="234"/>
        <v>0</v>
      </c>
      <c r="H412" t="b">
        <f t="shared" si="234"/>
        <v>1</v>
      </c>
      <c r="I412" t="b">
        <f t="shared" si="234"/>
        <v>1</v>
      </c>
      <c r="J412" t="b">
        <f t="shared" si="234"/>
        <v>1</v>
      </c>
      <c r="K412" t="b">
        <f t="shared" si="234"/>
        <v>1</v>
      </c>
      <c r="L412" t="b">
        <f t="shared" si="234"/>
        <v>0</v>
      </c>
      <c r="M412" t="b">
        <f t="shared" si="234"/>
        <v>1</v>
      </c>
      <c r="N412" t="b">
        <f t="shared" si="234"/>
        <v>1</v>
      </c>
      <c r="O412" t="b">
        <f t="shared" si="234"/>
        <v>1</v>
      </c>
      <c r="P412" t="b">
        <f t="shared" si="234"/>
        <v>1</v>
      </c>
      <c r="Q412" t="b">
        <f t="shared" si="234"/>
        <v>1</v>
      </c>
      <c r="R412" t="b">
        <f t="shared" si="234"/>
        <v>1</v>
      </c>
      <c r="S412" t="b">
        <f t="shared" si="234"/>
        <v>1</v>
      </c>
      <c r="T412" t="b">
        <f t="shared" si="234"/>
        <v>1</v>
      </c>
      <c r="U412" t="b">
        <f t="shared" si="234"/>
        <v>1</v>
      </c>
      <c r="V412" t="b">
        <f t="shared" si="234"/>
        <v>1</v>
      </c>
      <c r="W412" t="b">
        <f t="shared" si="234"/>
        <v>1</v>
      </c>
      <c r="X412" t="b">
        <f t="shared" si="234"/>
        <v>1</v>
      </c>
      <c r="Y412" t="b">
        <f t="shared" si="234"/>
        <v>1</v>
      </c>
      <c r="Z412" t="b">
        <f t="shared" si="234"/>
        <v>1</v>
      </c>
      <c r="AA412" t="b">
        <f t="shared" si="234"/>
        <v>1</v>
      </c>
      <c r="AB412" t="b">
        <f t="shared" si="234"/>
        <v>1</v>
      </c>
      <c r="AC412" t="b">
        <f t="shared" si="234"/>
        <v>1</v>
      </c>
      <c r="AD412" t="b">
        <f t="shared" si="234"/>
        <v>1</v>
      </c>
      <c r="AE412" t="b">
        <f t="shared" si="234"/>
        <v>1</v>
      </c>
      <c r="AF412" t="b">
        <f t="shared" si="234"/>
        <v>1</v>
      </c>
      <c r="AG412" t="b">
        <f t="shared" si="234"/>
        <v>1</v>
      </c>
      <c r="AH412" t="b">
        <f t="shared" si="234"/>
        <v>1</v>
      </c>
      <c r="AI412" t="b">
        <f t="shared" si="234"/>
        <v>1</v>
      </c>
      <c r="AJ412" t="b">
        <f t="shared" si="234"/>
        <v>1</v>
      </c>
      <c r="AK412" t="b">
        <f t="shared" si="234"/>
        <v>1</v>
      </c>
      <c r="AL412" t="b">
        <f t="shared" si="234"/>
        <v>1</v>
      </c>
      <c r="AM412" t="b">
        <f t="shared" si="234"/>
        <v>1</v>
      </c>
      <c r="AN412" t="b">
        <f t="shared" si="234"/>
        <v>1</v>
      </c>
      <c r="AO412" t="b">
        <f t="shared" si="234"/>
        <v>0</v>
      </c>
      <c r="AP412" t="b">
        <f t="shared" si="234"/>
        <v>1</v>
      </c>
      <c r="AQ412" t="b">
        <f t="shared" si="234"/>
        <v>1</v>
      </c>
      <c r="AR412" t="b">
        <f t="shared" si="234"/>
        <v>1</v>
      </c>
      <c r="AS412" t="b">
        <f t="shared" si="234"/>
        <v>1</v>
      </c>
      <c r="AT412" t="b">
        <f t="shared" si="234"/>
        <v>1</v>
      </c>
      <c r="AU412" t="b">
        <f t="shared" si="234"/>
        <v>1</v>
      </c>
      <c r="AV412" t="b">
        <f t="shared" si="234"/>
        <v>1</v>
      </c>
      <c r="AW412" t="b">
        <f t="shared" si="234"/>
        <v>1</v>
      </c>
      <c r="AX412" t="b">
        <f t="shared" si="234"/>
        <v>1</v>
      </c>
      <c r="AY412" t="b">
        <f t="shared" si="234"/>
        <v>1</v>
      </c>
      <c r="AZ412" t="b">
        <f t="shared" si="234"/>
        <v>1</v>
      </c>
      <c r="BA412" t="b">
        <f t="shared" si="234"/>
        <v>1</v>
      </c>
      <c r="BB412" t="b">
        <f t="shared" si="234"/>
        <v>1</v>
      </c>
      <c r="BC412" t="b">
        <f t="shared" si="234"/>
        <v>0</v>
      </c>
      <c r="BD412" t="b">
        <f t="shared" si="234"/>
        <v>0</v>
      </c>
      <c r="BE412" t="b">
        <f t="shared" si="234"/>
        <v>0</v>
      </c>
      <c r="BF412" t="b">
        <f t="shared" si="234"/>
        <v>0</v>
      </c>
      <c r="BG412" t="b">
        <f t="shared" si="234"/>
        <v>1</v>
      </c>
      <c r="BH412" t="b">
        <f t="shared" si="234"/>
        <v>0</v>
      </c>
      <c r="BI412" t="b">
        <f t="shared" si="234"/>
        <v>1</v>
      </c>
      <c r="BJ412" t="b">
        <f t="shared" si="234"/>
        <v>1</v>
      </c>
      <c r="BK412" t="b">
        <f t="shared" si="234"/>
        <v>1</v>
      </c>
      <c r="BL412" t="b">
        <f t="shared" si="234"/>
        <v>1</v>
      </c>
      <c r="BM412" t="b">
        <f t="shared" ref="BM412:BW412" si="235">BM120=BM266</f>
        <v>1</v>
      </c>
      <c r="BN412" t="b">
        <f t="shared" si="235"/>
        <v>1</v>
      </c>
      <c r="BO412" t="b">
        <f t="shared" si="235"/>
        <v>1</v>
      </c>
      <c r="BP412" t="b">
        <f t="shared" si="235"/>
        <v>1</v>
      </c>
      <c r="BQ412" t="b">
        <f t="shared" si="235"/>
        <v>1</v>
      </c>
      <c r="BR412" t="b">
        <f t="shared" si="235"/>
        <v>1</v>
      </c>
      <c r="BS412" t="b">
        <f t="shared" si="235"/>
        <v>0</v>
      </c>
      <c r="BT412" t="b">
        <f t="shared" si="235"/>
        <v>1</v>
      </c>
      <c r="BU412" t="b">
        <f t="shared" si="235"/>
        <v>1</v>
      </c>
      <c r="BV412" t="b">
        <f t="shared" si="235"/>
        <v>0</v>
      </c>
      <c r="BW412" t="b">
        <f t="shared" si="235"/>
        <v>1</v>
      </c>
    </row>
    <row r="413" spans="1:75" x14ac:dyDescent="0.25">
      <c r="A413" t="b">
        <f t="shared" ref="A413:BL413" si="236">A121=A267</f>
        <v>1</v>
      </c>
      <c r="B413" t="b">
        <f t="shared" si="236"/>
        <v>1</v>
      </c>
      <c r="C413" t="b">
        <f t="shared" si="236"/>
        <v>0</v>
      </c>
      <c r="D413" t="b">
        <f t="shared" si="236"/>
        <v>0</v>
      </c>
      <c r="E413" t="b">
        <f t="shared" si="236"/>
        <v>0</v>
      </c>
      <c r="F413" t="b">
        <f t="shared" si="236"/>
        <v>0</v>
      </c>
      <c r="G413" t="b">
        <f t="shared" si="236"/>
        <v>0</v>
      </c>
      <c r="H413" t="b">
        <f t="shared" si="236"/>
        <v>1</v>
      </c>
      <c r="I413" t="b">
        <f t="shared" si="236"/>
        <v>1</v>
      </c>
      <c r="J413" t="b">
        <f t="shared" si="236"/>
        <v>1</v>
      </c>
      <c r="K413" t="b">
        <f t="shared" si="236"/>
        <v>1</v>
      </c>
      <c r="L413" t="b">
        <f t="shared" si="236"/>
        <v>0</v>
      </c>
      <c r="M413" t="b">
        <f t="shared" si="236"/>
        <v>1</v>
      </c>
      <c r="N413" t="b">
        <f t="shared" si="236"/>
        <v>1</v>
      </c>
      <c r="O413" t="b">
        <f t="shared" si="236"/>
        <v>1</v>
      </c>
      <c r="P413" t="b">
        <f t="shared" si="236"/>
        <v>1</v>
      </c>
      <c r="Q413" t="b">
        <f t="shared" si="236"/>
        <v>1</v>
      </c>
      <c r="R413" t="b">
        <f t="shared" si="236"/>
        <v>1</v>
      </c>
      <c r="S413" t="b">
        <f t="shared" si="236"/>
        <v>1</v>
      </c>
      <c r="T413" t="b">
        <f t="shared" si="236"/>
        <v>1</v>
      </c>
      <c r="U413" t="b">
        <f t="shared" si="236"/>
        <v>1</v>
      </c>
      <c r="V413" t="b">
        <f t="shared" si="236"/>
        <v>1</v>
      </c>
      <c r="W413" t="b">
        <f t="shared" si="236"/>
        <v>1</v>
      </c>
      <c r="X413" t="b">
        <f t="shared" si="236"/>
        <v>1</v>
      </c>
      <c r="Y413" t="b">
        <f t="shared" si="236"/>
        <v>1</v>
      </c>
      <c r="Z413" t="b">
        <f t="shared" si="236"/>
        <v>1</v>
      </c>
      <c r="AA413" t="b">
        <f t="shared" si="236"/>
        <v>1</v>
      </c>
      <c r="AB413" t="b">
        <f t="shared" si="236"/>
        <v>1</v>
      </c>
      <c r="AC413" t="b">
        <f t="shared" si="236"/>
        <v>1</v>
      </c>
      <c r="AD413" t="b">
        <f t="shared" si="236"/>
        <v>1</v>
      </c>
      <c r="AE413" t="b">
        <f t="shared" si="236"/>
        <v>1</v>
      </c>
      <c r="AF413" t="b">
        <f t="shared" si="236"/>
        <v>1</v>
      </c>
      <c r="AG413" t="b">
        <f t="shared" si="236"/>
        <v>1</v>
      </c>
      <c r="AH413" t="b">
        <f t="shared" si="236"/>
        <v>1</v>
      </c>
      <c r="AI413" t="b">
        <f t="shared" si="236"/>
        <v>1</v>
      </c>
      <c r="AJ413" t="b">
        <f t="shared" si="236"/>
        <v>1</v>
      </c>
      <c r="AK413" t="b">
        <f t="shared" si="236"/>
        <v>1</v>
      </c>
      <c r="AL413" t="b">
        <f t="shared" si="236"/>
        <v>1</v>
      </c>
      <c r="AM413" t="b">
        <f t="shared" si="236"/>
        <v>1</v>
      </c>
      <c r="AN413" t="b">
        <f t="shared" si="236"/>
        <v>1</v>
      </c>
      <c r="AO413" t="b">
        <f t="shared" si="236"/>
        <v>0</v>
      </c>
      <c r="AP413" t="b">
        <f t="shared" si="236"/>
        <v>1</v>
      </c>
      <c r="AQ413" t="b">
        <f t="shared" si="236"/>
        <v>1</v>
      </c>
      <c r="AR413" t="b">
        <f t="shared" si="236"/>
        <v>1</v>
      </c>
      <c r="AS413" t="b">
        <f t="shared" si="236"/>
        <v>1</v>
      </c>
      <c r="AT413" t="b">
        <f t="shared" si="236"/>
        <v>1</v>
      </c>
      <c r="AU413" t="b">
        <f t="shared" si="236"/>
        <v>1</v>
      </c>
      <c r="AV413" t="b">
        <f t="shared" si="236"/>
        <v>1</v>
      </c>
      <c r="AW413" t="b">
        <f t="shared" si="236"/>
        <v>1</v>
      </c>
      <c r="AX413" t="b">
        <f t="shared" si="236"/>
        <v>1</v>
      </c>
      <c r="AY413" t="b">
        <f t="shared" si="236"/>
        <v>1</v>
      </c>
      <c r="AZ413" t="b">
        <f t="shared" si="236"/>
        <v>1</v>
      </c>
      <c r="BA413" t="b">
        <f t="shared" si="236"/>
        <v>1</v>
      </c>
      <c r="BB413" t="b">
        <f t="shared" si="236"/>
        <v>1</v>
      </c>
      <c r="BC413" t="b">
        <f t="shared" si="236"/>
        <v>0</v>
      </c>
      <c r="BD413" t="b">
        <f t="shared" si="236"/>
        <v>0</v>
      </c>
      <c r="BE413" t="b">
        <f t="shared" si="236"/>
        <v>0</v>
      </c>
      <c r="BF413" t="b">
        <f t="shared" si="236"/>
        <v>0</v>
      </c>
      <c r="BG413" t="b">
        <f t="shared" si="236"/>
        <v>1</v>
      </c>
      <c r="BH413" t="b">
        <f t="shared" si="236"/>
        <v>0</v>
      </c>
      <c r="BI413" t="b">
        <f t="shared" si="236"/>
        <v>1</v>
      </c>
      <c r="BJ413" t="b">
        <f t="shared" si="236"/>
        <v>1</v>
      </c>
      <c r="BK413" t="b">
        <f t="shared" si="236"/>
        <v>1</v>
      </c>
      <c r="BL413" t="b">
        <f t="shared" si="236"/>
        <v>1</v>
      </c>
      <c r="BM413" t="b">
        <f t="shared" ref="BM413:BW413" si="237">BM121=BM267</f>
        <v>1</v>
      </c>
      <c r="BN413" t="b">
        <f t="shared" si="237"/>
        <v>1</v>
      </c>
      <c r="BO413" t="b">
        <f t="shared" si="237"/>
        <v>1</v>
      </c>
      <c r="BP413" t="b">
        <f t="shared" si="237"/>
        <v>1</v>
      </c>
      <c r="BQ413" t="b">
        <f t="shared" si="237"/>
        <v>1</v>
      </c>
      <c r="BR413" t="b">
        <f t="shared" si="237"/>
        <v>1</v>
      </c>
      <c r="BS413" t="b">
        <f t="shared" si="237"/>
        <v>0</v>
      </c>
      <c r="BT413" t="b">
        <f t="shared" si="237"/>
        <v>1</v>
      </c>
      <c r="BU413" t="b">
        <f t="shared" si="237"/>
        <v>1</v>
      </c>
      <c r="BV413" t="b">
        <f t="shared" si="237"/>
        <v>0</v>
      </c>
      <c r="BW413" t="b">
        <f t="shared" si="237"/>
        <v>1</v>
      </c>
    </row>
    <row r="414" spans="1:75" x14ac:dyDescent="0.25">
      <c r="A414" t="b">
        <f t="shared" ref="A414:BL414" si="238">A122=A268</f>
        <v>1</v>
      </c>
      <c r="B414" t="b">
        <f t="shared" si="238"/>
        <v>1</v>
      </c>
      <c r="C414" t="b">
        <f t="shared" si="238"/>
        <v>0</v>
      </c>
      <c r="D414" t="b">
        <f t="shared" si="238"/>
        <v>0</v>
      </c>
      <c r="E414" t="b">
        <f t="shared" si="238"/>
        <v>0</v>
      </c>
      <c r="F414" t="b">
        <f t="shared" si="238"/>
        <v>0</v>
      </c>
      <c r="G414" t="b">
        <f t="shared" si="238"/>
        <v>0</v>
      </c>
      <c r="H414" t="b">
        <f t="shared" si="238"/>
        <v>1</v>
      </c>
      <c r="I414" t="b">
        <f t="shared" si="238"/>
        <v>1</v>
      </c>
      <c r="J414" t="b">
        <f t="shared" si="238"/>
        <v>1</v>
      </c>
      <c r="K414" t="b">
        <f t="shared" si="238"/>
        <v>1</v>
      </c>
      <c r="L414" t="b">
        <f t="shared" si="238"/>
        <v>0</v>
      </c>
      <c r="M414" t="b">
        <f t="shared" si="238"/>
        <v>1</v>
      </c>
      <c r="N414" t="b">
        <f t="shared" si="238"/>
        <v>1</v>
      </c>
      <c r="O414" t="b">
        <f t="shared" si="238"/>
        <v>1</v>
      </c>
      <c r="P414" t="b">
        <f t="shared" si="238"/>
        <v>1</v>
      </c>
      <c r="Q414" t="b">
        <f t="shared" si="238"/>
        <v>1</v>
      </c>
      <c r="R414" t="b">
        <f t="shared" si="238"/>
        <v>1</v>
      </c>
      <c r="S414" t="b">
        <f t="shared" si="238"/>
        <v>1</v>
      </c>
      <c r="T414" t="b">
        <f t="shared" si="238"/>
        <v>1</v>
      </c>
      <c r="U414" t="b">
        <f t="shared" si="238"/>
        <v>1</v>
      </c>
      <c r="V414" t="b">
        <f t="shared" si="238"/>
        <v>1</v>
      </c>
      <c r="W414" t="b">
        <f t="shared" si="238"/>
        <v>1</v>
      </c>
      <c r="X414" t="b">
        <f t="shared" si="238"/>
        <v>1</v>
      </c>
      <c r="Y414" t="b">
        <f t="shared" si="238"/>
        <v>1</v>
      </c>
      <c r="Z414" t="b">
        <f t="shared" si="238"/>
        <v>1</v>
      </c>
      <c r="AA414" t="b">
        <f t="shared" si="238"/>
        <v>1</v>
      </c>
      <c r="AB414" t="b">
        <f t="shared" si="238"/>
        <v>1</v>
      </c>
      <c r="AC414" t="b">
        <f t="shared" si="238"/>
        <v>1</v>
      </c>
      <c r="AD414" t="b">
        <f t="shared" si="238"/>
        <v>1</v>
      </c>
      <c r="AE414" t="b">
        <f t="shared" si="238"/>
        <v>1</v>
      </c>
      <c r="AF414" t="b">
        <f t="shared" si="238"/>
        <v>1</v>
      </c>
      <c r="AG414" t="b">
        <f t="shared" si="238"/>
        <v>1</v>
      </c>
      <c r="AH414" t="b">
        <f t="shared" si="238"/>
        <v>1</v>
      </c>
      <c r="AI414" t="b">
        <f t="shared" si="238"/>
        <v>1</v>
      </c>
      <c r="AJ414" t="b">
        <f t="shared" si="238"/>
        <v>1</v>
      </c>
      <c r="AK414" t="b">
        <f t="shared" si="238"/>
        <v>1</v>
      </c>
      <c r="AL414" t="b">
        <f t="shared" si="238"/>
        <v>1</v>
      </c>
      <c r="AM414" t="b">
        <f t="shared" si="238"/>
        <v>1</v>
      </c>
      <c r="AN414" t="b">
        <f t="shared" si="238"/>
        <v>1</v>
      </c>
      <c r="AO414" t="b">
        <f t="shared" si="238"/>
        <v>0</v>
      </c>
      <c r="AP414" t="b">
        <f t="shared" si="238"/>
        <v>1</v>
      </c>
      <c r="AQ414" t="b">
        <f t="shared" si="238"/>
        <v>1</v>
      </c>
      <c r="AR414" t="b">
        <f t="shared" si="238"/>
        <v>1</v>
      </c>
      <c r="AS414" t="b">
        <f t="shared" si="238"/>
        <v>1</v>
      </c>
      <c r="AT414" t="b">
        <f t="shared" si="238"/>
        <v>1</v>
      </c>
      <c r="AU414" t="b">
        <f t="shared" si="238"/>
        <v>1</v>
      </c>
      <c r="AV414" t="b">
        <f t="shared" si="238"/>
        <v>1</v>
      </c>
      <c r="AW414" t="b">
        <f t="shared" si="238"/>
        <v>1</v>
      </c>
      <c r="AX414" t="b">
        <f t="shared" si="238"/>
        <v>1</v>
      </c>
      <c r="AY414" t="b">
        <f t="shared" si="238"/>
        <v>1</v>
      </c>
      <c r="AZ414" t="b">
        <f t="shared" si="238"/>
        <v>1</v>
      </c>
      <c r="BA414" t="b">
        <f t="shared" si="238"/>
        <v>1</v>
      </c>
      <c r="BB414" t="b">
        <f t="shared" si="238"/>
        <v>1</v>
      </c>
      <c r="BC414" t="b">
        <f t="shared" si="238"/>
        <v>0</v>
      </c>
      <c r="BD414" t="b">
        <f t="shared" si="238"/>
        <v>0</v>
      </c>
      <c r="BE414" t="b">
        <f t="shared" si="238"/>
        <v>0</v>
      </c>
      <c r="BF414" t="b">
        <f t="shared" si="238"/>
        <v>0</v>
      </c>
      <c r="BG414" t="b">
        <f t="shared" si="238"/>
        <v>1</v>
      </c>
      <c r="BH414" t="b">
        <f t="shared" si="238"/>
        <v>0</v>
      </c>
      <c r="BI414" t="b">
        <f t="shared" si="238"/>
        <v>1</v>
      </c>
      <c r="BJ414" t="b">
        <f t="shared" si="238"/>
        <v>1</v>
      </c>
      <c r="BK414" t="b">
        <f t="shared" si="238"/>
        <v>1</v>
      </c>
      <c r="BL414" t="b">
        <f t="shared" si="238"/>
        <v>1</v>
      </c>
      <c r="BM414" t="b">
        <f t="shared" ref="BM414:BW414" si="239">BM122=BM268</f>
        <v>1</v>
      </c>
      <c r="BN414" t="b">
        <f t="shared" si="239"/>
        <v>1</v>
      </c>
      <c r="BO414" t="b">
        <f t="shared" si="239"/>
        <v>1</v>
      </c>
      <c r="BP414" t="b">
        <f t="shared" si="239"/>
        <v>1</v>
      </c>
      <c r="BQ414" t="b">
        <f t="shared" si="239"/>
        <v>1</v>
      </c>
      <c r="BR414" t="b">
        <f t="shared" si="239"/>
        <v>1</v>
      </c>
      <c r="BS414" t="b">
        <f t="shared" si="239"/>
        <v>0</v>
      </c>
      <c r="BT414" t="b">
        <f t="shared" si="239"/>
        <v>1</v>
      </c>
      <c r="BU414" t="b">
        <f t="shared" si="239"/>
        <v>1</v>
      </c>
      <c r="BV414" t="b">
        <f t="shared" si="239"/>
        <v>0</v>
      </c>
      <c r="BW414" t="b">
        <f t="shared" si="239"/>
        <v>1</v>
      </c>
    </row>
    <row r="415" spans="1:75" x14ac:dyDescent="0.25">
      <c r="A415" t="b">
        <f t="shared" ref="A415:BL415" si="240">A123=A269</f>
        <v>1</v>
      </c>
      <c r="B415" t="b">
        <f t="shared" si="240"/>
        <v>1</v>
      </c>
      <c r="C415" t="b">
        <f t="shared" si="240"/>
        <v>0</v>
      </c>
      <c r="D415" t="b">
        <f t="shared" si="240"/>
        <v>0</v>
      </c>
      <c r="E415" t="b">
        <f t="shared" si="240"/>
        <v>0</v>
      </c>
      <c r="F415" t="b">
        <f t="shared" si="240"/>
        <v>0</v>
      </c>
      <c r="G415" t="b">
        <f t="shared" si="240"/>
        <v>0</v>
      </c>
      <c r="H415" t="b">
        <f t="shared" si="240"/>
        <v>1</v>
      </c>
      <c r="I415" t="b">
        <f t="shared" si="240"/>
        <v>1</v>
      </c>
      <c r="J415" t="b">
        <f t="shared" si="240"/>
        <v>1</v>
      </c>
      <c r="K415" t="b">
        <f t="shared" si="240"/>
        <v>1</v>
      </c>
      <c r="L415" t="b">
        <f t="shared" si="240"/>
        <v>0</v>
      </c>
      <c r="M415" t="b">
        <f t="shared" si="240"/>
        <v>1</v>
      </c>
      <c r="N415" t="b">
        <f t="shared" si="240"/>
        <v>1</v>
      </c>
      <c r="O415" t="b">
        <f t="shared" si="240"/>
        <v>1</v>
      </c>
      <c r="P415" t="b">
        <f t="shared" si="240"/>
        <v>1</v>
      </c>
      <c r="Q415" t="b">
        <f t="shared" si="240"/>
        <v>1</v>
      </c>
      <c r="R415" t="b">
        <f t="shared" si="240"/>
        <v>1</v>
      </c>
      <c r="S415" t="b">
        <f t="shared" si="240"/>
        <v>1</v>
      </c>
      <c r="T415" t="b">
        <f t="shared" si="240"/>
        <v>1</v>
      </c>
      <c r="U415" t="b">
        <f t="shared" si="240"/>
        <v>1</v>
      </c>
      <c r="V415" t="b">
        <f t="shared" si="240"/>
        <v>1</v>
      </c>
      <c r="W415" t="b">
        <f t="shared" si="240"/>
        <v>1</v>
      </c>
      <c r="X415" t="b">
        <f t="shared" si="240"/>
        <v>1</v>
      </c>
      <c r="Y415" t="b">
        <f t="shared" si="240"/>
        <v>1</v>
      </c>
      <c r="Z415" t="b">
        <f t="shared" si="240"/>
        <v>1</v>
      </c>
      <c r="AA415" t="b">
        <f t="shared" si="240"/>
        <v>1</v>
      </c>
      <c r="AB415" t="b">
        <f t="shared" si="240"/>
        <v>1</v>
      </c>
      <c r="AC415" t="b">
        <f t="shared" si="240"/>
        <v>1</v>
      </c>
      <c r="AD415" t="b">
        <f t="shared" si="240"/>
        <v>1</v>
      </c>
      <c r="AE415" t="b">
        <f t="shared" si="240"/>
        <v>1</v>
      </c>
      <c r="AF415" t="b">
        <f t="shared" si="240"/>
        <v>1</v>
      </c>
      <c r="AG415" t="b">
        <f t="shared" si="240"/>
        <v>1</v>
      </c>
      <c r="AH415" t="b">
        <f t="shared" si="240"/>
        <v>1</v>
      </c>
      <c r="AI415" t="b">
        <f t="shared" si="240"/>
        <v>1</v>
      </c>
      <c r="AJ415" t="b">
        <f t="shared" si="240"/>
        <v>1</v>
      </c>
      <c r="AK415" t="b">
        <f t="shared" si="240"/>
        <v>1</v>
      </c>
      <c r="AL415" t="b">
        <f t="shared" si="240"/>
        <v>1</v>
      </c>
      <c r="AM415" t="b">
        <f t="shared" si="240"/>
        <v>1</v>
      </c>
      <c r="AN415" t="b">
        <f t="shared" si="240"/>
        <v>1</v>
      </c>
      <c r="AO415" t="b">
        <f t="shared" si="240"/>
        <v>0</v>
      </c>
      <c r="AP415" t="b">
        <f t="shared" si="240"/>
        <v>1</v>
      </c>
      <c r="AQ415" t="b">
        <f t="shared" si="240"/>
        <v>1</v>
      </c>
      <c r="AR415" t="b">
        <f t="shared" si="240"/>
        <v>1</v>
      </c>
      <c r="AS415" t="b">
        <f t="shared" si="240"/>
        <v>1</v>
      </c>
      <c r="AT415" t="b">
        <f t="shared" si="240"/>
        <v>1</v>
      </c>
      <c r="AU415" t="b">
        <f t="shared" si="240"/>
        <v>1</v>
      </c>
      <c r="AV415" t="b">
        <f t="shared" si="240"/>
        <v>1</v>
      </c>
      <c r="AW415" t="b">
        <f t="shared" si="240"/>
        <v>1</v>
      </c>
      <c r="AX415" t="b">
        <f t="shared" si="240"/>
        <v>1</v>
      </c>
      <c r="AY415" t="b">
        <f t="shared" si="240"/>
        <v>1</v>
      </c>
      <c r="AZ415" t="b">
        <f t="shared" si="240"/>
        <v>1</v>
      </c>
      <c r="BA415" t="b">
        <f t="shared" si="240"/>
        <v>1</v>
      </c>
      <c r="BB415" t="b">
        <f t="shared" si="240"/>
        <v>1</v>
      </c>
      <c r="BC415" t="b">
        <f t="shared" si="240"/>
        <v>0</v>
      </c>
      <c r="BD415" t="b">
        <f t="shared" si="240"/>
        <v>0</v>
      </c>
      <c r="BE415" t="b">
        <f t="shared" si="240"/>
        <v>0</v>
      </c>
      <c r="BF415" t="b">
        <f t="shared" si="240"/>
        <v>0</v>
      </c>
      <c r="BG415" t="b">
        <f t="shared" si="240"/>
        <v>1</v>
      </c>
      <c r="BH415" t="b">
        <f t="shared" si="240"/>
        <v>0</v>
      </c>
      <c r="BI415" t="b">
        <f t="shared" si="240"/>
        <v>1</v>
      </c>
      <c r="BJ415" t="b">
        <f t="shared" si="240"/>
        <v>1</v>
      </c>
      <c r="BK415" t="b">
        <f t="shared" si="240"/>
        <v>1</v>
      </c>
      <c r="BL415" t="b">
        <f t="shared" si="240"/>
        <v>1</v>
      </c>
      <c r="BM415" t="b">
        <f t="shared" ref="BM415:BW415" si="241">BM123=BM269</f>
        <v>1</v>
      </c>
      <c r="BN415" t="b">
        <f t="shared" si="241"/>
        <v>1</v>
      </c>
      <c r="BO415" t="b">
        <f t="shared" si="241"/>
        <v>1</v>
      </c>
      <c r="BP415" t="b">
        <f t="shared" si="241"/>
        <v>1</v>
      </c>
      <c r="BQ415" t="b">
        <f t="shared" si="241"/>
        <v>1</v>
      </c>
      <c r="BR415" t="b">
        <f t="shared" si="241"/>
        <v>1</v>
      </c>
      <c r="BS415" t="b">
        <f t="shared" si="241"/>
        <v>0</v>
      </c>
      <c r="BT415" t="b">
        <f t="shared" si="241"/>
        <v>1</v>
      </c>
      <c r="BU415" t="b">
        <f t="shared" si="241"/>
        <v>1</v>
      </c>
      <c r="BV415" t="b">
        <f t="shared" si="241"/>
        <v>0</v>
      </c>
      <c r="BW415" t="b">
        <f t="shared" si="241"/>
        <v>1</v>
      </c>
    </row>
    <row r="416" spans="1:75" x14ac:dyDescent="0.25">
      <c r="A416" t="b">
        <f t="shared" ref="A416:BL416" si="242">A124=A270</f>
        <v>1</v>
      </c>
      <c r="B416" t="b">
        <f t="shared" si="242"/>
        <v>1</v>
      </c>
      <c r="C416" t="b">
        <f t="shared" si="242"/>
        <v>0</v>
      </c>
      <c r="D416" t="b">
        <f t="shared" si="242"/>
        <v>0</v>
      </c>
      <c r="E416" t="b">
        <f t="shared" si="242"/>
        <v>0</v>
      </c>
      <c r="F416" t="b">
        <f t="shared" si="242"/>
        <v>0</v>
      </c>
      <c r="G416" t="b">
        <f t="shared" si="242"/>
        <v>0</v>
      </c>
      <c r="H416" t="b">
        <f t="shared" si="242"/>
        <v>1</v>
      </c>
      <c r="I416" t="b">
        <f t="shared" si="242"/>
        <v>1</v>
      </c>
      <c r="J416" t="b">
        <f t="shared" si="242"/>
        <v>1</v>
      </c>
      <c r="K416" t="b">
        <f t="shared" si="242"/>
        <v>1</v>
      </c>
      <c r="L416" t="b">
        <f t="shared" si="242"/>
        <v>0</v>
      </c>
      <c r="M416" t="b">
        <f t="shared" si="242"/>
        <v>1</v>
      </c>
      <c r="N416" t="b">
        <f t="shared" si="242"/>
        <v>1</v>
      </c>
      <c r="O416" t="b">
        <f t="shared" si="242"/>
        <v>1</v>
      </c>
      <c r="P416" t="b">
        <f t="shared" si="242"/>
        <v>1</v>
      </c>
      <c r="Q416" t="b">
        <f t="shared" si="242"/>
        <v>1</v>
      </c>
      <c r="R416" t="b">
        <f t="shared" si="242"/>
        <v>1</v>
      </c>
      <c r="S416" t="b">
        <f t="shared" si="242"/>
        <v>1</v>
      </c>
      <c r="T416" t="b">
        <f t="shared" si="242"/>
        <v>1</v>
      </c>
      <c r="U416" t="b">
        <f t="shared" si="242"/>
        <v>1</v>
      </c>
      <c r="V416" t="b">
        <f t="shared" si="242"/>
        <v>1</v>
      </c>
      <c r="W416" t="b">
        <f t="shared" si="242"/>
        <v>1</v>
      </c>
      <c r="X416" t="b">
        <f t="shared" si="242"/>
        <v>1</v>
      </c>
      <c r="Y416" t="b">
        <f t="shared" si="242"/>
        <v>1</v>
      </c>
      <c r="Z416" t="b">
        <f t="shared" si="242"/>
        <v>1</v>
      </c>
      <c r="AA416" t="b">
        <f t="shared" si="242"/>
        <v>1</v>
      </c>
      <c r="AB416" t="b">
        <f t="shared" si="242"/>
        <v>1</v>
      </c>
      <c r="AC416" t="b">
        <f t="shared" si="242"/>
        <v>1</v>
      </c>
      <c r="AD416" t="b">
        <f t="shared" si="242"/>
        <v>1</v>
      </c>
      <c r="AE416" t="b">
        <f t="shared" si="242"/>
        <v>1</v>
      </c>
      <c r="AF416" t="b">
        <f t="shared" si="242"/>
        <v>1</v>
      </c>
      <c r="AG416" t="b">
        <f t="shared" si="242"/>
        <v>1</v>
      </c>
      <c r="AH416" t="b">
        <f t="shared" si="242"/>
        <v>1</v>
      </c>
      <c r="AI416" t="b">
        <f t="shared" si="242"/>
        <v>1</v>
      </c>
      <c r="AJ416" t="b">
        <f t="shared" si="242"/>
        <v>1</v>
      </c>
      <c r="AK416" t="b">
        <f t="shared" si="242"/>
        <v>1</v>
      </c>
      <c r="AL416" t="b">
        <f t="shared" si="242"/>
        <v>1</v>
      </c>
      <c r="AM416" t="b">
        <f t="shared" si="242"/>
        <v>1</v>
      </c>
      <c r="AN416" t="b">
        <f t="shared" si="242"/>
        <v>1</v>
      </c>
      <c r="AO416" t="b">
        <f t="shared" si="242"/>
        <v>0</v>
      </c>
      <c r="AP416" t="b">
        <f t="shared" si="242"/>
        <v>1</v>
      </c>
      <c r="AQ416" t="b">
        <f t="shared" si="242"/>
        <v>1</v>
      </c>
      <c r="AR416" t="b">
        <f t="shared" si="242"/>
        <v>1</v>
      </c>
      <c r="AS416" t="b">
        <f t="shared" si="242"/>
        <v>1</v>
      </c>
      <c r="AT416" t="b">
        <f t="shared" si="242"/>
        <v>1</v>
      </c>
      <c r="AU416" t="b">
        <f t="shared" si="242"/>
        <v>1</v>
      </c>
      <c r="AV416" t="b">
        <f t="shared" si="242"/>
        <v>1</v>
      </c>
      <c r="AW416" t="b">
        <f t="shared" si="242"/>
        <v>1</v>
      </c>
      <c r="AX416" t="b">
        <f t="shared" si="242"/>
        <v>1</v>
      </c>
      <c r="AY416" t="b">
        <f t="shared" si="242"/>
        <v>1</v>
      </c>
      <c r="AZ416" t="b">
        <f t="shared" si="242"/>
        <v>1</v>
      </c>
      <c r="BA416" t="b">
        <f t="shared" si="242"/>
        <v>1</v>
      </c>
      <c r="BB416" t="b">
        <f t="shared" si="242"/>
        <v>1</v>
      </c>
      <c r="BC416" t="b">
        <f t="shared" si="242"/>
        <v>0</v>
      </c>
      <c r="BD416" t="b">
        <f t="shared" si="242"/>
        <v>0</v>
      </c>
      <c r="BE416" t="b">
        <f t="shared" si="242"/>
        <v>0</v>
      </c>
      <c r="BF416" t="b">
        <f t="shared" si="242"/>
        <v>0</v>
      </c>
      <c r="BG416" t="b">
        <f t="shared" si="242"/>
        <v>1</v>
      </c>
      <c r="BH416" t="b">
        <f t="shared" si="242"/>
        <v>0</v>
      </c>
      <c r="BI416" t="b">
        <f t="shared" si="242"/>
        <v>1</v>
      </c>
      <c r="BJ416" t="b">
        <f t="shared" si="242"/>
        <v>1</v>
      </c>
      <c r="BK416" t="b">
        <f t="shared" si="242"/>
        <v>1</v>
      </c>
      <c r="BL416" t="b">
        <f t="shared" si="242"/>
        <v>1</v>
      </c>
      <c r="BM416" t="b">
        <f t="shared" ref="BM416:BW416" si="243">BM124=BM270</f>
        <v>1</v>
      </c>
      <c r="BN416" t="b">
        <f t="shared" si="243"/>
        <v>1</v>
      </c>
      <c r="BO416" t="b">
        <f t="shared" si="243"/>
        <v>1</v>
      </c>
      <c r="BP416" t="b">
        <f t="shared" si="243"/>
        <v>1</v>
      </c>
      <c r="BQ416" t="b">
        <f t="shared" si="243"/>
        <v>1</v>
      </c>
      <c r="BR416" t="b">
        <f t="shared" si="243"/>
        <v>1</v>
      </c>
      <c r="BS416" t="b">
        <f t="shared" si="243"/>
        <v>0</v>
      </c>
      <c r="BT416" t="b">
        <f t="shared" si="243"/>
        <v>1</v>
      </c>
      <c r="BU416" t="b">
        <f t="shared" si="243"/>
        <v>1</v>
      </c>
      <c r="BV416" t="b">
        <f t="shared" si="243"/>
        <v>0</v>
      </c>
      <c r="BW416" t="b">
        <f t="shared" si="243"/>
        <v>1</v>
      </c>
    </row>
    <row r="417" spans="1:75" x14ac:dyDescent="0.25">
      <c r="A417" t="b">
        <f t="shared" ref="A417:BL417" si="244">A125=A271</f>
        <v>1</v>
      </c>
      <c r="B417" t="b">
        <f t="shared" si="244"/>
        <v>1</v>
      </c>
      <c r="C417" t="b">
        <f t="shared" si="244"/>
        <v>0</v>
      </c>
      <c r="D417" t="b">
        <f t="shared" si="244"/>
        <v>0</v>
      </c>
      <c r="E417" t="b">
        <f t="shared" si="244"/>
        <v>0</v>
      </c>
      <c r="F417" t="b">
        <f t="shared" si="244"/>
        <v>0</v>
      </c>
      <c r="G417" t="b">
        <f t="shared" si="244"/>
        <v>0</v>
      </c>
      <c r="H417" t="b">
        <f t="shared" si="244"/>
        <v>1</v>
      </c>
      <c r="I417" t="b">
        <f t="shared" si="244"/>
        <v>1</v>
      </c>
      <c r="J417" t="b">
        <f t="shared" si="244"/>
        <v>1</v>
      </c>
      <c r="K417" t="b">
        <f t="shared" si="244"/>
        <v>1</v>
      </c>
      <c r="L417" t="b">
        <f t="shared" si="244"/>
        <v>0</v>
      </c>
      <c r="M417" t="b">
        <f t="shared" si="244"/>
        <v>1</v>
      </c>
      <c r="N417" t="b">
        <f t="shared" si="244"/>
        <v>1</v>
      </c>
      <c r="O417" t="b">
        <f t="shared" si="244"/>
        <v>1</v>
      </c>
      <c r="P417" t="b">
        <f t="shared" si="244"/>
        <v>1</v>
      </c>
      <c r="Q417" t="b">
        <f t="shared" si="244"/>
        <v>1</v>
      </c>
      <c r="R417" t="b">
        <f t="shared" si="244"/>
        <v>1</v>
      </c>
      <c r="S417" t="b">
        <f t="shared" si="244"/>
        <v>1</v>
      </c>
      <c r="T417" t="b">
        <f t="shared" si="244"/>
        <v>1</v>
      </c>
      <c r="U417" t="b">
        <f t="shared" si="244"/>
        <v>1</v>
      </c>
      <c r="V417" t="b">
        <f t="shared" si="244"/>
        <v>1</v>
      </c>
      <c r="W417" t="b">
        <f t="shared" si="244"/>
        <v>1</v>
      </c>
      <c r="X417" t="b">
        <f t="shared" si="244"/>
        <v>1</v>
      </c>
      <c r="Y417" t="b">
        <f t="shared" si="244"/>
        <v>1</v>
      </c>
      <c r="Z417" t="b">
        <f t="shared" si="244"/>
        <v>1</v>
      </c>
      <c r="AA417" t="b">
        <f t="shared" si="244"/>
        <v>1</v>
      </c>
      <c r="AB417" t="b">
        <f t="shared" si="244"/>
        <v>1</v>
      </c>
      <c r="AC417" t="b">
        <f t="shared" si="244"/>
        <v>1</v>
      </c>
      <c r="AD417" t="b">
        <f t="shared" si="244"/>
        <v>1</v>
      </c>
      <c r="AE417" t="b">
        <f t="shared" si="244"/>
        <v>1</v>
      </c>
      <c r="AF417" t="b">
        <f t="shared" si="244"/>
        <v>1</v>
      </c>
      <c r="AG417" t="b">
        <f t="shared" si="244"/>
        <v>1</v>
      </c>
      <c r="AH417" t="b">
        <f t="shared" si="244"/>
        <v>1</v>
      </c>
      <c r="AI417" t="b">
        <f t="shared" si="244"/>
        <v>1</v>
      </c>
      <c r="AJ417" t="b">
        <f t="shared" si="244"/>
        <v>1</v>
      </c>
      <c r="AK417" t="b">
        <f t="shared" si="244"/>
        <v>1</v>
      </c>
      <c r="AL417" t="b">
        <f t="shared" si="244"/>
        <v>1</v>
      </c>
      <c r="AM417" t="b">
        <f t="shared" si="244"/>
        <v>1</v>
      </c>
      <c r="AN417" t="b">
        <f t="shared" si="244"/>
        <v>1</v>
      </c>
      <c r="AO417" t="b">
        <f t="shared" si="244"/>
        <v>0</v>
      </c>
      <c r="AP417" t="b">
        <f t="shared" si="244"/>
        <v>1</v>
      </c>
      <c r="AQ417" t="b">
        <f t="shared" si="244"/>
        <v>1</v>
      </c>
      <c r="AR417" t="b">
        <f t="shared" si="244"/>
        <v>1</v>
      </c>
      <c r="AS417" t="b">
        <f t="shared" si="244"/>
        <v>1</v>
      </c>
      <c r="AT417" t="b">
        <f t="shared" si="244"/>
        <v>1</v>
      </c>
      <c r="AU417" t="b">
        <f t="shared" si="244"/>
        <v>1</v>
      </c>
      <c r="AV417" t="b">
        <f t="shared" si="244"/>
        <v>1</v>
      </c>
      <c r="AW417" t="b">
        <f t="shared" si="244"/>
        <v>1</v>
      </c>
      <c r="AX417" t="b">
        <f t="shared" si="244"/>
        <v>1</v>
      </c>
      <c r="AY417" t="b">
        <f t="shared" si="244"/>
        <v>1</v>
      </c>
      <c r="AZ417" t="b">
        <f t="shared" si="244"/>
        <v>1</v>
      </c>
      <c r="BA417" t="b">
        <f t="shared" si="244"/>
        <v>1</v>
      </c>
      <c r="BB417" t="b">
        <f t="shared" si="244"/>
        <v>1</v>
      </c>
      <c r="BC417" t="b">
        <f t="shared" si="244"/>
        <v>0</v>
      </c>
      <c r="BD417" t="b">
        <f t="shared" si="244"/>
        <v>0</v>
      </c>
      <c r="BE417" t="b">
        <f t="shared" si="244"/>
        <v>0</v>
      </c>
      <c r="BF417" t="b">
        <f t="shared" si="244"/>
        <v>0</v>
      </c>
      <c r="BG417" t="b">
        <f t="shared" si="244"/>
        <v>1</v>
      </c>
      <c r="BH417" t="b">
        <f t="shared" si="244"/>
        <v>0</v>
      </c>
      <c r="BI417" t="b">
        <f t="shared" si="244"/>
        <v>1</v>
      </c>
      <c r="BJ417" t="b">
        <f t="shared" si="244"/>
        <v>1</v>
      </c>
      <c r="BK417" t="b">
        <f t="shared" si="244"/>
        <v>1</v>
      </c>
      <c r="BL417" t="b">
        <f t="shared" si="244"/>
        <v>1</v>
      </c>
      <c r="BM417" t="b">
        <f t="shared" ref="BM417:BW417" si="245">BM125=BM271</f>
        <v>1</v>
      </c>
      <c r="BN417" t="b">
        <f t="shared" si="245"/>
        <v>1</v>
      </c>
      <c r="BO417" t="b">
        <f t="shared" si="245"/>
        <v>1</v>
      </c>
      <c r="BP417" t="b">
        <f t="shared" si="245"/>
        <v>1</v>
      </c>
      <c r="BQ417" t="b">
        <f t="shared" si="245"/>
        <v>1</v>
      </c>
      <c r="BR417" t="b">
        <f t="shared" si="245"/>
        <v>1</v>
      </c>
      <c r="BS417" t="b">
        <f t="shared" si="245"/>
        <v>0</v>
      </c>
      <c r="BT417" t="b">
        <f t="shared" si="245"/>
        <v>1</v>
      </c>
      <c r="BU417" t="b">
        <f t="shared" si="245"/>
        <v>1</v>
      </c>
      <c r="BV417" t="b">
        <f t="shared" si="245"/>
        <v>0</v>
      </c>
      <c r="BW417" t="b">
        <f t="shared" si="245"/>
        <v>1</v>
      </c>
    </row>
    <row r="418" spans="1:75" x14ac:dyDescent="0.25">
      <c r="A418" t="b">
        <f t="shared" ref="A418:BL418" si="246">A126=A272</f>
        <v>1</v>
      </c>
      <c r="B418" t="b">
        <f t="shared" si="246"/>
        <v>1</v>
      </c>
      <c r="C418" t="b">
        <f t="shared" si="246"/>
        <v>0</v>
      </c>
      <c r="D418" t="b">
        <f t="shared" si="246"/>
        <v>0</v>
      </c>
      <c r="E418" t="b">
        <f t="shared" si="246"/>
        <v>0</v>
      </c>
      <c r="F418" t="b">
        <f t="shared" si="246"/>
        <v>0</v>
      </c>
      <c r="G418" t="b">
        <f t="shared" si="246"/>
        <v>0</v>
      </c>
      <c r="H418" t="b">
        <f t="shared" si="246"/>
        <v>1</v>
      </c>
      <c r="I418" t="b">
        <f t="shared" si="246"/>
        <v>1</v>
      </c>
      <c r="J418" t="b">
        <f t="shared" si="246"/>
        <v>1</v>
      </c>
      <c r="K418" t="b">
        <f t="shared" si="246"/>
        <v>1</v>
      </c>
      <c r="L418" t="b">
        <f t="shared" si="246"/>
        <v>0</v>
      </c>
      <c r="M418" t="b">
        <f t="shared" si="246"/>
        <v>1</v>
      </c>
      <c r="N418" t="b">
        <f t="shared" si="246"/>
        <v>1</v>
      </c>
      <c r="O418" t="b">
        <f t="shared" si="246"/>
        <v>1</v>
      </c>
      <c r="P418" t="b">
        <f t="shared" si="246"/>
        <v>1</v>
      </c>
      <c r="Q418" t="b">
        <f t="shared" si="246"/>
        <v>1</v>
      </c>
      <c r="R418" t="b">
        <f t="shared" si="246"/>
        <v>1</v>
      </c>
      <c r="S418" t="b">
        <f t="shared" si="246"/>
        <v>1</v>
      </c>
      <c r="T418" t="b">
        <f t="shared" si="246"/>
        <v>1</v>
      </c>
      <c r="U418" t="b">
        <f t="shared" si="246"/>
        <v>1</v>
      </c>
      <c r="V418" t="b">
        <f t="shared" si="246"/>
        <v>1</v>
      </c>
      <c r="W418" t="b">
        <f t="shared" si="246"/>
        <v>1</v>
      </c>
      <c r="X418" t="b">
        <f t="shared" si="246"/>
        <v>1</v>
      </c>
      <c r="Y418" t="b">
        <f t="shared" si="246"/>
        <v>1</v>
      </c>
      <c r="Z418" t="b">
        <f t="shared" si="246"/>
        <v>1</v>
      </c>
      <c r="AA418" t="b">
        <f t="shared" si="246"/>
        <v>1</v>
      </c>
      <c r="AB418" t="b">
        <f t="shared" si="246"/>
        <v>1</v>
      </c>
      <c r="AC418" t="b">
        <f t="shared" si="246"/>
        <v>1</v>
      </c>
      <c r="AD418" t="b">
        <f t="shared" si="246"/>
        <v>1</v>
      </c>
      <c r="AE418" t="b">
        <f t="shared" si="246"/>
        <v>1</v>
      </c>
      <c r="AF418" t="b">
        <f t="shared" si="246"/>
        <v>1</v>
      </c>
      <c r="AG418" t="b">
        <f t="shared" si="246"/>
        <v>1</v>
      </c>
      <c r="AH418" t="b">
        <f t="shared" si="246"/>
        <v>1</v>
      </c>
      <c r="AI418" t="b">
        <f t="shared" si="246"/>
        <v>1</v>
      </c>
      <c r="AJ418" t="b">
        <f t="shared" si="246"/>
        <v>1</v>
      </c>
      <c r="AK418" t="b">
        <f t="shared" si="246"/>
        <v>1</v>
      </c>
      <c r="AL418" t="b">
        <f t="shared" si="246"/>
        <v>1</v>
      </c>
      <c r="AM418" t="b">
        <f t="shared" si="246"/>
        <v>1</v>
      </c>
      <c r="AN418" t="b">
        <f t="shared" si="246"/>
        <v>1</v>
      </c>
      <c r="AO418" t="b">
        <f t="shared" si="246"/>
        <v>0</v>
      </c>
      <c r="AP418" t="b">
        <f t="shared" si="246"/>
        <v>1</v>
      </c>
      <c r="AQ418" t="b">
        <f t="shared" si="246"/>
        <v>1</v>
      </c>
      <c r="AR418" t="b">
        <f t="shared" si="246"/>
        <v>1</v>
      </c>
      <c r="AS418" t="b">
        <f t="shared" si="246"/>
        <v>1</v>
      </c>
      <c r="AT418" t="b">
        <f t="shared" si="246"/>
        <v>1</v>
      </c>
      <c r="AU418" t="b">
        <f t="shared" si="246"/>
        <v>1</v>
      </c>
      <c r="AV418" t="b">
        <f t="shared" si="246"/>
        <v>1</v>
      </c>
      <c r="AW418" t="b">
        <f t="shared" si="246"/>
        <v>1</v>
      </c>
      <c r="AX418" t="b">
        <f t="shared" si="246"/>
        <v>1</v>
      </c>
      <c r="AY418" t="b">
        <f t="shared" si="246"/>
        <v>1</v>
      </c>
      <c r="AZ418" t="b">
        <f t="shared" si="246"/>
        <v>1</v>
      </c>
      <c r="BA418" t="b">
        <f t="shared" si="246"/>
        <v>1</v>
      </c>
      <c r="BB418" t="b">
        <f t="shared" si="246"/>
        <v>1</v>
      </c>
      <c r="BC418" t="b">
        <f t="shared" si="246"/>
        <v>0</v>
      </c>
      <c r="BD418" t="b">
        <f t="shared" si="246"/>
        <v>0</v>
      </c>
      <c r="BE418" t="b">
        <f t="shared" si="246"/>
        <v>0</v>
      </c>
      <c r="BF418" t="b">
        <f t="shared" si="246"/>
        <v>0</v>
      </c>
      <c r="BG418" t="b">
        <f t="shared" si="246"/>
        <v>1</v>
      </c>
      <c r="BH418" t="b">
        <f t="shared" si="246"/>
        <v>0</v>
      </c>
      <c r="BI418" t="b">
        <f t="shared" si="246"/>
        <v>1</v>
      </c>
      <c r="BJ418" t="b">
        <f t="shared" si="246"/>
        <v>1</v>
      </c>
      <c r="BK418" t="b">
        <f t="shared" si="246"/>
        <v>1</v>
      </c>
      <c r="BL418" t="b">
        <f t="shared" si="246"/>
        <v>1</v>
      </c>
      <c r="BM418" t="b">
        <f t="shared" ref="BM418:BW418" si="247">BM126=BM272</f>
        <v>1</v>
      </c>
      <c r="BN418" t="b">
        <f t="shared" si="247"/>
        <v>1</v>
      </c>
      <c r="BO418" t="b">
        <f t="shared" si="247"/>
        <v>1</v>
      </c>
      <c r="BP418" t="b">
        <f t="shared" si="247"/>
        <v>1</v>
      </c>
      <c r="BQ418" t="b">
        <f t="shared" si="247"/>
        <v>1</v>
      </c>
      <c r="BR418" t="b">
        <f t="shared" si="247"/>
        <v>1</v>
      </c>
      <c r="BS418" t="b">
        <f t="shared" si="247"/>
        <v>0</v>
      </c>
      <c r="BT418" t="b">
        <f t="shared" si="247"/>
        <v>1</v>
      </c>
      <c r="BU418" t="b">
        <f t="shared" si="247"/>
        <v>1</v>
      </c>
      <c r="BV418" t="b">
        <f t="shared" si="247"/>
        <v>0</v>
      </c>
      <c r="BW418" t="b">
        <f t="shared" si="247"/>
        <v>1</v>
      </c>
    </row>
    <row r="419" spans="1:75" x14ac:dyDescent="0.25">
      <c r="A419" t="b">
        <f t="shared" ref="A419:BL419" si="248">A127=A273</f>
        <v>1</v>
      </c>
      <c r="B419" t="b">
        <f t="shared" si="248"/>
        <v>1</v>
      </c>
      <c r="C419" t="b">
        <f t="shared" si="248"/>
        <v>0</v>
      </c>
      <c r="D419" t="b">
        <f t="shared" si="248"/>
        <v>0</v>
      </c>
      <c r="E419" t="b">
        <f t="shared" si="248"/>
        <v>0</v>
      </c>
      <c r="F419" t="b">
        <f t="shared" si="248"/>
        <v>0</v>
      </c>
      <c r="G419" t="b">
        <f t="shared" si="248"/>
        <v>0</v>
      </c>
      <c r="H419" t="b">
        <f t="shared" si="248"/>
        <v>1</v>
      </c>
      <c r="I419" t="b">
        <f t="shared" si="248"/>
        <v>1</v>
      </c>
      <c r="J419" t="b">
        <f t="shared" si="248"/>
        <v>1</v>
      </c>
      <c r="K419" t="b">
        <f t="shared" si="248"/>
        <v>1</v>
      </c>
      <c r="L419" t="b">
        <f t="shared" si="248"/>
        <v>0</v>
      </c>
      <c r="M419" t="b">
        <f t="shared" si="248"/>
        <v>1</v>
      </c>
      <c r="N419" t="b">
        <f t="shared" si="248"/>
        <v>1</v>
      </c>
      <c r="O419" t="b">
        <f t="shared" si="248"/>
        <v>1</v>
      </c>
      <c r="P419" t="b">
        <f t="shared" si="248"/>
        <v>1</v>
      </c>
      <c r="Q419" t="b">
        <f t="shared" si="248"/>
        <v>1</v>
      </c>
      <c r="R419" t="b">
        <f t="shared" si="248"/>
        <v>1</v>
      </c>
      <c r="S419" t="b">
        <f t="shared" si="248"/>
        <v>1</v>
      </c>
      <c r="T419" t="b">
        <f t="shared" si="248"/>
        <v>1</v>
      </c>
      <c r="U419" t="b">
        <f t="shared" si="248"/>
        <v>1</v>
      </c>
      <c r="V419" t="b">
        <f t="shared" si="248"/>
        <v>1</v>
      </c>
      <c r="W419" t="b">
        <f t="shared" si="248"/>
        <v>1</v>
      </c>
      <c r="X419" t="b">
        <f t="shared" si="248"/>
        <v>1</v>
      </c>
      <c r="Y419" t="b">
        <f t="shared" si="248"/>
        <v>1</v>
      </c>
      <c r="Z419" t="b">
        <f t="shared" si="248"/>
        <v>1</v>
      </c>
      <c r="AA419" t="b">
        <f t="shared" si="248"/>
        <v>1</v>
      </c>
      <c r="AB419" t="b">
        <f t="shared" si="248"/>
        <v>1</v>
      </c>
      <c r="AC419" t="b">
        <f t="shared" si="248"/>
        <v>1</v>
      </c>
      <c r="AD419" t="b">
        <f t="shared" si="248"/>
        <v>1</v>
      </c>
      <c r="AE419" t="b">
        <f t="shared" si="248"/>
        <v>1</v>
      </c>
      <c r="AF419" t="b">
        <f t="shared" si="248"/>
        <v>1</v>
      </c>
      <c r="AG419" t="b">
        <f t="shared" si="248"/>
        <v>1</v>
      </c>
      <c r="AH419" t="b">
        <f t="shared" si="248"/>
        <v>1</v>
      </c>
      <c r="AI419" t="b">
        <f t="shared" si="248"/>
        <v>1</v>
      </c>
      <c r="AJ419" t="b">
        <f t="shared" si="248"/>
        <v>1</v>
      </c>
      <c r="AK419" t="b">
        <f t="shared" si="248"/>
        <v>1</v>
      </c>
      <c r="AL419" t="b">
        <f t="shared" si="248"/>
        <v>1</v>
      </c>
      <c r="AM419" t="b">
        <f t="shared" si="248"/>
        <v>1</v>
      </c>
      <c r="AN419" t="b">
        <f t="shared" si="248"/>
        <v>1</v>
      </c>
      <c r="AO419" t="b">
        <f t="shared" si="248"/>
        <v>0</v>
      </c>
      <c r="AP419" t="b">
        <f t="shared" si="248"/>
        <v>1</v>
      </c>
      <c r="AQ419" t="b">
        <f t="shared" si="248"/>
        <v>1</v>
      </c>
      <c r="AR419" t="b">
        <f t="shared" si="248"/>
        <v>1</v>
      </c>
      <c r="AS419" t="b">
        <f t="shared" si="248"/>
        <v>1</v>
      </c>
      <c r="AT419" t="b">
        <f t="shared" si="248"/>
        <v>1</v>
      </c>
      <c r="AU419" t="b">
        <f t="shared" si="248"/>
        <v>1</v>
      </c>
      <c r="AV419" t="b">
        <f t="shared" si="248"/>
        <v>1</v>
      </c>
      <c r="AW419" t="b">
        <f t="shared" si="248"/>
        <v>1</v>
      </c>
      <c r="AX419" t="b">
        <f t="shared" si="248"/>
        <v>1</v>
      </c>
      <c r="AY419" t="b">
        <f t="shared" si="248"/>
        <v>1</v>
      </c>
      <c r="AZ419" t="b">
        <f t="shared" si="248"/>
        <v>1</v>
      </c>
      <c r="BA419" t="b">
        <f t="shared" si="248"/>
        <v>1</v>
      </c>
      <c r="BB419" t="b">
        <f t="shared" si="248"/>
        <v>1</v>
      </c>
      <c r="BC419" t="b">
        <f t="shared" si="248"/>
        <v>0</v>
      </c>
      <c r="BD419" t="b">
        <f t="shared" si="248"/>
        <v>0</v>
      </c>
      <c r="BE419" t="b">
        <f t="shared" si="248"/>
        <v>0</v>
      </c>
      <c r="BF419" t="b">
        <f t="shared" si="248"/>
        <v>0</v>
      </c>
      <c r="BG419" t="b">
        <f t="shared" si="248"/>
        <v>1</v>
      </c>
      <c r="BH419" t="b">
        <f t="shared" si="248"/>
        <v>0</v>
      </c>
      <c r="BI419" t="b">
        <f t="shared" si="248"/>
        <v>1</v>
      </c>
      <c r="BJ419" t="b">
        <f t="shared" si="248"/>
        <v>1</v>
      </c>
      <c r="BK419" t="b">
        <f t="shared" si="248"/>
        <v>1</v>
      </c>
      <c r="BL419" t="b">
        <f t="shared" si="248"/>
        <v>1</v>
      </c>
      <c r="BM419" t="b">
        <f t="shared" ref="BM419:BW419" si="249">BM127=BM273</f>
        <v>1</v>
      </c>
      <c r="BN419" t="b">
        <f t="shared" si="249"/>
        <v>1</v>
      </c>
      <c r="BO419" t="b">
        <f t="shared" si="249"/>
        <v>1</v>
      </c>
      <c r="BP419" t="b">
        <f t="shared" si="249"/>
        <v>1</v>
      </c>
      <c r="BQ419" t="b">
        <f t="shared" si="249"/>
        <v>1</v>
      </c>
      <c r="BR419" t="b">
        <f t="shared" si="249"/>
        <v>1</v>
      </c>
      <c r="BS419" t="b">
        <f t="shared" si="249"/>
        <v>0</v>
      </c>
      <c r="BT419" t="b">
        <f t="shared" si="249"/>
        <v>1</v>
      </c>
      <c r="BU419" t="b">
        <f t="shared" si="249"/>
        <v>1</v>
      </c>
      <c r="BV419" t="b">
        <f t="shared" si="249"/>
        <v>0</v>
      </c>
      <c r="BW419" t="b">
        <f t="shared" si="249"/>
        <v>1</v>
      </c>
    </row>
    <row r="420" spans="1:75" x14ac:dyDescent="0.25">
      <c r="A420" t="b">
        <f t="shared" ref="A420:BL420" si="250">A128=A274</f>
        <v>1</v>
      </c>
      <c r="B420" t="b">
        <f t="shared" si="250"/>
        <v>1</v>
      </c>
      <c r="C420" t="b">
        <f t="shared" si="250"/>
        <v>0</v>
      </c>
      <c r="D420" t="b">
        <f t="shared" si="250"/>
        <v>0</v>
      </c>
      <c r="E420" t="b">
        <f t="shared" si="250"/>
        <v>0</v>
      </c>
      <c r="F420" t="b">
        <f t="shared" si="250"/>
        <v>0</v>
      </c>
      <c r="G420" t="b">
        <f t="shared" si="250"/>
        <v>0</v>
      </c>
      <c r="H420" t="b">
        <f t="shared" si="250"/>
        <v>1</v>
      </c>
      <c r="I420" t="b">
        <f t="shared" si="250"/>
        <v>1</v>
      </c>
      <c r="J420" t="b">
        <f t="shared" si="250"/>
        <v>1</v>
      </c>
      <c r="K420" t="b">
        <f t="shared" si="250"/>
        <v>1</v>
      </c>
      <c r="L420" t="b">
        <f t="shared" si="250"/>
        <v>0</v>
      </c>
      <c r="M420" t="b">
        <f t="shared" si="250"/>
        <v>1</v>
      </c>
      <c r="N420" t="b">
        <f t="shared" si="250"/>
        <v>1</v>
      </c>
      <c r="O420" t="b">
        <f t="shared" si="250"/>
        <v>1</v>
      </c>
      <c r="P420" t="b">
        <f t="shared" si="250"/>
        <v>1</v>
      </c>
      <c r="Q420" t="b">
        <f t="shared" si="250"/>
        <v>1</v>
      </c>
      <c r="R420" t="b">
        <f t="shared" si="250"/>
        <v>1</v>
      </c>
      <c r="S420" t="b">
        <f t="shared" si="250"/>
        <v>1</v>
      </c>
      <c r="T420" t="b">
        <f t="shared" si="250"/>
        <v>1</v>
      </c>
      <c r="U420" t="b">
        <f t="shared" si="250"/>
        <v>1</v>
      </c>
      <c r="V420" t="b">
        <f t="shared" si="250"/>
        <v>1</v>
      </c>
      <c r="W420" t="b">
        <f t="shared" si="250"/>
        <v>1</v>
      </c>
      <c r="X420" t="b">
        <f t="shared" si="250"/>
        <v>1</v>
      </c>
      <c r="Y420" t="b">
        <f t="shared" si="250"/>
        <v>1</v>
      </c>
      <c r="Z420" t="b">
        <f t="shared" si="250"/>
        <v>1</v>
      </c>
      <c r="AA420" t="b">
        <f t="shared" si="250"/>
        <v>1</v>
      </c>
      <c r="AB420" t="b">
        <f t="shared" si="250"/>
        <v>1</v>
      </c>
      <c r="AC420" t="b">
        <f t="shared" si="250"/>
        <v>1</v>
      </c>
      <c r="AD420" t="b">
        <f t="shared" si="250"/>
        <v>1</v>
      </c>
      <c r="AE420" t="b">
        <f t="shared" si="250"/>
        <v>1</v>
      </c>
      <c r="AF420" t="b">
        <f t="shared" si="250"/>
        <v>1</v>
      </c>
      <c r="AG420" t="b">
        <f t="shared" si="250"/>
        <v>1</v>
      </c>
      <c r="AH420" t="b">
        <f t="shared" si="250"/>
        <v>1</v>
      </c>
      <c r="AI420" t="b">
        <f t="shared" si="250"/>
        <v>1</v>
      </c>
      <c r="AJ420" t="b">
        <f t="shared" si="250"/>
        <v>1</v>
      </c>
      <c r="AK420" t="b">
        <f t="shared" si="250"/>
        <v>1</v>
      </c>
      <c r="AL420" t="b">
        <f t="shared" si="250"/>
        <v>1</v>
      </c>
      <c r="AM420" t="b">
        <f t="shared" si="250"/>
        <v>1</v>
      </c>
      <c r="AN420" t="b">
        <f t="shared" si="250"/>
        <v>1</v>
      </c>
      <c r="AO420" t="b">
        <f t="shared" si="250"/>
        <v>0</v>
      </c>
      <c r="AP420" t="b">
        <f t="shared" si="250"/>
        <v>1</v>
      </c>
      <c r="AQ420" t="b">
        <f t="shared" si="250"/>
        <v>1</v>
      </c>
      <c r="AR420" t="b">
        <f t="shared" si="250"/>
        <v>1</v>
      </c>
      <c r="AS420" t="b">
        <f t="shared" si="250"/>
        <v>1</v>
      </c>
      <c r="AT420" t="b">
        <f t="shared" si="250"/>
        <v>1</v>
      </c>
      <c r="AU420" t="b">
        <f t="shared" si="250"/>
        <v>1</v>
      </c>
      <c r="AV420" t="b">
        <f t="shared" si="250"/>
        <v>1</v>
      </c>
      <c r="AW420" t="b">
        <f t="shared" si="250"/>
        <v>1</v>
      </c>
      <c r="AX420" t="b">
        <f t="shared" si="250"/>
        <v>1</v>
      </c>
      <c r="AY420" t="b">
        <f t="shared" si="250"/>
        <v>1</v>
      </c>
      <c r="AZ420" t="b">
        <f t="shared" si="250"/>
        <v>1</v>
      </c>
      <c r="BA420" t="b">
        <f t="shared" si="250"/>
        <v>1</v>
      </c>
      <c r="BB420" t="b">
        <f t="shared" si="250"/>
        <v>1</v>
      </c>
      <c r="BC420" t="b">
        <f t="shared" si="250"/>
        <v>0</v>
      </c>
      <c r="BD420" t="b">
        <f t="shared" si="250"/>
        <v>0</v>
      </c>
      <c r="BE420" t="b">
        <f t="shared" si="250"/>
        <v>0</v>
      </c>
      <c r="BF420" t="b">
        <f t="shared" si="250"/>
        <v>0</v>
      </c>
      <c r="BG420" t="b">
        <f t="shared" si="250"/>
        <v>1</v>
      </c>
      <c r="BH420" t="b">
        <f t="shared" si="250"/>
        <v>0</v>
      </c>
      <c r="BI420" t="b">
        <f t="shared" si="250"/>
        <v>1</v>
      </c>
      <c r="BJ420" t="b">
        <f t="shared" si="250"/>
        <v>1</v>
      </c>
      <c r="BK420" t="b">
        <f t="shared" si="250"/>
        <v>1</v>
      </c>
      <c r="BL420" t="b">
        <f t="shared" si="250"/>
        <v>1</v>
      </c>
      <c r="BM420" t="b">
        <f t="shared" ref="BM420:BW420" si="251">BM128=BM274</f>
        <v>1</v>
      </c>
      <c r="BN420" t="b">
        <f t="shared" si="251"/>
        <v>1</v>
      </c>
      <c r="BO420" t="b">
        <f t="shared" si="251"/>
        <v>1</v>
      </c>
      <c r="BP420" t="b">
        <f t="shared" si="251"/>
        <v>1</v>
      </c>
      <c r="BQ420" t="b">
        <f t="shared" si="251"/>
        <v>1</v>
      </c>
      <c r="BR420" t="b">
        <f t="shared" si="251"/>
        <v>1</v>
      </c>
      <c r="BS420" t="b">
        <f t="shared" si="251"/>
        <v>0</v>
      </c>
      <c r="BT420" t="b">
        <f t="shared" si="251"/>
        <v>1</v>
      </c>
      <c r="BU420" t="b">
        <f t="shared" si="251"/>
        <v>1</v>
      </c>
      <c r="BV420" t="b">
        <f t="shared" si="251"/>
        <v>0</v>
      </c>
      <c r="BW420" t="b">
        <f t="shared" si="251"/>
        <v>1</v>
      </c>
    </row>
    <row r="421" spans="1:75" x14ac:dyDescent="0.25">
      <c r="A421" t="b">
        <f t="shared" ref="A421:BL421" si="252">A129=A275</f>
        <v>1</v>
      </c>
      <c r="B421" t="b">
        <f t="shared" si="252"/>
        <v>1</v>
      </c>
      <c r="C421" t="b">
        <f t="shared" si="252"/>
        <v>0</v>
      </c>
      <c r="D421" t="b">
        <f t="shared" si="252"/>
        <v>0</v>
      </c>
      <c r="E421" t="b">
        <f t="shared" si="252"/>
        <v>0</v>
      </c>
      <c r="F421" t="b">
        <f t="shared" si="252"/>
        <v>0</v>
      </c>
      <c r="G421" t="b">
        <f t="shared" si="252"/>
        <v>0</v>
      </c>
      <c r="H421" t="b">
        <f t="shared" si="252"/>
        <v>1</v>
      </c>
      <c r="I421" t="b">
        <f t="shared" si="252"/>
        <v>1</v>
      </c>
      <c r="J421" t="b">
        <f t="shared" si="252"/>
        <v>1</v>
      </c>
      <c r="K421" t="b">
        <f t="shared" si="252"/>
        <v>1</v>
      </c>
      <c r="L421" t="b">
        <f t="shared" si="252"/>
        <v>0</v>
      </c>
      <c r="M421" t="b">
        <f t="shared" si="252"/>
        <v>1</v>
      </c>
      <c r="N421" t="b">
        <f t="shared" si="252"/>
        <v>1</v>
      </c>
      <c r="O421" t="b">
        <f t="shared" si="252"/>
        <v>1</v>
      </c>
      <c r="P421" t="b">
        <f t="shared" si="252"/>
        <v>1</v>
      </c>
      <c r="Q421" t="b">
        <f t="shared" si="252"/>
        <v>1</v>
      </c>
      <c r="R421" t="b">
        <f t="shared" si="252"/>
        <v>1</v>
      </c>
      <c r="S421" t="b">
        <f t="shared" si="252"/>
        <v>1</v>
      </c>
      <c r="T421" t="b">
        <f t="shared" si="252"/>
        <v>1</v>
      </c>
      <c r="U421" t="b">
        <f t="shared" si="252"/>
        <v>1</v>
      </c>
      <c r="V421" t="b">
        <f t="shared" si="252"/>
        <v>1</v>
      </c>
      <c r="W421" t="b">
        <f t="shared" si="252"/>
        <v>1</v>
      </c>
      <c r="X421" t="b">
        <f t="shared" si="252"/>
        <v>1</v>
      </c>
      <c r="Y421" t="b">
        <f t="shared" si="252"/>
        <v>1</v>
      </c>
      <c r="Z421" t="b">
        <f t="shared" si="252"/>
        <v>1</v>
      </c>
      <c r="AA421" t="b">
        <f t="shared" si="252"/>
        <v>1</v>
      </c>
      <c r="AB421" t="b">
        <f t="shared" si="252"/>
        <v>1</v>
      </c>
      <c r="AC421" t="b">
        <f t="shared" si="252"/>
        <v>1</v>
      </c>
      <c r="AD421" t="b">
        <f t="shared" si="252"/>
        <v>1</v>
      </c>
      <c r="AE421" t="b">
        <f t="shared" si="252"/>
        <v>1</v>
      </c>
      <c r="AF421" t="b">
        <f t="shared" si="252"/>
        <v>1</v>
      </c>
      <c r="AG421" t="b">
        <f t="shared" si="252"/>
        <v>1</v>
      </c>
      <c r="AH421" t="b">
        <f t="shared" si="252"/>
        <v>1</v>
      </c>
      <c r="AI421" t="b">
        <f t="shared" si="252"/>
        <v>1</v>
      </c>
      <c r="AJ421" t="b">
        <f t="shared" si="252"/>
        <v>1</v>
      </c>
      <c r="AK421" t="b">
        <f t="shared" si="252"/>
        <v>1</v>
      </c>
      <c r="AL421" t="b">
        <f t="shared" si="252"/>
        <v>1</v>
      </c>
      <c r="AM421" t="b">
        <f t="shared" si="252"/>
        <v>1</v>
      </c>
      <c r="AN421" t="b">
        <f t="shared" si="252"/>
        <v>1</v>
      </c>
      <c r="AO421" t="b">
        <f t="shared" si="252"/>
        <v>0</v>
      </c>
      <c r="AP421" t="b">
        <f t="shared" si="252"/>
        <v>1</v>
      </c>
      <c r="AQ421" t="b">
        <f t="shared" si="252"/>
        <v>1</v>
      </c>
      <c r="AR421" t="b">
        <f t="shared" si="252"/>
        <v>1</v>
      </c>
      <c r="AS421" t="b">
        <f t="shared" si="252"/>
        <v>1</v>
      </c>
      <c r="AT421" t="b">
        <f t="shared" si="252"/>
        <v>1</v>
      </c>
      <c r="AU421" t="b">
        <f t="shared" si="252"/>
        <v>1</v>
      </c>
      <c r="AV421" t="b">
        <f t="shared" si="252"/>
        <v>1</v>
      </c>
      <c r="AW421" t="b">
        <f t="shared" si="252"/>
        <v>1</v>
      </c>
      <c r="AX421" t="b">
        <f t="shared" si="252"/>
        <v>1</v>
      </c>
      <c r="AY421" t="b">
        <f t="shared" si="252"/>
        <v>1</v>
      </c>
      <c r="AZ421" t="b">
        <f t="shared" si="252"/>
        <v>1</v>
      </c>
      <c r="BA421" t="b">
        <f t="shared" si="252"/>
        <v>1</v>
      </c>
      <c r="BB421" t="b">
        <f t="shared" si="252"/>
        <v>1</v>
      </c>
      <c r="BC421" t="b">
        <f t="shared" si="252"/>
        <v>0</v>
      </c>
      <c r="BD421" t="b">
        <f t="shared" si="252"/>
        <v>0</v>
      </c>
      <c r="BE421" t="b">
        <f t="shared" si="252"/>
        <v>0</v>
      </c>
      <c r="BF421" t="b">
        <f t="shared" si="252"/>
        <v>0</v>
      </c>
      <c r="BG421" t="b">
        <f t="shared" si="252"/>
        <v>1</v>
      </c>
      <c r="BH421" t="b">
        <f t="shared" si="252"/>
        <v>0</v>
      </c>
      <c r="BI421" t="b">
        <f t="shared" si="252"/>
        <v>1</v>
      </c>
      <c r="BJ421" t="b">
        <f t="shared" si="252"/>
        <v>1</v>
      </c>
      <c r="BK421" t="b">
        <f t="shared" si="252"/>
        <v>1</v>
      </c>
      <c r="BL421" t="b">
        <f t="shared" si="252"/>
        <v>1</v>
      </c>
      <c r="BM421" t="b">
        <f t="shared" ref="BM421:BW421" si="253">BM129=BM275</f>
        <v>1</v>
      </c>
      <c r="BN421" t="b">
        <f t="shared" si="253"/>
        <v>1</v>
      </c>
      <c r="BO421" t="b">
        <f t="shared" si="253"/>
        <v>1</v>
      </c>
      <c r="BP421" t="b">
        <f t="shared" si="253"/>
        <v>1</v>
      </c>
      <c r="BQ421" t="b">
        <f t="shared" si="253"/>
        <v>1</v>
      </c>
      <c r="BR421" t="b">
        <f t="shared" si="253"/>
        <v>1</v>
      </c>
      <c r="BS421" t="b">
        <f t="shared" si="253"/>
        <v>0</v>
      </c>
      <c r="BT421" t="b">
        <f t="shared" si="253"/>
        <v>1</v>
      </c>
      <c r="BU421" t="b">
        <f t="shared" si="253"/>
        <v>1</v>
      </c>
      <c r="BV421" t="b">
        <f t="shared" si="253"/>
        <v>0</v>
      </c>
      <c r="BW421" t="b">
        <f t="shared" si="253"/>
        <v>1</v>
      </c>
    </row>
    <row r="422" spans="1:75" x14ac:dyDescent="0.25">
      <c r="A422" t="b">
        <f t="shared" ref="A422:BL422" si="254">A130=A276</f>
        <v>1</v>
      </c>
      <c r="B422" t="b">
        <f t="shared" si="254"/>
        <v>1</v>
      </c>
      <c r="C422" t="b">
        <f t="shared" si="254"/>
        <v>0</v>
      </c>
      <c r="D422" t="b">
        <f t="shared" si="254"/>
        <v>0</v>
      </c>
      <c r="E422" t="b">
        <f t="shared" si="254"/>
        <v>0</v>
      </c>
      <c r="F422" t="b">
        <f t="shared" si="254"/>
        <v>0</v>
      </c>
      <c r="G422" t="b">
        <f t="shared" si="254"/>
        <v>0</v>
      </c>
      <c r="H422" t="b">
        <f t="shared" si="254"/>
        <v>1</v>
      </c>
      <c r="I422" t="b">
        <f t="shared" si="254"/>
        <v>1</v>
      </c>
      <c r="J422" t="b">
        <f t="shared" si="254"/>
        <v>1</v>
      </c>
      <c r="K422" t="b">
        <f t="shared" si="254"/>
        <v>1</v>
      </c>
      <c r="L422" t="b">
        <f t="shared" si="254"/>
        <v>0</v>
      </c>
      <c r="M422" t="b">
        <f t="shared" si="254"/>
        <v>1</v>
      </c>
      <c r="N422" t="b">
        <f t="shared" si="254"/>
        <v>1</v>
      </c>
      <c r="O422" t="b">
        <f t="shared" si="254"/>
        <v>1</v>
      </c>
      <c r="P422" t="b">
        <f t="shared" si="254"/>
        <v>1</v>
      </c>
      <c r="Q422" t="b">
        <f t="shared" si="254"/>
        <v>1</v>
      </c>
      <c r="R422" t="b">
        <f t="shared" si="254"/>
        <v>1</v>
      </c>
      <c r="S422" t="b">
        <f t="shared" si="254"/>
        <v>1</v>
      </c>
      <c r="T422" t="b">
        <f t="shared" si="254"/>
        <v>1</v>
      </c>
      <c r="U422" t="b">
        <f t="shared" si="254"/>
        <v>1</v>
      </c>
      <c r="V422" t="b">
        <f t="shared" si="254"/>
        <v>1</v>
      </c>
      <c r="W422" t="b">
        <f t="shared" si="254"/>
        <v>1</v>
      </c>
      <c r="X422" t="b">
        <f t="shared" si="254"/>
        <v>1</v>
      </c>
      <c r="Y422" t="b">
        <f t="shared" si="254"/>
        <v>1</v>
      </c>
      <c r="Z422" t="b">
        <f t="shared" si="254"/>
        <v>1</v>
      </c>
      <c r="AA422" t="b">
        <f t="shared" si="254"/>
        <v>1</v>
      </c>
      <c r="AB422" t="b">
        <f t="shared" si="254"/>
        <v>1</v>
      </c>
      <c r="AC422" t="b">
        <f t="shared" si="254"/>
        <v>1</v>
      </c>
      <c r="AD422" t="b">
        <f t="shared" si="254"/>
        <v>1</v>
      </c>
      <c r="AE422" t="b">
        <f t="shared" si="254"/>
        <v>1</v>
      </c>
      <c r="AF422" t="b">
        <f t="shared" si="254"/>
        <v>1</v>
      </c>
      <c r="AG422" t="b">
        <f t="shared" si="254"/>
        <v>1</v>
      </c>
      <c r="AH422" t="b">
        <f t="shared" si="254"/>
        <v>1</v>
      </c>
      <c r="AI422" t="b">
        <f t="shared" si="254"/>
        <v>1</v>
      </c>
      <c r="AJ422" t="b">
        <f t="shared" si="254"/>
        <v>1</v>
      </c>
      <c r="AK422" t="b">
        <f t="shared" si="254"/>
        <v>1</v>
      </c>
      <c r="AL422" t="b">
        <f t="shared" si="254"/>
        <v>1</v>
      </c>
      <c r="AM422" t="b">
        <f t="shared" si="254"/>
        <v>1</v>
      </c>
      <c r="AN422" t="b">
        <f t="shared" si="254"/>
        <v>1</v>
      </c>
      <c r="AO422" t="b">
        <f t="shared" si="254"/>
        <v>0</v>
      </c>
      <c r="AP422" t="b">
        <f t="shared" si="254"/>
        <v>1</v>
      </c>
      <c r="AQ422" t="b">
        <f t="shared" si="254"/>
        <v>1</v>
      </c>
      <c r="AR422" t="b">
        <f t="shared" si="254"/>
        <v>1</v>
      </c>
      <c r="AS422" t="b">
        <f t="shared" si="254"/>
        <v>1</v>
      </c>
      <c r="AT422" t="b">
        <f t="shared" si="254"/>
        <v>1</v>
      </c>
      <c r="AU422" t="b">
        <f t="shared" si="254"/>
        <v>1</v>
      </c>
      <c r="AV422" t="b">
        <f t="shared" si="254"/>
        <v>1</v>
      </c>
      <c r="AW422" t="b">
        <f t="shared" si="254"/>
        <v>1</v>
      </c>
      <c r="AX422" t="b">
        <f t="shared" si="254"/>
        <v>1</v>
      </c>
      <c r="AY422" t="b">
        <f t="shared" si="254"/>
        <v>1</v>
      </c>
      <c r="AZ422" t="b">
        <f t="shared" si="254"/>
        <v>1</v>
      </c>
      <c r="BA422" t="b">
        <f t="shared" si="254"/>
        <v>1</v>
      </c>
      <c r="BB422" t="b">
        <f t="shared" si="254"/>
        <v>1</v>
      </c>
      <c r="BC422" t="b">
        <f t="shared" si="254"/>
        <v>0</v>
      </c>
      <c r="BD422" t="b">
        <f t="shared" si="254"/>
        <v>0</v>
      </c>
      <c r="BE422" t="b">
        <f t="shared" si="254"/>
        <v>0</v>
      </c>
      <c r="BF422" t="b">
        <f t="shared" si="254"/>
        <v>0</v>
      </c>
      <c r="BG422" t="b">
        <f t="shared" si="254"/>
        <v>1</v>
      </c>
      <c r="BH422" t="b">
        <f t="shared" si="254"/>
        <v>0</v>
      </c>
      <c r="BI422" t="b">
        <f t="shared" si="254"/>
        <v>1</v>
      </c>
      <c r="BJ422" t="b">
        <f t="shared" si="254"/>
        <v>1</v>
      </c>
      <c r="BK422" t="b">
        <f t="shared" si="254"/>
        <v>1</v>
      </c>
      <c r="BL422" t="b">
        <f t="shared" si="254"/>
        <v>1</v>
      </c>
      <c r="BM422" t="b">
        <f t="shared" ref="BM422:BW422" si="255">BM130=BM276</f>
        <v>1</v>
      </c>
      <c r="BN422" t="b">
        <f t="shared" si="255"/>
        <v>1</v>
      </c>
      <c r="BO422" t="b">
        <f t="shared" si="255"/>
        <v>1</v>
      </c>
      <c r="BP422" t="b">
        <f t="shared" si="255"/>
        <v>1</v>
      </c>
      <c r="BQ422" t="b">
        <f t="shared" si="255"/>
        <v>1</v>
      </c>
      <c r="BR422" t="b">
        <f t="shared" si="255"/>
        <v>1</v>
      </c>
      <c r="BS422" t="b">
        <f t="shared" si="255"/>
        <v>0</v>
      </c>
      <c r="BT422" t="b">
        <f t="shared" si="255"/>
        <v>1</v>
      </c>
      <c r="BU422" t="b">
        <f t="shared" si="255"/>
        <v>1</v>
      </c>
      <c r="BV422" t="b">
        <f t="shared" si="255"/>
        <v>0</v>
      </c>
      <c r="BW422" t="b">
        <f t="shared" si="255"/>
        <v>1</v>
      </c>
    </row>
    <row r="423" spans="1:75" x14ac:dyDescent="0.25">
      <c r="A423" t="b">
        <f t="shared" ref="A423:BL423" si="256">A131=A277</f>
        <v>1</v>
      </c>
      <c r="B423" t="b">
        <f t="shared" si="256"/>
        <v>1</v>
      </c>
      <c r="C423" t="b">
        <f t="shared" si="256"/>
        <v>0</v>
      </c>
      <c r="D423" t="b">
        <f t="shared" si="256"/>
        <v>0</v>
      </c>
      <c r="E423" t="b">
        <f t="shared" si="256"/>
        <v>0</v>
      </c>
      <c r="F423" t="b">
        <f t="shared" si="256"/>
        <v>0</v>
      </c>
      <c r="G423" t="b">
        <f t="shared" si="256"/>
        <v>0</v>
      </c>
      <c r="H423" t="b">
        <f t="shared" si="256"/>
        <v>1</v>
      </c>
      <c r="I423" t="b">
        <f t="shared" si="256"/>
        <v>1</v>
      </c>
      <c r="J423" t="b">
        <f t="shared" si="256"/>
        <v>1</v>
      </c>
      <c r="K423" t="b">
        <f t="shared" si="256"/>
        <v>1</v>
      </c>
      <c r="L423" t="b">
        <f t="shared" si="256"/>
        <v>0</v>
      </c>
      <c r="M423" t="b">
        <f t="shared" si="256"/>
        <v>1</v>
      </c>
      <c r="N423" t="b">
        <f t="shared" si="256"/>
        <v>1</v>
      </c>
      <c r="O423" t="b">
        <f t="shared" si="256"/>
        <v>1</v>
      </c>
      <c r="P423" t="b">
        <f t="shared" si="256"/>
        <v>1</v>
      </c>
      <c r="Q423" t="b">
        <f t="shared" si="256"/>
        <v>1</v>
      </c>
      <c r="R423" t="b">
        <f t="shared" si="256"/>
        <v>1</v>
      </c>
      <c r="S423" t="b">
        <f t="shared" si="256"/>
        <v>1</v>
      </c>
      <c r="T423" t="b">
        <f t="shared" si="256"/>
        <v>1</v>
      </c>
      <c r="U423" t="b">
        <f t="shared" si="256"/>
        <v>1</v>
      </c>
      <c r="V423" t="b">
        <f t="shared" si="256"/>
        <v>1</v>
      </c>
      <c r="W423" t="b">
        <f t="shared" si="256"/>
        <v>1</v>
      </c>
      <c r="X423" t="b">
        <f t="shared" si="256"/>
        <v>1</v>
      </c>
      <c r="Y423" t="b">
        <f t="shared" si="256"/>
        <v>1</v>
      </c>
      <c r="Z423" t="b">
        <f t="shared" si="256"/>
        <v>1</v>
      </c>
      <c r="AA423" t="b">
        <f t="shared" si="256"/>
        <v>1</v>
      </c>
      <c r="AB423" t="b">
        <f t="shared" si="256"/>
        <v>1</v>
      </c>
      <c r="AC423" t="b">
        <f t="shared" si="256"/>
        <v>1</v>
      </c>
      <c r="AD423" t="b">
        <f t="shared" si="256"/>
        <v>1</v>
      </c>
      <c r="AE423" t="b">
        <f t="shared" si="256"/>
        <v>1</v>
      </c>
      <c r="AF423" t="b">
        <f t="shared" si="256"/>
        <v>1</v>
      </c>
      <c r="AG423" t="b">
        <f t="shared" si="256"/>
        <v>1</v>
      </c>
      <c r="AH423" t="b">
        <f t="shared" si="256"/>
        <v>1</v>
      </c>
      <c r="AI423" t="b">
        <f t="shared" si="256"/>
        <v>1</v>
      </c>
      <c r="AJ423" t="b">
        <f t="shared" si="256"/>
        <v>1</v>
      </c>
      <c r="AK423" t="b">
        <f t="shared" si="256"/>
        <v>1</v>
      </c>
      <c r="AL423" t="b">
        <f t="shared" si="256"/>
        <v>1</v>
      </c>
      <c r="AM423" t="b">
        <f t="shared" si="256"/>
        <v>1</v>
      </c>
      <c r="AN423" t="b">
        <f t="shared" si="256"/>
        <v>1</v>
      </c>
      <c r="AO423" t="b">
        <f t="shared" si="256"/>
        <v>0</v>
      </c>
      <c r="AP423" t="b">
        <f t="shared" si="256"/>
        <v>1</v>
      </c>
      <c r="AQ423" t="b">
        <f t="shared" si="256"/>
        <v>1</v>
      </c>
      <c r="AR423" t="b">
        <f t="shared" si="256"/>
        <v>1</v>
      </c>
      <c r="AS423" t="b">
        <f t="shared" si="256"/>
        <v>1</v>
      </c>
      <c r="AT423" t="b">
        <f t="shared" si="256"/>
        <v>1</v>
      </c>
      <c r="AU423" t="b">
        <f t="shared" si="256"/>
        <v>1</v>
      </c>
      <c r="AV423" t="b">
        <f t="shared" si="256"/>
        <v>1</v>
      </c>
      <c r="AW423" t="b">
        <f t="shared" si="256"/>
        <v>1</v>
      </c>
      <c r="AX423" t="b">
        <f t="shared" si="256"/>
        <v>1</v>
      </c>
      <c r="AY423" t="b">
        <f t="shared" si="256"/>
        <v>1</v>
      </c>
      <c r="AZ423" t="b">
        <f t="shared" si="256"/>
        <v>1</v>
      </c>
      <c r="BA423" t="b">
        <f t="shared" si="256"/>
        <v>1</v>
      </c>
      <c r="BB423" t="b">
        <f t="shared" si="256"/>
        <v>1</v>
      </c>
      <c r="BC423" t="b">
        <f t="shared" si="256"/>
        <v>0</v>
      </c>
      <c r="BD423" t="b">
        <f t="shared" si="256"/>
        <v>0</v>
      </c>
      <c r="BE423" t="b">
        <f t="shared" si="256"/>
        <v>0</v>
      </c>
      <c r="BF423" t="b">
        <f t="shared" si="256"/>
        <v>0</v>
      </c>
      <c r="BG423" t="b">
        <f t="shared" si="256"/>
        <v>1</v>
      </c>
      <c r="BH423" t="b">
        <f t="shared" si="256"/>
        <v>0</v>
      </c>
      <c r="BI423" t="b">
        <f t="shared" si="256"/>
        <v>1</v>
      </c>
      <c r="BJ423" t="b">
        <f t="shared" si="256"/>
        <v>1</v>
      </c>
      <c r="BK423" t="b">
        <f t="shared" si="256"/>
        <v>1</v>
      </c>
      <c r="BL423" t="b">
        <f t="shared" si="256"/>
        <v>1</v>
      </c>
      <c r="BM423" t="b">
        <f t="shared" ref="BM423:BW423" si="257">BM131=BM277</f>
        <v>1</v>
      </c>
      <c r="BN423" t="b">
        <f t="shared" si="257"/>
        <v>1</v>
      </c>
      <c r="BO423" t="b">
        <f t="shared" si="257"/>
        <v>1</v>
      </c>
      <c r="BP423" t="b">
        <f t="shared" si="257"/>
        <v>1</v>
      </c>
      <c r="BQ423" t="b">
        <f t="shared" si="257"/>
        <v>1</v>
      </c>
      <c r="BR423" t="b">
        <f t="shared" si="257"/>
        <v>1</v>
      </c>
      <c r="BS423" t="b">
        <f t="shared" si="257"/>
        <v>0</v>
      </c>
      <c r="BT423" t="b">
        <f t="shared" si="257"/>
        <v>1</v>
      </c>
      <c r="BU423" t="b">
        <f t="shared" si="257"/>
        <v>1</v>
      </c>
      <c r="BV423" t="b">
        <f t="shared" si="257"/>
        <v>0</v>
      </c>
      <c r="BW423" t="b">
        <f t="shared" si="257"/>
        <v>1</v>
      </c>
    </row>
    <row r="424" spans="1:75" x14ac:dyDescent="0.25">
      <c r="A424" t="b">
        <f t="shared" ref="A424:BL424" si="258">A132=A278</f>
        <v>1</v>
      </c>
      <c r="B424" t="b">
        <f t="shared" si="258"/>
        <v>1</v>
      </c>
      <c r="C424" t="b">
        <f t="shared" si="258"/>
        <v>0</v>
      </c>
      <c r="D424" t="b">
        <f t="shared" si="258"/>
        <v>0</v>
      </c>
      <c r="E424" t="b">
        <f t="shared" si="258"/>
        <v>0</v>
      </c>
      <c r="F424" t="b">
        <f t="shared" si="258"/>
        <v>0</v>
      </c>
      <c r="G424" t="b">
        <f t="shared" si="258"/>
        <v>0</v>
      </c>
      <c r="H424" t="b">
        <f t="shared" si="258"/>
        <v>1</v>
      </c>
      <c r="I424" t="b">
        <f t="shared" si="258"/>
        <v>1</v>
      </c>
      <c r="J424" t="b">
        <f t="shared" si="258"/>
        <v>1</v>
      </c>
      <c r="K424" t="b">
        <f t="shared" si="258"/>
        <v>1</v>
      </c>
      <c r="L424" t="b">
        <f t="shared" si="258"/>
        <v>0</v>
      </c>
      <c r="M424" t="b">
        <f t="shared" si="258"/>
        <v>1</v>
      </c>
      <c r="N424" t="b">
        <f t="shared" si="258"/>
        <v>1</v>
      </c>
      <c r="O424" t="b">
        <f t="shared" si="258"/>
        <v>1</v>
      </c>
      <c r="P424" t="b">
        <f t="shared" si="258"/>
        <v>1</v>
      </c>
      <c r="Q424" t="b">
        <f t="shared" si="258"/>
        <v>1</v>
      </c>
      <c r="R424" t="b">
        <f t="shared" si="258"/>
        <v>1</v>
      </c>
      <c r="S424" t="b">
        <f t="shared" si="258"/>
        <v>1</v>
      </c>
      <c r="T424" t="b">
        <f t="shared" si="258"/>
        <v>1</v>
      </c>
      <c r="U424" t="b">
        <f t="shared" si="258"/>
        <v>1</v>
      </c>
      <c r="V424" t="b">
        <f t="shared" si="258"/>
        <v>1</v>
      </c>
      <c r="W424" t="b">
        <f t="shared" si="258"/>
        <v>1</v>
      </c>
      <c r="X424" t="b">
        <f t="shared" si="258"/>
        <v>1</v>
      </c>
      <c r="Y424" t="b">
        <f t="shared" si="258"/>
        <v>1</v>
      </c>
      <c r="Z424" t="b">
        <f t="shared" si="258"/>
        <v>1</v>
      </c>
      <c r="AA424" t="b">
        <f t="shared" si="258"/>
        <v>1</v>
      </c>
      <c r="AB424" t="b">
        <f t="shared" si="258"/>
        <v>1</v>
      </c>
      <c r="AC424" t="b">
        <f t="shared" si="258"/>
        <v>1</v>
      </c>
      <c r="AD424" t="b">
        <f t="shared" si="258"/>
        <v>1</v>
      </c>
      <c r="AE424" t="b">
        <f t="shared" si="258"/>
        <v>1</v>
      </c>
      <c r="AF424" t="b">
        <f t="shared" si="258"/>
        <v>1</v>
      </c>
      <c r="AG424" t="b">
        <f t="shared" si="258"/>
        <v>1</v>
      </c>
      <c r="AH424" t="b">
        <f t="shared" si="258"/>
        <v>1</v>
      </c>
      <c r="AI424" t="b">
        <f t="shared" si="258"/>
        <v>1</v>
      </c>
      <c r="AJ424" t="b">
        <f t="shared" si="258"/>
        <v>1</v>
      </c>
      <c r="AK424" t="b">
        <f t="shared" si="258"/>
        <v>1</v>
      </c>
      <c r="AL424" t="b">
        <f t="shared" si="258"/>
        <v>1</v>
      </c>
      <c r="AM424" t="b">
        <f t="shared" si="258"/>
        <v>1</v>
      </c>
      <c r="AN424" t="b">
        <f t="shared" si="258"/>
        <v>1</v>
      </c>
      <c r="AO424" t="b">
        <f t="shared" si="258"/>
        <v>0</v>
      </c>
      <c r="AP424" t="b">
        <f t="shared" si="258"/>
        <v>1</v>
      </c>
      <c r="AQ424" t="b">
        <f t="shared" si="258"/>
        <v>1</v>
      </c>
      <c r="AR424" t="b">
        <f t="shared" si="258"/>
        <v>1</v>
      </c>
      <c r="AS424" t="b">
        <f t="shared" si="258"/>
        <v>1</v>
      </c>
      <c r="AT424" t="b">
        <f t="shared" si="258"/>
        <v>1</v>
      </c>
      <c r="AU424" t="b">
        <f t="shared" si="258"/>
        <v>1</v>
      </c>
      <c r="AV424" t="b">
        <f t="shared" si="258"/>
        <v>1</v>
      </c>
      <c r="AW424" t="b">
        <f t="shared" si="258"/>
        <v>1</v>
      </c>
      <c r="AX424" t="b">
        <f t="shared" si="258"/>
        <v>1</v>
      </c>
      <c r="AY424" t="b">
        <f t="shared" si="258"/>
        <v>1</v>
      </c>
      <c r="AZ424" t="b">
        <f t="shared" si="258"/>
        <v>1</v>
      </c>
      <c r="BA424" t="b">
        <f t="shared" si="258"/>
        <v>1</v>
      </c>
      <c r="BB424" t="b">
        <f t="shared" si="258"/>
        <v>1</v>
      </c>
      <c r="BC424" t="b">
        <f t="shared" si="258"/>
        <v>0</v>
      </c>
      <c r="BD424" t="b">
        <f t="shared" si="258"/>
        <v>0</v>
      </c>
      <c r="BE424" t="b">
        <f t="shared" si="258"/>
        <v>0</v>
      </c>
      <c r="BF424" t="b">
        <f t="shared" si="258"/>
        <v>0</v>
      </c>
      <c r="BG424" t="b">
        <f t="shared" si="258"/>
        <v>1</v>
      </c>
      <c r="BH424" t="b">
        <f t="shared" si="258"/>
        <v>0</v>
      </c>
      <c r="BI424" t="b">
        <f t="shared" si="258"/>
        <v>1</v>
      </c>
      <c r="BJ424" t="b">
        <f t="shared" si="258"/>
        <v>1</v>
      </c>
      <c r="BK424" t="b">
        <f t="shared" si="258"/>
        <v>1</v>
      </c>
      <c r="BL424" t="b">
        <f t="shared" si="258"/>
        <v>1</v>
      </c>
      <c r="BM424" t="b">
        <f t="shared" ref="BM424:BW424" si="259">BM132=BM278</f>
        <v>1</v>
      </c>
      <c r="BN424" t="b">
        <f t="shared" si="259"/>
        <v>1</v>
      </c>
      <c r="BO424" t="b">
        <f t="shared" si="259"/>
        <v>1</v>
      </c>
      <c r="BP424" t="b">
        <f t="shared" si="259"/>
        <v>1</v>
      </c>
      <c r="BQ424" t="b">
        <f t="shared" si="259"/>
        <v>1</v>
      </c>
      <c r="BR424" t="b">
        <f t="shared" si="259"/>
        <v>1</v>
      </c>
      <c r="BS424" t="b">
        <f t="shared" si="259"/>
        <v>0</v>
      </c>
      <c r="BT424" t="b">
        <f t="shared" si="259"/>
        <v>1</v>
      </c>
      <c r="BU424" t="b">
        <f t="shared" si="259"/>
        <v>1</v>
      </c>
      <c r="BV424" t="b">
        <f t="shared" si="259"/>
        <v>0</v>
      </c>
      <c r="BW424" t="b">
        <f t="shared" si="259"/>
        <v>1</v>
      </c>
    </row>
    <row r="425" spans="1:75" x14ac:dyDescent="0.25">
      <c r="A425" t="b">
        <f t="shared" ref="A425:BL425" si="260">A133=A279</f>
        <v>1</v>
      </c>
      <c r="B425" t="b">
        <f t="shared" si="260"/>
        <v>1</v>
      </c>
      <c r="C425" t="b">
        <f t="shared" si="260"/>
        <v>0</v>
      </c>
      <c r="D425" t="b">
        <f t="shared" si="260"/>
        <v>0</v>
      </c>
      <c r="E425" t="b">
        <f t="shared" si="260"/>
        <v>0</v>
      </c>
      <c r="F425" t="b">
        <f t="shared" si="260"/>
        <v>0</v>
      </c>
      <c r="G425" t="b">
        <f t="shared" si="260"/>
        <v>0</v>
      </c>
      <c r="H425" t="b">
        <f t="shared" si="260"/>
        <v>1</v>
      </c>
      <c r="I425" t="b">
        <f t="shared" si="260"/>
        <v>1</v>
      </c>
      <c r="J425" t="b">
        <f t="shared" si="260"/>
        <v>1</v>
      </c>
      <c r="K425" t="b">
        <f t="shared" si="260"/>
        <v>1</v>
      </c>
      <c r="L425" t="b">
        <f t="shared" si="260"/>
        <v>0</v>
      </c>
      <c r="M425" t="b">
        <f t="shared" si="260"/>
        <v>1</v>
      </c>
      <c r="N425" t="b">
        <f t="shared" si="260"/>
        <v>1</v>
      </c>
      <c r="O425" t="b">
        <f t="shared" si="260"/>
        <v>1</v>
      </c>
      <c r="P425" t="b">
        <f t="shared" si="260"/>
        <v>1</v>
      </c>
      <c r="Q425" t="b">
        <f t="shared" si="260"/>
        <v>1</v>
      </c>
      <c r="R425" t="b">
        <f t="shared" si="260"/>
        <v>1</v>
      </c>
      <c r="S425" t="b">
        <f t="shared" si="260"/>
        <v>1</v>
      </c>
      <c r="T425" t="b">
        <f t="shared" si="260"/>
        <v>1</v>
      </c>
      <c r="U425" t="b">
        <f t="shared" si="260"/>
        <v>1</v>
      </c>
      <c r="V425" t="b">
        <f t="shared" si="260"/>
        <v>1</v>
      </c>
      <c r="W425" t="b">
        <f t="shared" si="260"/>
        <v>1</v>
      </c>
      <c r="X425" t="b">
        <f t="shared" si="260"/>
        <v>1</v>
      </c>
      <c r="Y425" t="b">
        <f t="shared" si="260"/>
        <v>1</v>
      </c>
      <c r="Z425" t="b">
        <f t="shared" si="260"/>
        <v>1</v>
      </c>
      <c r="AA425" t="b">
        <f t="shared" si="260"/>
        <v>1</v>
      </c>
      <c r="AB425" t="b">
        <f t="shared" si="260"/>
        <v>1</v>
      </c>
      <c r="AC425" t="b">
        <f t="shared" si="260"/>
        <v>1</v>
      </c>
      <c r="AD425" t="b">
        <f t="shared" si="260"/>
        <v>1</v>
      </c>
      <c r="AE425" t="b">
        <f t="shared" si="260"/>
        <v>1</v>
      </c>
      <c r="AF425" t="b">
        <f t="shared" si="260"/>
        <v>1</v>
      </c>
      <c r="AG425" t="b">
        <f t="shared" si="260"/>
        <v>1</v>
      </c>
      <c r="AH425" t="b">
        <f t="shared" si="260"/>
        <v>1</v>
      </c>
      <c r="AI425" t="b">
        <f t="shared" si="260"/>
        <v>1</v>
      </c>
      <c r="AJ425" t="b">
        <f t="shared" si="260"/>
        <v>1</v>
      </c>
      <c r="AK425" t="b">
        <f t="shared" si="260"/>
        <v>1</v>
      </c>
      <c r="AL425" t="b">
        <f t="shared" si="260"/>
        <v>1</v>
      </c>
      <c r="AM425" t="b">
        <f t="shared" si="260"/>
        <v>1</v>
      </c>
      <c r="AN425" t="b">
        <f t="shared" si="260"/>
        <v>1</v>
      </c>
      <c r="AO425" t="b">
        <f t="shared" si="260"/>
        <v>0</v>
      </c>
      <c r="AP425" t="b">
        <f t="shared" si="260"/>
        <v>1</v>
      </c>
      <c r="AQ425" t="b">
        <f t="shared" si="260"/>
        <v>1</v>
      </c>
      <c r="AR425" t="b">
        <f t="shared" si="260"/>
        <v>1</v>
      </c>
      <c r="AS425" t="b">
        <f t="shared" si="260"/>
        <v>1</v>
      </c>
      <c r="AT425" t="b">
        <f t="shared" si="260"/>
        <v>1</v>
      </c>
      <c r="AU425" t="b">
        <f t="shared" si="260"/>
        <v>1</v>
      </c>
      <c r="AV425" t="b">
        <f t="shared" si="260"/>
        <v>1</v>
      </c>
      <c r="AW425" t="b">
        <f t="shared" si="260"/>
        <v>1</v>
      </c>
      <c r="AX425" t="b">
        <f t="shared" si="260"/>
        <v>1</v>
      </c>
      <c r="AY425" t="b">
        <f t="shared" si="260"/>
        <v>1</v>
      </c>
      <c r="AZ425" t="b">
        <f t="shared" si="260"/>
        <v>1</v>
      </c>
      <c r="BA425" t="b">
        <f t="shared" si="260"/>
        <v>1</v>
      </c>
      <c r="BB425" t="b">
        <f t="shared" si="260"/>
        <v>1</v>
      </c>
      <c r="BC425" t="b">
        <f t="shared" si="260"/>
        <v>0</v>
      </c>
      <c r="BD425" t="b">
        <f t="shared" si="260"/>
        <v>0</v>
      </c>
      <c r="BE425" t="b">
        <f t="shared" si="260"/>
        <v>0</v>
      </c>
      <c r="BF425" t="b">
        <f t="shared" si="260"/>
        <v>0</v>
      </c>
      <c r="BG425" t="b">
        <f t="shared" si="260"/>
        <v>1</v>
      </c>
      <c r="BH425" t="b">
        <f t="shared" si="260"/>
        <v>0</v>
      </c>
      <c r="BI425" t="b">
        <f t="shared" si="260"/>
        <v>1</v>
      </c>
      <c r="BJ425" t="b">
        <f t="shared" si="260"/>
        <v>1</v>
      </c>
      <c r="BK425" t="b">
        <f t="shared" si="260"/>
        <v>1</v>
      </c>
      <c r="BL425" t="b">
        <f t="shared" si="260"/>
        <v>1</v>
      </c>
      <c r="BM425" t="b">
        <f t="shared" ref="BM425:BW425" si="261">BM133=BM279</f>
        <v>1</v>
      </c>
      <c r="BN425" t="b">
        <f t="shared" si="261"/>
        <v>1</v>
      </c>
      <c r="BO425" t="b">
        <f t="shared" si="261"/>
        <v>1</v>
      </c>
      <c r="BP425" t="b">
        <f t="shared" si="261"/>
        <v>1</v>
      </c>
      <c r="BQ425" t="b">
        <f t="shared" si="261"/>
        <v>1</v>
      </c>
      <c r="BR425" t="b">
        <f t="shared" si="261"/>
        <v>1</v>
      </c>
      <c r="BS425" t="b">
        <f t="shared" si="261"/>
        <v>0</v>
      </c>
      <c r="BT425" t="b">
        <f t="shared" si="261"/>
        <v>1</v>
      </c>
      <c r="BU425" t="b">
        <f t="shared" si="261"/>
        <v>1</v>
      </c>
      <c r="BV425" t="b">
        <f t="shared" si="261"/>
        <v>0</v>
      </c>
      <c r="BW425" t="b">
        <f t="shared" si="261"/>
        <v>1</v>
      </c>
    </row>
    <row r="426" spans="1:75" x14ac:dyDescent="0.25">
      <c r="A426" t="b">
        <f t="shared" ref="A426:BL426" si="262">A134=A280</f>
        <v>1</v>
      </c>
      <c r="B426" t="b">
        <f t="shared" si="262"/>
        <v>1</v>
      </c>
      <c r="C426" t="b">
        <f t="shared" si="262"/>
        <v>0</v>
      </c>
      <c r="D426" t="b">
        <f t="shared" si="262"/>
        <v>0</v>
      </c>
      <c r="E426" t="b">
        <f t="shared" si="262"/>
        <v>0</v>
      </c>
      <c r="F426" t="b">
        <f t="shared" si="262"/>
        <v>0</v>
      </c>
      <c r="G426" t="b">
        <f t="shared" si="262"/>
        <v>0</v>
      </c>
      <c r="H426" t="b">
        <f t="shared" si="262"/>
        <v>1</v>
      </c>
      <c r="I426" t="b">
        <f t="shared" si="262"/>
        <v>1</v>
      </c>
      <c r="J426" t="b">
        <f t="shared" si="262"/>
        <v>1</v>
      </c>
      <c r="K426" t="b">
        <f t="shared" si="262"/>
        <v>1</v>
      </c>
      <c r="L426" t="b">
        <f t="shared" si="262"/>
        <v>0</v>
      </c>
      <c r="M426" t="b">
        <f t="shared" si="262"/>
        <v>1</v>
      </c>
      <c r="N426" t="b">
        <f t="shared" si="262"/>
        <v>1</v>
      </c>
      <c r="O426" t="b">
        <f t="shared" si="262"/>
        <v>1</v>
      </c>
      <c r="P426" t="b">
        <f t="shared" si="262"/>
        <v>1</v>
      </c>
      <c r="Q426" t="b">
        <f t="shared" si="262"/>
        <v>1</v>
      </c>
      <c r="R426" t="b">
        <f t="shared" si="262"/>
        <v>1</v>
      </c>
      <c r="S426" t="b">
        <f t="shared" si="262"/>
        <v>1</v>
      </c>
      <c r="T426" t="b">
        <f t="shared" si="262"/>
        <v>1</v>
      </c>
      <c r="U426" t="b">
        <f t="shared" si="262"/>
        <v>1</v>
      </c>
      <c r="V426" t="b">
        <f t="shared" si="262"/>
        <v>1</v>
      </c>
      <c r="W426" t="b">
        <f t="shared" si="262"/>
        <v>1</v>
      </c>
      <c r="X426" t="b">
        <f t="shared" si="262"/>
        <v>1</v>
      </c>
      <c r="Y426" t="b">
        <f t="shared" si="262"/>
        <v>1</v>
      </c>
      <c r="Z426" t="b">
        <f t="shared" si="262"/>
        <v>1</v>
      </c>
      <c r="AA426" t="b">
        <f t="shared" si="262"/>
        <v>1</v>
      </c>
      <c r="AB426" t="b">
        <f t="shared" si="262"/>
        <v>1</v>
      </c>
      <c r="AC426" t="b">
        <f t="shared" si="262"/>
        <v>1</v>
      </c>
      <c r="AD426" t="b">
        <f t="shared" si="262"/>
        <v>1</v>
      </c>
      <c r="AE426" t="b">
        <f t="shared" si="262"/>
        <v>1</v>
      </c>
      <c r="AF426" t="b">
        <f t="shared" si="262"/>
        <v>1</v>
      </c>
      <c r="AG426" t="b">
        <f t="shared" si="262"/>
        <v>1</v>
      </c>
      <c r="AH426" t="b">
        <f t="shared" si="262"/>
        <v>1</v>
      </c>
      <c r="AI426" t="b">
        <f t="shared" si="262"/>
        <v>1</v>
      </c>
      <c r="AJ426" t="b">
        <f t="shared" si="262"/>
        <v>1</v>
      </c>
      <c r="AK426" t="b">
        <f t="shared" si="262"/>
        <v>1</v>
      </c>
      <c r="AL426" t="b">
        <f t="shared" si="262"/>
        <v>1</v>
      </c>
      <c r="AM426" t="b">
        <f t="shared" si="262"/>
        <v>1</v>
      </c>
      <c r="AN426" t="b">
        <f t="shared" si="262"/>
        <v>1</v>
      </c>
      <c r="AO426" t="b">
        <f t="shared" si="262"/>
        <v>0</v>
      </c>
      <c r="AP426" t="b">
        <f t="shared" si="262"/>
        <v>1</v>
      </c>
      <c r="AQ426" t="b">
        <f t="shared" si="262"/>
        <v>1</v>
      </c>
      <c r="AR426" t="b">
        <f t="shared" si="262"/>
        <v>1</v>
      </c>
      <c r="AS426" t="b">
        <f t="shared" si="262"/>
        <v>1</v>
      </c>
      <c r="AT426" t="b">
        <f t="shared" si="262"/>
        <v>1</v>
      </c>
      <c r="AU426" t="b">
        <f t="shared" si="262"/>
        <v>1</v>
      </c>
      <c r="AV426" t="b">
        <f t="shared" si="262"/>
        <v>1</v>
      </c>
      <c r="AW426" t="b">
        <f t="shared" si="262"/>
        <v>1</v>
      </c>
      <c r="AX426" t="b">
        <f t="shared" si="262"/>
        <v>1</v>
      </c>
      <c r="AY426" t="b">
        <f t="shared" si="262"/>
        <v>1</v>
      </c>
      <c r="AZ426" t="b">
        <f t="shared" si="262"/>
        <v>1</v>
      </c>
      <c r="BA426" t="b">
        <f t="shared" si="262"/>
        <v>1</v>
      </c>
      <c r="BB426" t="b">
        <f t="shared" si="262"/>
        <v>1</v>
      </c>
      <c r="BC426" t="b">
        <f t="shared" si="262"/>
        <v>0</v>
      </c>
      <c r="BD426" t="b">
        <f t="shared" si="262"/>
        <v>0</v>
      </c>
      <c r="BE426" t="b">
        <f t="shared" si="262"/>
        <v>0</v>
      </c>
      <c r="BF426" t="b">
        <f t="shared" si="262"/>
        <v>0</v>
      </c>
      <c r="BG426" t="b">
        <f t="shared" si="262"/>
        <v>1</v>
      </c>
      <c r="BH426" t="b">
        <f t="shared" si="262"/>
        <v>0</v>
      </c>
      <c r="BI426" t="b">
        <f t="shared" si="262"/>
        <v>1</v>
      </c>
      <c r="BJ426" t="b">
        <f t="shared" si="262"/>
        <v>1</v>
      </c>
      <c r="BK426" t="b">
        <f t="shared" si="262"/>
        <v>1</v>
      </c>
      <c r="BL426" t="b">
        <f t="shared" si="262"/>
        <v>1</v>
      </c>
      <c r="BM426" t="b">
        <f t="shared" ref="BM426:BW426" si="263">BM134=BM280</f>
        <v>1</v>
      </c>
      <c r="BN426" t="b">
        <f t="shared" si="263"/>
        <v>1</v>
      </c>
      <c r="BO426" t="b">
        <f t="shared" si="263"/>
        <v>1</v>
      </c>
      <c r="BP426" t="b">
        <f t="shared" si="263"/>
        <v>1</v>
      </c>
      <c r="BQ426" t="b">
        <f t="shared" si="263"/>
        <v>1</v>
      </c>
      <c r="BR426" t="b">
        <f t="shared" si="263"/>
        <v>1</v>
      </c>
      <c r="BS426" t="b">
        <f t="shared" si="263"/>
        <v>0</v>
      </c>
      <c r="BT426" t="b">
        <f t="shared" si="263"/>
        <v>1</v>
      </c>
      <c r="BU426" t="b">
        <f t="shared" si="263"/>
        <v>1</v>
      </c>
      <c r="BV426" t="b">
        <f t="shared" si="263"/>
        <v>0</v>
      </c>
      <c r="BW426" t="b">
        <f t="shared" si="263"/>
        <v>1</v>
      </c>
    </row>
    <row r="427" spans="1:75" x14ac:dyDescent="0.25">
      <c r="A427" t="b">
        <f t="shared" ref="A427:BL427" si="264">A135=A281</f>
        <v>1</v>
      </c>
      <c r="B427" t="b">
        <f t="shared" si="264"/>
        <v>1</v>
      </c>
      <c r="C427" t="b">
        <f t="shared" si="264"/>
        <v>0</v>
      </c>
      <c r="D427" t="b">
        <f t="shared" si="264"/>
        <v>0</v>
      </c>
      <c r="E427" t="b">
        <f t="shared" si="264"/>
        <v>0</v>
      </c>
      <c r="F427" t="b">
        <f t="shared" si="264"/>
        <v>0</v>
      </c>
      <c r="G427" t="b">
        <f t="shared" si="264"/>
        <v>0</v>
      </c>
      <c r="H427" t="b">
        <f t="shared" si="264"/>
        <v>1</v>
      </c>
      <c r="I427" t="b">
        <f t="shared" si="264"/>
        <v>1</v>
      </c>
      <c r="J427" t="b">
        <f t="shared" si="264"/>
        <v>1</v>
      </c>
      <c r="K427" t="b">
        <f t="shared" si="264"/>
        <v>1</v>
      </c>
      <c r="L427" t="b">
        <f t="shared" si="264"/>
        <v>0</v>
      </c>
      <c r="M427" t="b">
        <f t="shared" si="264"/>
        <v>1</v>
      </c>
      <c r="N427" t="b">
        <f t="shared" si="264"/>
        <v>1</v>
      </c>
      <c r="O427" t="b">
        <f t="shared" si="264"/>
        <v>1</v>
      </c>
      <c r="P427" t="b">
        <f t="shared" si="264"/>
        <v>1</v>
      </c>
      <c r="Q427" t="b">
        <f t="shared" si="264"/>
        <v>1</v>
      </c>
      <c r="R427" t="b">
        <f t="shared" si="264"/>
        <v>1</v>
      </c>
      <c r="S427" t="b">
        <f t="shared" si="264"/>
        <v>1</v>
      </c>
      <c r="T427" t="b">
        <f t="shared" si="264"/>
        <v>1</v>
      </c>
      <c r="U427" t="b">
        <f t="shared" si="264"/>
        <v>1</v>
      </c>
      <c r="V427" t="b">
        <f t="shared" si="264"/>
        <v>1</v>
      </c>
      <c r="W427" t="b">
        <f t="shared" si="264"/>
        <v>1</v>
      </c>
      <c r="X427" t="b">
        <f t="shared" si="264"/>
        <v>1</v>
      </c>
      <c r="Y427" t="b">
        <f t="shared" si="264"/>
        <v>1</v>
      </c>
      <c r="Z427" t="b">
        <f t="shared" si="264"/>
        <v>1</v>
      </c>
      <c r="AA427" t="b">
        <f t="shared" si="264"/>
        <v>1</v>
      </c>
      <c r="AB427" t="b">
        <f t="shared" si="264"/>
        <v>1</v>
      </c>
      <c r="AC427" t="b">
        <f t="shared" si="264"/>
        <v>1</v>
      </c>
      <c r="AD427" t="b">
        <f t="shared" si="264"/>
        <v>1</v>
      </c>
      <c r="AE427" t="b">
        <f t="shared" si="264"/>
        <v>1</v>
      </c>
      <c r="AF427" t="b">
        <f t="shared" si="264"/>
        <v>1</v>
      </c>
      <c r="AG427" t="b">
        <f t="shared" si="264"/>
        <v>1</v>
      </c>
      <c r="AH427" t="b">
        <f t="shared" si="264"/>
        <v>1</v>
      </c>
      <c r="AI427" t="b">
        <f t="shared" si="264"/>
        <v>1</v>
      </c>
      <c r="AJ427" t="b">
        <f t="shared" si="264"/>
        <v>1</v>
      </c>
      <c r="AK427" t="b">
        <f t="shared" si="264"/>
        <v>1</v>
      </c>
      <c r="AL427" t="b">
        <f t="shared" si="264"/>
        <v>1</v>
      </c>
      <c r="AM427" t="b">
        <f t="shared" si="264"/>
        <v>1</v>
      </c>
      <c r="AN427" t="b">
        <f t="shared" si="264"/>
        <v>1</v>
      </c>
      <c r="AO427" t="b">
        <f t="shared" si="264"/>
        <v>0</v>
      </c>
      <c r="AP427" t="b">
        <f t="shared" si="264"/>
        <v>1</v>
      </c>
      <c r="AQ427" t="b">
        <f t="shared" si="264"/>
        <v>1</v>
      </c>
      <c r="AR427" t="b">
        <f t="shared" si="264"/>
        <v>1</v>
      </c>
      <c r="AS427" t="b">
        <f t="shared" si="264"/>
        <v>1</v>
      </c>
      <c r="AT427" t="b">
        <f t="shared" si="264"/>
        <v>1</v>
      </c>
      <c r="AU427" t="b">
        <f t="shared" si="264"/>
        <v>1</v>
      </c>
      <c r="AV427" t="b">
        <f t="shared" si="264"/>
        <v>1</v>
      </c>
      <c r="AW427" t="b">
        <f t="shared" si="264"/>
        <v>1</v>
      </c>
      <c r="AX427" t="b">
        <f t="shared" si="264"/>
        <v>1</v>
      </c>
      <c r="AY427" t="b">
        <f t="shared" si="264"/>
        <v>1</v>
      </c>
      <c r="AZ427" t="b">
        <f t="shared" si="264"/>
        <v>1</v>
      </c>
      <c r="BA427" t="b">
        <f t="shared" si="264"/>
        <v>1</v>
      </c>
      <c r="BB427" t="b">
        <f t="shared" si="264"/>
        <v>1</v>
      </c>
      <c r="BC427" t="b">
        <f t="shared" si="264"/>
        <v>0</v>
      </c>
      <c r="BD427" t="b">
        <f t="shared" si="264"/>
        <v>0</v>
      </c>
      <c r="BE427" t="b">
        <f t="shared" si="264"/>
        <v>0</v>
      </c>
      <c r="BF427" t="b">
        <f t="shared" si="264"/>
        <v>0</v>
      </c>
      <c r="BG427" t="b">
        <f t="shared" si="264"/>
        <v>1</v>
      </c>
      <c r="BH427" t="b">
        <f t="shared" si="264"/>
        <v>0</v>
      </c>
      <c r="BI427" t="b">
        <f t="shared" si="264"/>
        <v>1</v>
      </c>
      <c r="BJ427" t="b">
        <f t="shared" si="264"/>
        <v>1</v>
      </c>
      <c r="BK427" t="b">
        <f t="shared" si="264"/>
        <v>1</v>
      </c>
      <c r="BL427" t="b">
        <f t="shared" si="264"/>
        <v>1</v>
      </c>
      <c r="BM427" t="b">
        <f t="shared" ref="BM427:BW427" si="265">BM135=BM281</f>
        <v>1</v>
      </c>
      <c r="BN427" t="b">
        <f t="shared" si="265"/>
        <v>1</v>
      </c>
      <c r="BO427" t="b">
        <f t="shared" si="265"/>
        <v>1</v>
      </c>
      <c r="BP427" t="b">
        <f t="shared" si="265"/>
        <v>1</v>
      </c>
      <c r="BQ427" t="b">
        <f t="shared" si="265"/>
        <v>1</v>
      </c>
      <c r="BR427" t="b">
        <f t="shared" si="265"/>
        <v>1</v>
      </c>
      <c r="BS427" t="b">
        <f t="shared" si="265"/>
        <v>0</v>
      </c>
      <c r="BT427" t="b">
        <f t="shared" si="265"/>
        <v>1</v>
      </c>
      <c r="BU427" t="b">
        <f t="shared" si="265"/>
        <v>1</v>
      </c>
      <c r="BV427" t="b">
        <f t="shared" si="265"/>
        <v>0</v>
      </c>
      <c r="BW427" t="b">
        <f t="shared" si="265"/>
        <v>1</v>
      </c>
    </row>
    <row r="428" spans="1:75" x14ac:dyDescent="0.25">
      <c r="A428" t="b">
        <f t="shared" ref="A428:BL428" si="266">A136=A282</f>
        <v>1</v>
      </c>
      <c r="B428" t="b">
        <f t="shared" si="266"/>
        <v>1</v>
      </c>
      <c r="C428" t="b">
        <f t="shared" si="266"/>
        <v>0</v>
      </c>
      <c r="D428" t="b">
        <f t="shared" si="266"/>
        <v>0</v>
      </c>
      <c r="E428" t="b">
        <f t="shared" si="266"/>
        <v>0</v>
      </c>
      <c r="F428" t="b">
        <f t="shared" si="266"/>
        <v>0</v>
      </c>
      <c r="G428" t="b">
        <f t="shared" si="266"/>
        <v>0</v>
      </c>
      <c r="H428" t="b">
        <f t="shared" si="266"/>
        <v>1</v>
      </c>
      <c r="I428" t="b">
        <f t="shared" si="266"/>
        <v>1</v>
      </c>
      <c r="J428" t="b">
        <f t="shared" si="266"/>
        <v>1</v>
      </c>
      <c r="K428" t="b">
        <f t="shared" si="266"/>
        <v>1</v>
      </c>
      <c r="L428" t="b">
        <f t="shared" si="266"/>
        <v>0</v>
      </c>
      <c r="M428" t="b">
        <f t="shared" si="266"/>
        <v>1</v>
      </c>
      <c r="N428" t="b">
        <f t="shared" si="266"/>
        <v>1</v>
      </c>
      <c r="O428" t="b">
        <f t="shared" si="266"/>
        <v>1</v>
      </c>
      <c r="P428" t="b">
        <f t="shared" si="266"/>
        <v>1</v>
      </c>
      <c r="Q428" t="b">
        <f t="shared" si="266"/>
        <v>1</v>
      </c>
      <c r="R428" t="b">
        <f t="shared" si="266"/>
        <v>1</v>
      </c>
      <c r="S428" t="b">
        <f t="shared" si="266"/>
        <v>1</v>
      </c>
      <c r="T428" t="b">
        <f t="shared" si="266"/>
        <v>1</v>
      </c>
      <c r="U428" t="b">
        <f t="shared" si="266"/>
        <v>1</v>
      </c>
      <c r="V428" t="b">
        <f t="shared" si="266"/>
        <v>1</v>
      </c>
      <c r="W428" t="b">
        <f t="shared" si="266"/>
        <v>1</v>
      </c>
      <c r="X428" t="b">
        <f t="shared" si="266"/>
        <v>1</v>
      </c>
      <c r="Y428" t="b">
        <f t="shared" si="266"/>
        <v>1</v>
      </c>
      <c r="Z428" t="b">
        <f t="shared" si="266"/>
        <v>1</v>
      </c>
      <c r="AA428" t="b">
        <f t="shared" si="266"/>
        <v>1</v>
      </c>
      <c r="AB428" t="b">
        <f t="shared" si="266"/>
        <v>1</v>
      </c>
      <c r="AC428" t="b">
        <f t="shared" si="266"/>
        <v>1</v>
      </c>
      <c r="AD428" t="b">
        <f t="shared" si="266"/>
        <v>1</v>
      </c>
      <c r="AE428" t="b">
        <f t="shared" si="266"/>
        <v>1</v>
      </c>
      <c r="AF428" t="b">
        <f t="shared" si="266"/>
        <v>1</v>
      </c>
      <c r="AG428" t="b">
        <f t="shared" si="266"/>
        <v>1</v>
      </c>
      <c r="AH428" t="b">
        <f t="shared" si="266"/>
        <v>1</v>
      </c>
      <c r="AI428" t="b">
        <f t="shared" si="266"/>
        <v>1</v>
      </c>
      <c r="AJ428" t="b">
        <f t="shared" si="266"/>
        <v>1</v>
      </c>
      <c r="AK428" t="b">
        <f t="shared" si="266"/>
        <v>1</v>
      </c>
      <c r="AL428" t="b">
        <f t="shared" si="266"/>
        <v>1</v>
      </c>
      <c r="AM428" t="b">
        <f t="shared" si="266"/>
        <v>1</v>
      </c>
      <c r="AN428" t="b">
        <f t="shared" si="266"/>
        <v>1</v>
      </c>
      <c r="AO428" t="b">
        <f t="shared" si="266"/>
        <v>0</v>
      </c>
      <c r="AP428" t="b">
        <f t="shared" si="266"/>
        <v>1</v>
      </c>
      <c r="AQ428" t="b">
        <f t="shared" si="266"/>
        <v>1</v>
      </c>
      <c r="AR428" t="b">
        <f t="shared" si="266"/>
        <v>1</v>
      </c>
      <c r="AS428" t="b">
        <f t="shared" si="266"/>
        <v>1</v>
      </c>
      <c r="AT428" t="b">
        <f t="shared" si="266"/>
        <v>1</v>
      </c>
      <c r="AU428" t="b">
        <f t="shared" si="266"/>
        <v>1</v>
      </c>
      <c r="AV428" t="b">
        <f t="shared" si="266"/>
        <v>1</v>
      </c>
      <c r="AW428" t="b">
        <f t="shared" si="266"/>
        <v>1</v>
      </c>
      <c r="AX428" t="b">
        <f t="shared" si="266"/>
        <v>1</v>
      </c>
      <c r="AY428" t="b">
        <f t="shared" si="266"/>
        <v>1</v>
      </c>
      <c r="AZ428" t="b">
        <f t="shared" si="266"/>
        <v>1</v>
      </c>
      <c r="BA428" t="b">
        <f t="shared" si="266"/>
        <v>1</v>
      </c>
      <c r="BB428" t="b">
        <f t="shared" si="266"/>
        <v>1</v>
      </c>
      <c r="BC428" t="b">
        <f t="shared" si="266"/>
        <v>0</v>
      </c>
      <c r="BD428" t="b">
        <f t="shared" si="266"/>
        <v>0</v>
      </c>
      <c r="BE428" t="b">
        <f t="shared" si="266"/>
        <v>0</v>
      </c>
      <c r="BF428" t="b">
        <f t="shared" si="266"/>
        <v>0</v>
      </c>
      <c r="BG428" t="b">
        <f t="shared" si="266"/>
        <v>1</v>
      </c>
      <c r="BH428" t="b">
        <f t="shared" si="266"/>
        <v>0</v>
      </c>
      <c r="BI428" t="b">
        <f t="shared" si="266"/>
        <v>1</v>
      </c>
      <c r="BJ428" t="b">
        <f t="shared" si="266"/>
        <v>1</v>
      </c>
      <c r="BK428" t="b">
        <f t="shared" si="266"/>
        <v>1</v>
      </c>
      <c r="BL428" t="b">
        <f t="shared" si="266"/>
        <v>1</v>
      </c>
      <c r="BM428" t="b">
        <f t="shared" ref="BM428:BW428" si="267">BM136=BM282</f>
        <v>1</v>
      </c>
      <c r="BN428" t="b">
        <f t="shared" si="267"/>
        <v>1</v>
      </c>
      <c r="BO428" t="b">
        <f t="shared" si="267"/>
        <v>1</v>
      </c>
      <c r="BP428" t="b">
        <f t="shared" si="267"/>
        <v>1</v>
      </c>
      <c r="BQ428" t="b">
        <f t="shared" si="267"/>
        <v>1</v>
      </c>
      <c r="BR428" t="b">
        <f t="shared" si="267"/>
        <v>1</v>
      </c>
      <c r="BS428" t="b">
        <f t="shared" si="267"/>
        <v>0</v>
      </c>
      <c r="BT428" t="b">
        <f t="shared" si="267"/>
        <v>1</v>
      </c>
      <c r="BU428" t="b">
        <f t="shared" si="267"/>
        <v>1</v>
      </c>
      <c r="BV428" t="b">
        <f t="shared" si="267"/>
        <v>0</v>
      </c>
      <c r="BW428" t="b">
        <f t="shared" si="267"/>
        <v>1</v>
      </c>
    </row>
    <row r="429" spans="1:75" x14ac:dyDescent="0.25">
      <c r="A429" t="b">
        <f t="shared" ref="A429:BL429" si="268">A137=A283</f>
        <v>1</v>
      </c>
      <c r="B429" t="b">
        <f t="shared" si="268"/>
        <v>1</v>
      </c>
      <c r="C429" t="b">
        <f t="shared" si="268"/>
        <v>0</v>
      </c>
      <c r="D429" t="b">
        <f t="shared" si="268"/>
        <v>0</v>
      </c>
      <c r="E429" t="b">
        <f t="shared" si="268"/>
        <v>0</v>
      </c>
      <c r="F429" t="b">
        <f t="shared" si="268"/>
        <v>0</v>
      </c>
      <c r="G429" t="b">
        <f t="shared" si="268"/>
        <v>0</v>
      </c>
      <c r="H429" t="b">
        <f t="shared" si="268"/>
        <v>1</v>
      </c>
      <c r="I429" t="b">
        <f t="shared" si="268"/>
        <v>1</v>
      </c>
      <c r="J429" t="b">
        <f t="shared" si="268"/>
        <v>1</v>
      </c>
      <c r="K429" t="b">
        <f t="shared" si="268"/>
        <v>1</v>
      </c>
      <c r="L429" t="b">
        <f t="shared" si="268"/>
        <v>0</v>
      </c>
      <c r="M429" t="b">
        <f t="shared" si="268"/>
        <v>1</v>
      </c>
      <c r="N429" t="b">
        <f t="shared" si="268"/>
        <v>1</v>
      </c>
      <c r="O429" t="b">
        <f t="shared" si="268"/>
        <v>1</v>
      </c>
      <c r="P429" t="b">
        <f t="shared" si="268"/>
        <v>1</v>
      </c>
      <c r="Q429" t="b">
        <f t="shared" si="268"/>
        <v>1</v>
      </c>
      <c r="R429" t="b">
        <f t="shared" si="268"/>
        <v>1</v>
      </c>
      <c r="S429" t="b">
        <f t="shared" si="268"/>
        <v>1</v>
      </c>
      <c r="T429" t="b">
        <f t="shared" si="268"/>
        <v>1</v>
      </c>
      <c r="U429" t="b">
        <f t="shared" si="268"/>
        <v>1</v>
      </c>
      <c r="V429" t="b">
        <f t="shared" si="268"/>
        <v>1</v>
      </c>
      <c r="W429" t="b">
        <f t="shared" si="268"/>
        <v>1</v>
      </c>
      <c r="X429" t="b">
        <f t="shared" si="268"/>
        <v>1</v>
      </c>
      <c r="Y429" t="b">
        <f t="shared" si="268"/>
        <v>1</v>
      </c>
      <c r="Z429" t="b">
        <f t="shared" si="268"/>
        <v>1</v>
      </c>
      <c r="AA429" t="b">
        <f t="shared" si="268"/>
        <v>1</v>
      </c>
      <c r="AB429" t="b">
        <f t="shared" si="268"/>
        <v>1</v>
      </c>
      <c r="AC429" t="b">
        <f t="shared" si="268"/>
        <v>1</v>
      </c>
      <c r="AD429" t="b">
        <f t="shared" si="268"/>
        <v>1</v>
      </c>
      <c r="AE429" t="b">
        <f t="shared" si="268"/>
        <v>1</v>
      </c>
      <c r="AF429" t="b">
        <f t="shared" si="268"/>
        <v>1</v>
      </c>
      <c r="AG429" t="b">
        <f t="shared" si="268"/>
        <v>1</v>
      </c>
      <c r="AH429" t="b">
        <f t="shared" si="268"/>
        <v>1</v>
      </c>
      <c r="AI429" t="b">
        <f t="shared" si="268"/>
        <v>1</v>
      </c>
      <c r="AJ429" t="b">
        <f t="shared" si="268"/>
        <v>1</v>
      </c>
      <c r="AK429" t="b">
        <f t="shared" si="268"/>
        <v>1</v>
      </c>
      <c r="AL429" t="b">
        <f t="shared" si="268"/>
        <v>1</v>
      </c>
      <c r="AM429" t="b">
        <f t="shared" si="268"/>
        <v>1</v>
      </c>
      <c r="AN429" t="b">
        <f t="shared" si="268"/>
        <v>1</v>
      </c>
      <c r="AO429" t="b">
        <f t="shared" si="268"/>
        <v>0</v>
      </c>
      <c r="AP429" t="b">
        <f t="shared" si="268"/>
        <v>1</v>
      </c>
      <c r="AQ429" t="b">
        <f t="shared" si="268"/>
        <v>1</v>
      </c>
      <c r="AR429" t="b">
        <f t="shared" si="268"/>
        <v>1</v>
      </c>
      <c r="AS429" t="b">
        <f t="shared" si="268"/>
        <v>1</v>
      </c>
      <c r="AT429" t="b">
        <f t="shared" si="268"/>
        <v>1</v>
      </c>
      <c r="AU429" t="b">
        <f t="shared" si="268"/>
        <v>1</v>
      </c>
      <c r="AV429" t="b">
        <f t="shared" si="268"/>
        <v>1</v>
      </c>
      <c r="AW429" t="b">
        <f t="shared" si="268"/>
        <v>1</v>
      </c>
      <c r="AX429" t="b">
        <f t="shared" si="268"/>
        <v>1</v>
      </c>
      <c r="AY429" t="b">
        <f t="shared" si="268"/>
        <v>1</v>
      </c>
      <c r="AZ429" t="b">
        <f t="shared" si="268"/>
        <v>1</v>
      </c>
      <c r="BA429" t="b">
        <f t="shared" si="268"/>
        <v>1</v>
      </c>
      <c r="BB429" t="b">
        <f t="shared" si="268"/>
        <v>1</v>
      </c>
      <c r="BC429" t="b">
        <f t="shared" si="268"/>
        <v>0</v>
      </c>
      <c r="BD429" t="b">
        <f t="shared" si="268"/>
        <v>0</v>
      </c>
      <c r="BE429" t="b">
        <f t="shared" si="268"/>
        <v>0</v>
      </c>
      <c r="BF429" t="b">
        <f t="shared" si="268"/>
        <v>0</v>
      </c>
      <c r="BG429" t="b">
        <f t="shared" si="268"/>
        <v>1</v>
      </c>
      <c r="BH429" t="b">
        <f t="shared" si="268"/>
        <v>0</v>
      </c>
      <c r="BI429" t="b">
        <f t="shared" si="268"/>
        <v>1</v>
      </c>
      <c r="BJ429" t="b">
        <f t="shared" si="268"/>
        <v>1</v>
      </c>
      <c r="BK429" t="b">
        <f t="shared" si="268"/>
        <v>1</v>
      </c>
      <c r="BL429" t="b">
        <f t="shared" si="268"/>
        <v>1</v>
      </c>
      <c r="BM429" t="b">
        <f t="shared" ref="BM429:BW429" si="269">BM137=BM283</f>
        <v>1</v>
      </c>
      <c r="BN429" t="b">
        <f t="shared" si="269"/>
        <v>1</v>
      </c>
      <c r="BO429" t="b">
        <f t="shared" si="269"/>
        <v>1</v>
      </c>
      <c r="BP429" t="b">
        <f t="shared" si="269"/>
        <v>1</v>
      </c>
      <c r="BQ429" t="b">
        <f t="shared" si="269"/>
        <v>1</v>
      </c>
      <c r="BR429" t="b">
        <f t="shared" si="269"/>
        <v>1</v>
      </c>
      <c r="BS429" t="b">
        <f t="shared" si="269"/>
        <v>0</v>
      </c>
      <c r="BT429" t="b">
        <f t="shared" si="269"/>
        <v>1</v>
      </c>
      <c r="BU429" t="b">
        <f t="shared" si="269"/>
        <v>1</v>
      </c>
      <c r="BV429" t="b">
        <f t="shared" si="269"/>
        <v>0</v>
      </c>
      <c r="BW429" t="b">
        <f t="shared" si="269"/>
        <v>1</v>
      </c>
    </row>
    <row r="430" spans="1:75" x14ac:dyDescent="0.25">
      <c r="A430" t="b">
        <f t="shared" ref="A430:BL430" si="270">A138=A284</f>
        <v>1</v>
      </c>
      <c r="B430" t="b">
        <f t="shared" si="270"/>
        <v>1</v>
      </c>
      <c r="C430" t="b">
        <f t="shared" si="270"/>
        <v>0</v>
      </c>
      <c r="D430" t="b">
        <f t="shared" si="270"/>
        <v>0</v>
      </c>
      <c r="E430" t="b">
        <f t="shared" si="270"/>
        <v>0</v>
      </c>
      <c r="F430" t="b">
        <f t="shared" si="270"/>
        <v>0</v>
      </c>
      <c r="G430" t="b">
        <f t="shared" si="270"/>
        <v>0</v>
      </c>
      <c r="H430" t="b">
        <f t="shared" si="270"/>
        <v>1</v>
      </c>
      <c r="I430" t="b">
        <f t="shared" si="270"/>
        <v>1</v>
      </c>
      <c r="J430" t="b">
        <f t="shared" si="270"/>
        <v>1</v>
      </c>
      <c r="K430" t="b">
        <f t="shared" si="270"/>
        <v>1</v>
      </c>
      <c r="L430" t="b">
        <f t="shared" si="270"/>
        <v>0</v>
      </c>
      <c r="M430" t="b">
        <f t="shared" si="270"/>
        <v>1</v>
      </c>
      <c r="N430" t="b">
        <f t="shared" si="270"/>
        <v>1</v>
      </c>
      <c r="O430" t="b">
        <f t="shared" si="270"/>
        <v>1</v>
      </c>
      <c r="P430" t="b">
        <f t="shared" si="270"/>
        <v>1</v>
      </c>
      <c r="Q430" t="b">
        <f t="shared" si="270"/>
        <v>1</v>
      </c>
      <c r="R430" t="b">
        <f t="shared" si="270"/>
        <v>1</v>
      </c>
      <c r="S430" t="b">
        <f t="shared" si="270"/>
        <v>1</v>
      </c>
      <c r="T430" t="b">
        <f t="shared" si="270"/>
        <v>1</v>
      </c>
      <c r="U430" t="b">
        <f t="shared" si="270"/>
        <v>1</v>
      </c>
      <c r="V430" t="b">
        <f t="shared" si="270"/>
        <v>1</v>
      </c>
      <c r="W430" t="b">
        <f t="shared" si="270"/>
        <v>1</v>
      </c>
      <c r="X430" t="b">
        <f t="shared" si="270"/>
        <v>1</v>
      </c>
      <c r="Y430" t="b">
        <f t="shared" si="270"/>
        <v>1</v>
      </c>
      <c r="Z430" t="b">
        <f t="shared" si="270"/>
        <v>1</v>
      </c>
      <c r="AA430" t="b">
        <f t="shared" si="270"/>
        <v>1</v>
      </c>
      <c r="AB430" t="b">
        <f t="shared" si="270"/>
        <v>1</v>
      </c>
      <c r="AC430" t="b">
        <f t="shared" si="270"/>
        <v>1</v>
      </c>
      <c r="AD430" t="b">
        <f t="shared" si="270"/>
        <v>1</v>
      </c>
      <c r="AE430" t="b">
        <f t="shared" si="270"/>
        <v>1</v>
      </c>
      <c r="AF430" t="b">
        <f t="shared" si="270"/>
        <v>1</v>
      </c>
      <c r="AG430" t="b">
        <f t="shared" si="270"/>
        <v>1</v>
      </c>
      <c r="AH430" t="b">
        <f t="shared" si="270"/>
        <v>1</v>
      </c>
      <c r="AI430" t="b">
        <f t="shared" si="270"/>
        <v>1</v>
      </c>
      <c r="AJ430" t="b">
        <f t="shared" si="270"/>
        <v>1</v>
      </c>
      <c r="AK430" t="b">
        <f t="shared" si="270"/>
        <v>1</v>
      </c>
      <c r="AL430" t="b">
        <f t="shared" si="270"/>
        <v>1</v>
      </c>
      <c r="AM430" t="b">
        <f t="shared" si="270"/>
        <v>1</v>
      </c>
      <c r="AN430" t="b">
        <f t="shared" si="270"/>
        <v>1</v>
      </c>
      <c r="AO430" t="b">
        <f t="shared" si="270"/>
        <v>0</v>
      </c>
      <c r="AP430" t="b">
        <f t="shared" si="270"/>
        <v>1</v>
      </c>
      <c r="AQ430" t="b">
        <f t="shared" si="270"/>
        <v>1</v>
      </c>
      <c r="AR430" t="b">
        <f t="shared" si="270"/>
        <v>1</v>
      </c>
      <c r="AS430" t="b">
        <f t="shared" si="270"/>
        <v>1</v>
      </c>
      <c r="AT430" t="b">
        <f t="shared" si="270"/>
        <v>1</v>
      </c>
      <c r="AU430" t="b">
        <f t="shared" si="270"/>
        <v>1</v>
      </c>
      <c r="AV430" t="b">
        <f t="shared" si="270"/>
        <v>1</v>
      </c>
      <c r="AW430" t="b">
        <f t="shared" si="270"/>
        <v>1</v>
      </c>
      <c r="AX430" t="b">
        <f t="shared" si="270"/>
        <v>1</v>
      </c>
      <c r="AY430" t="b">
        <f t="shared" si="270"/>
        <v>1</v>
      </c>
      <c r="AZ430" t="b">
        <f t="shared" si="270"/>
        <v>1</v>
      </c>
      <c r="BA430" t="b">
        <f t="shared" si="270"/>
        <v>1</v>
      </c>
      <c r="BB430" t="b">
        <f t="shared" si="270"/>
        <v>1</v>
      </c>
      <c r="BC430" t="b">
        <f t="shared" si="270"/>
        <v>0</v>
      </c>
      <c r="BD430" t="b">
        <f t="shared" si="270"/>
        <v>0</v>
      </c>
      <c r="BE430" t="b">
        <f t="shared" si="270"/>
        <v>0</v>
      </c>
      <c r="BF430" t="b">
        <f t="shared" si="270"/>
        <v>0</v>
      </c>
      <c r="BG430" t="b">
        <f t="shared" si="270"/>
        <v>1</v>
      </c>
      <c r="BH430" t="b">
        <f t="shared" si="270"/>
        <v>0</v>
      </c>
      <c r="BI430" t="b">
        <f t="shared" si="270"/>
        <v>1</v>
      </c>
      <c r="BJ430" t="b">
        <f t="shared" si="270"/>
        <v>1</v>
      </c>
      <c r="BK430" t="b">
        <f t="shared" si="270"/>
        <v>1</v>
      </c>
      <c r="BL430" t="b">
        <f t="shared" si="270"/>
        <v>1</v>
      </c>
      <c r="BM430" t="b">
        <f t="shared" ref="BM430:BW430" si="271">BM138=BM284</f>
        <v>1</v>
      </c>
      <c r="BN430" t="b">
        <f t="shared" si="271"/>
        <v>1</v>
      </c>
      <c r="BO430" t="b">
        <f t="shared" si="271"/>
        <v>1</v>
      </c>
      <c r="BP430" t="b">
        <f t="shared" si="271"/>
        <v>1</v>
      </c>
      <c r="BQ430" t="b">
        <f t="shared" si="271"/>
        <v>1</v>
      </c>
      <c r="BR430" t="b">
        <f t="shared" si="271"/>
        <v>1</v>
      </c>
      <c r="BS430" t="b">
        <f t="shared" si="271"/>
        <v>0</v>
      </c>
      <c r="BT430" t="b">
        <f t="shared" si="271"/>
        <v>1</v>
      </c>
      <c r="BU430" t="b">
        <f t="shared" si="271"/>
        <v>1</v>
      </c>
      <c r="BV430" t="b">
        <f t="shared" si="271"/>
        <v>0</v>
      </c>
      <c r="BW430" t="b">
        <f t="shared" si="271"/>
        <v>1</v>
      </c>
    </row>
    <row r="431" spans="1:75" x14ac:dyDescent="0.25">
      <c r="A431" t="b">
        <f t="shared" ref="A431:BL431" si="272">A139=A285</f>
        <v>1</v>
      </c>
      <c r="B431" t="b">
        <f t="shared" si="272"/>
        <v>1</v>
      </c>
      <c r="C431" t="b">
        <f t="shared" si="272"/>
        <v>0</v>
      </c>
      <c r="D431" t="b">
        <f t="shared" si="272"/>
        <v>0</v>
      </c>
      <c r="E431" t="b">
        <f t="shared" si="272"/>
        <v>0</v>
      </c>
      <c r="F431" t="b">
        <f t="shared" si="272"/>
        <v>0</v>
      </c>
      <c r="G431" t="b">
        <f t="shared" si="272"/>
        <v>0</v>
      </c>
      <c r="H431" t="b">
        <f t="shared" si="272"/>
        <v>1</v>
      </c>
      <c r="I431" t="b">
        <f t="shared" si="272"/>
        <v>1</v>
      </c>
      <c r="J431" t="b">
        <f t="shared" si="272"/>
        <v>1</v>
      </c>
      <c r="K431" t="b">
        <f t="shared" si="272"/>
        <v>1</v>
      </c>
      <c r="L431" t="b">
        <f t="shared" si="272"/>
        <v>0</v>
      </c>
      <c r="M431" t="b">
        <f t="shared" si="272"/>
        <v>1</v>
      </c>
      <c r="N431" t="b">
        <f t="shared" si="272"/>
        <v>1</v>
      </c>
      <c r="O431" t="b">
        <f t="shared" si="272"/>
        <v>1</v>
      </c>
      <c r="P431" t="b">
        <f t="shared" si="272"/>
        <v>1</v>
      </c>
      <c r="Q431" t="b">
        <f t="shared" si="272"/>
        <v>1</v>
      </c>
      <c r="R431" t="b">
        <f t="shared" si="272"/>
        <v>1</v>
      </c>
      <c r="S431" t="b">
        <f t="shared" si="272"/>
        <v>1</v>
      </c>
      <c r="T431" t="b">
        <f t="shared" si="272"/>
        <v>1</v>
      </c>
      <c r="U431" t="b">
        <f t="shared" si="272"/>
        <v>1</v>
      </c>
      <c r="V431" t="b">
        <f t="shared" si="272"/>
        <v>1</v>
      </c>
      <c r="W431" t="b">
        <f t="shared" si="272"/>
        <v>1</v>
      </c>
      <c r="X431" t="b">
        <f t="shared" si="272"/>
        <v>1</v>
      </c>
      <c r="Y431" t="b">
        <f t="shared" si="272"/>
        <v>1</v>
      </c>
      <c r="Z431" t="b">
        <f t="shared" si="272"/>
        <v>1</v>
      </c>
      <c r="AA431" t="b">
        <f t="shared" si="272"/>
        <v>1</v>
      </c>
      <c r="AB431" t="b">
        <f t="shared" si="272"/>
        <v>1</v>
      </c>
      <c r="AC431" t="b">
        <f t="shared" si="272"/>
        <v>1</v>
      </c>
      <c r="AD431" t="b">
        <f t="shared" si="272"/>
        <v>1</v>
      </c>
      <c r="AE431" t="b">
        <f t="shared" si="272"/>
        <v>1</v>
      </c>
      <c r="AF431" t="b">
        <f t="shared" si="272"/>
        <v>1</v>
      </c>
      <c r="AG431" t="b">
        <f t="shared" si="272"/>
        <v>1</v>
      </c>
      <c r="AH431" t="b">
        <f t="shared" si="272"/>
        <v>1</v>
      </c>
      <c r="AI431" t="b">
        <f t="shared" si="272"/>
        <v>1</v>
      </c>
      <c r="AJ431" t="b">
        <f t="shared" si="272"/>
        <v>1</v>
      </c>
      <c r="AK431" t="b">
        <f t="shared" si="272"/>
        <v>1</v>
      </c>
      <c r="AL431" t="b">
        <f t="shared" si="272"/>
        <v>1</v>
      </c>
      <c r="AM431" t="b">
        <f t="shared" si="272"/>
        <v>1</v>
      </c>
      <c r="AN431" t="b">
        <f t="shared" si="272"/>
        <v>1</v>
      </c>
      <c r="AO431" t="b">
        <f t="shared" si="272"/>
        <v>0</v>
      </c>
      <c r="AP431" t="b">
        <f t="shared" si="272"/>
        <v>1</v>
      </c>
      <c r="AQ431" t="b">
        <f t="shared" si="272"/>
        <v>1</v>
      </c>
      <c r="AR431" t="b">
        <f t="shared" si="272"/>
        <v>1</v>
      </c>
      <c r="AS431" t="b">
        <f t="shared" si="272"/>
        <v>1</v>
      </c>
      <c r="AT431" t="b">
        <f t="shared" si="272"/>
        <v>1</v>
      </c>
      <c r="AU431" t="b">
        <f t="shared" si="272"/>
        <v>1</v>
      </c>
      <c r="AV431" t="b">
        <f t="shared" si="272"/>
        <v>1</v>
      </c>
      <c r="AW431" t="b">
        <f t="shared" si="272"/>
        <v>1</v>
      </c>
      <c r="AX431" t="b">
        <f t="shared" si="272"/>
        <v>1</v>
      </c>
      <c r="AY431" t="b">
        <f t="shared" si="272"/>
        <v>1</v>
      </c>
      <c r="AZ431" t="b">
        <f t="shared" si="272"/>
        <v>1</v>
      </c>
      <c r="BA431" t="b">
        <f t="shared" si="272"/>
        <v>1</v>
      </c>
      <c r="BB431" t="b">
        <f t="shared" si="272"/>
        <v>1</v>
      </c>
      <c r="BC431" t="b">
        <f t="shared" si="272"/>
        <v>0</v>
      </c>
      <c r="BD431" t="b">
        <f t="shared" si="272"/>
        <v>0</v>
      </c>
      <c r="BE431" t="b">
        <f t="shared" si="272"/>
        <v>0</v>
      </c>
      <c r="BF431" t="b">
        <f t="shared" si="272"/>
        <v>0</v>
      </c>
      <c r="BG431" t="b">
        <f t="shared" si="272"/>
        <v>1</v>
      </c>
      <c r="BH431" t="b">
        <f t="shared" si="272"/>
        <v>0</v>
      </c>
      <c r="BI431" t="b">
        <f t="shared" si="272"/>
        <v>1</v>
      </c>
      <c r="BJ431" t="b">
        <f t="shared" si="272"/>
        <v>1</v>
      </c>
      <c r="BK431" t="b">
        <f t="shared" si="272"/>
        <v>1</v>
      </c>
      <c r="BL431" t="b">
        <f t="shared" si="272"/>
        <v>1</v>
      </c>
      <c r="BM431" t="b">
        <f t="shared" ref="BM431:BW431" si="273">BM139=BM285</f>
        <v>1</v>
      </c>
      <c r="BN431" t="b">
        <f t="shared" si="273"/>
        <v>1</v>
      </c>
      <c r="BO431" t="b">
        <f t="shared" si="273"/>
        <v>1</v>
      </c>
      <c r="BP431" t="b">
        <f t="shared" si="273"/>
        <v>1</v>
      </c>
      <c r="BQ431" t="b">
        <f t="shared" si="273"/>
        <v>1</v>
      </c>
      <c r="BR431" t="b">
        <f t="shared" si="273"/>
        <v>1</v>
      </c>
      <c r="BS431" t="b">
        <f t="shared" si="273"/>
        <v>0</v>
      </c>
      <c r="BT431" t="b">
        <f t="shared" si="273"/>
        <v>1</v>
      </c>
      <c r="BU431" t="b">
        <f t="shared" si="273"/>
        <v>1</v>
      </c>
      <c r="BV431" t="b">
        <f t="shared" si="273"/>
        <v>0</v>
      </c>
      <c r="BW431" t="b">
        <f t="shared" si="273"/>
        <v>1</v>
      </c>
    </row>
    <row r="432" spans="1:75" x14ac:dyDescent="0.25">
      <c r="A432" t="b">
        <f t="shared" ref="A432:BL432" si="274">A140=A286</f>
        <v>1</v>
      </c>
      <c r="B432" t="b">
        <f t="shared" si="274"/>
        <v>1</v>
      </c>
      <c r="C432" t="b">
        <f t="shared" si="274"/>
        <v>0</v>
      </c>
      <c r="D432" t="b">
        <f t="shared" si="274"/>
        <v>0</v>
      </c>
      <c r="E432" t="b">
        <f t="shared" si="274"/>
        <v>0</v>
      </c>
      <c r="F432" t="b">
        <f t="shared" si="274"/>
        <v>0</v>
      </c>
      <c r="G432" t="b">
        <f t="shared" si="274"/>
        <v>0</v>
      </c>
      <c r="H432" t="b">
        <f t="shared" si="274"/>
        <v>1</v>
      </c>
      <c r="I432" t="b">
        <f t="shared" si="274"/>
        <v>1</v>
      </c>
      <c r="J432" t="b">
        <f t="shared" si="274"/>
        <v>1</v>
      </c>
      <c r="K432" t="b">
        <f t="shared" si="274"/>
        <v>1</v>
      </c>
      <c r="L432" t="b">
        <f t="shared" si="274"/>
        <v>0</v>
      </c>
      <c r="M432" t="b">
        <f t="shared" si="274"/>
        <v>1</v>
      </c>
      <c r="N432" t="b">
        <f t="shared" si="274"/>
        <v>1</v>
      </c>
      <c r="O432" t="b">
        <f t="shared" si="274"/>
        <v>1</v>
      </c>
      <c r="P432" t="b">
        <f t="shared" si="274"/>
        <v>1</v>
      </c>
      <c r="Q432" t="b">
        <f t="shared" si="274"/>
        <v>1</v>
      </c>
      <c r="R432" t="b">
        <f t="shared" si="274"/>
        <v>1</v>
      </c>
      <c r="S432" t="b">
        <f t="shared" si="274"/>
        <v>1</v>
      </c>
      <c r="T432" t="b">
        <f t="shared" si="274"/>
        <v>1</v>
      </c>
      <c r="U432" t="b">
        <f t="shared" si="274"/>
        <v>1</v>
      </c>
      <c r="V432" t="b">
        <f t="shared" si="274"/>
        <v>1</v>
      </c>
      <c r="W432" t="b">
        <f t="shared" si="274"/>
        <v>1</v>
      </c>
      <c r="X432" t="b">
        <f t="shared" si="274"/>
        <v>1</v>
      </c>
      <c r="Y432" t="b">
        <f t="shared" si="274"/>
        <v>1</v>
      </c>
      <c r="Z432" t="b">
        <f t="shared" si="274"/>
        <v>1</v>
      </c>
      <c r="AA432" t="b">
        <f t="shared" si="274"/>
        <v>1</v>
      </c>
      <c r="AB432" t="b">
        <f t="shared" si="274"/>
        <v>1</v>
      </c>
      <c r="AC432" t="b">
        <f t="shared" si="274"/>
        <v>1</v>
      </c>
      <c r="AD432" t="b">
        <f t="shared" si="274"/>
        <v>1</v>
      </c>
      <c r="AE432" t="b">
        <f t="shared" si="274"/>
        <v>1</v>
      </c>
      <c r="AF432" t="b">
        <f t="shared" si="274"/>
        <v>1</v>
      </c>
      <c r="AG432" t="b">
        <f t="shared" si="274"/>
        <v>1</v>
      </c>
      <c r="AH432" t="b">
        <f t="shared" si="274"/>
        <v>1</v>
      </c>
      <c r="AI432" t="b">
        <f t="shared" si="274"/>
        <v>1</v>
      </c>
      <c r="AJ432" t="b">
        <f t="shared" si="274"/>
        <v>1</v>
      </c>
      <c r="AK432" t="b">
        <f t="shared" si="274"/>
        <v>1</v>
      </c>
      <c r="AL432" t="b">
        <f t="shared" si="274"/>
        <v>1</v>
      </c>
      <c r="AM432" t="b">
        <f t="shared" si="274"/>
        <v>1</v>
      </c>
      <c r="AN432" t="b">
        <f t="shared" si="274"/>
        <v>1</v>
      </c>
      <c r="AO432" t="b">
        <f t="shared" si="274"/>
        <v>0</v>
      </c>
      <c r="AP432" t="b">
        <f t="shared" si="274"/>
        <v>1</v>
      </c>
      <c r="AQ432" t="b">
        <f t="shared" si="274"/>
        <v>1</v>
      </c>
      <c r="AR432" t="b">
        <f t="shared" si="274"/>
        <v>1</v>
      </c>
      <c r="AS432" t="b">
        <f t="shared" si="274"/>
        <v>1</v>
      </c>
      <c r="AT432" t="b">
        <f t="shared" si="274"/>
        <v>1</v>
      </c>
      <c r="AU432" t="b">
        <f t="shared" si="274"/>
        <v>1</v>
      </c>
      <c r="AV432" t="b">
        <f t="shared" si="274"/>
        <v>1</v>
      </c>
      <c r="AW432" t="b">
        <f t="shared" si="274"/>
        <v>1</v>
      </c>
      <c r="AX432" t="b">
        <f t="shared" si="274"/>
        <v>1</v>
      </c>
      <c r="AY432" t="b">
        <f t="shared" si="274"/>
        <v>1</v>
      </c>
      <c r="AZ432" t="b">
        <f t="shared" si="274"/>
        <v>1</v>
      </c>
      <c r="BA432" t="b">
        <f t="shared" si="274"/>
        <v>1</v>
      </c>
      <c r="BB432" t="b">
        <f t="shared" si="274"/>
        <v>1</v>
      </c>
      <c r="BC432" t="b">
        <f t="shared" si="274"/>
        <v>0</v>
      </c>
      <c r="BD432" t="b">
        <f t="shared" si="274"/>
        <v>0</v>
      </c>
      <c r="BE432" t="b">
        <f t="shared" si="274"/>
        <v>0</v>
      </c>
      <c r="BF432" t="b">
        <f t="shared" si="274"/>
        <v>0</v>
      </c>
      <c r="BG432" t="b">
        <f t="shared" si="274"/>
        <v>1</v>
      </c>
      <c r="BH432" t="b">
        <f t="shared" si="274"/>
        <v>0</v>
      </c>
      <c r="BI432" t="b">
        <f t="shared" si="274"/>
        <v>1</v>
      </c>
      <c r="BJ432" t="b">
        <f t="shared" si="274"/>
        <v>1</v>
      </c>
      <c r="BK432" t="b">
        <f t="shared" si="274"/>
        <v>1</v>
      </c>
      <c r="BL432" t="b">
        <f t="shared" si="274"/>
        <v>1</v>
      </c>
      <c r="BM432" t="b">
        <f t="shared" ref="BM432:BW432" si="275">BM140=BM286</f>
        <v>1</v>
      </c>
      <c r="BN432" t="b">
        <f t="shared" si="275"/>
        <v>1</v>
      </c>
      <c r="BO432" t="b">
        <f t="shared" si="275"/>
        <v>1</v>
      </c>
      <c r="BP432" t="b">
        <f t="shared" si="275"/>
        <v>1</v>
      </c>
      <c r="BQ432" t="b">
        <f t="shared" si="275"/>
        <v>1</v>
      </c>
      <c r="BR432" t="b">
        <f t="shared" si="275"/>
        <v>1</v>
      </c>
      <c r="BS432" t="b">
        <f t="shared" si="275"/>
        <v>0</v>
      </c>
      <c r="BT432" t="b">
        <f t="shared" si="275"/>
        <v>1</v>
      </c>
      <c r="BU432" t="b">
        <f t="shared" si="275"/>
        <v>1</v>
      </c>
      <c r="BV432" t="b">
        <f t="shared" si="275"/>
        <v>0</v>
      </c>
      <c r="BW432" t="b">
        <f t="shared" si="275"/>
        <v>1</v>
      </c>
    </row>
    <row r="433" spans="1:75" x14ac:dyDescent="0.25">
      <c r="A433" t="b">
        <f t="shared" ref="A433:BL433" si="276">A141=A287</f>
        <v>1</v>
      </c>
      <c r="B433" t="b">
        <f t="shared" si="276"/>
        <v>1</v>
      </c>
      <c r="C433" t="b">
        <f t="shared" si="276"/>
        <v>0</v>
      </c>
      <c r="D433" t="b">
        <f t="shared" si="276"/>
        <v>0</v>
      </c>
      <c r="E433" t="b">
        <f t="shared" si="276"/>
        <v>0</v>
      </c>
      <c r="F433" t="b">
        <f t="shared" si="276"/>
        <v>0</v>
      </c>
      <c r="G433" t="b">
        <f t="shared" si="276"/>
        <v>0</v>
      </c>
      <c r="H433" t="b">
        <f t="shared" si="276"/>
        <v>1</v>
      </c>
      <c r="I433" t="b">
        <f t="shared" si="276"/>
        <v>1</v>
      </c>
      <c r="J433" t="b">
        <f t="shared" si="276"/>
        <v>1</v>
      </c>
      <c r="K433" t="b">
        <f t="shared" si="276"/>
        <v>1</v>
      </c>
      <c r="L433" t="b">
        <f t="shared" si="276"/>
        <v>0</v>
      </c>
      <c r="M433" t="b">
        <f t="shared" si="276"/>
        <v>1</v>
      </c>
      <c r="N433" t="b">
        <f t="shared" si="276"/>
        <v>1</v>
      </c>
      <c r="O433" t="b">
        <f t="shared" si="276"/>
        <v>1</v>
      </c>
      <c r="P433" t="b">
        <f t="shared" si="276"/>
        <v>1</v>
      </c>
      <c r="Q433" t="b">
        <f t="shared" si="276"/>
        <v>1</v>
      </c>
      <c r="R433" t="b">
        <f t="shared" si="276"/>
        <v>1</v>
      </c>
      <c r="S433" t="b">
        <f t="shared" si="276"/>
        <v>1</v>
      </c>
      <c r="T433" t="b">
        <f t="shared" si="276"/>
        <v>1</v>
      </c>
      <c r="U433" t="b">
        <f t="shared" si="276"/>
        <v>1</v>
      </c>
      <c r="V433" t="b">
        <f t="shared" si="276"/>
        <v>1</v>
      </c>
      <c r="W433" t="b">
        <f t="shared" si="276"/>
        <v>1</v>
      </c>
      <c r="X433" t="b">
        <f t="shared" si="276"/>
        <v>1</v>
      </c>
      <c r="Y433" t="b">
        <f t="shared" si="276"/>
        <v>1</v>
      </c>
      <c r="Z433" t="b">
        <f t="shared" si="276"/>
        <v>1</v>
      </c>
      <c r="AA433" t="b">
        <f t="shared" si="276"/>
        <v>1</v>
      </c>
      <c r="AB433" t="b">
        <f t="shared" si="276"/>
        <v>1</v>
      </c>
      <c r="AC433" t="b">
        <f t="shared" si="276"/>
        <v>1</v>
      </c>
      <c r="AD433" t="b">
        <f t="shared" si="276"/>
        <v>1</v>
      </c>
      <c r="AE433" t="b">
        <f t="shared" si="276"/>
        <v>1</v>
      </c>
      <c r="AF433" t="b">
        <f t="shared" si="276"/>
        <v>1</v>
      </c>
      <c r="AG433" t="b">
        <f t="shared" si="276"/>
        <v>1</v>
      </c>
      <c r="AH433" t="b">
        <f t="shared" si="276"/>
        <v>1</v>
      </c>
      <c r="AI433" t="b">
        <f t="shared" si="276"/>
        <v>1</v>
      </c>
      <c r="AJ433" t="b">
        <f t="shared" si="276"/>
        <v>1</v>
      </c>
      <c r="AK433" t="b">
        <f t="shared" si="276"/>
        <v>1</v>
      </c>
      <c r="AL433" t="b">
        <f t="shared" si="276"/>
        <v>1</v>
      </c>
      <c r="AM433" t="b">
        <f t="shared" si="276"/>
        <v>1</v>
      </c>
      <c r="AN433" t="b">
        <f t="shared" si="276"/>
        <v>1</v>
      </c>
      <c r="AO433" t="b">
        <f t="shared" si="276"/>
        <v>0</v>
      </c>
      <c r="AP433" t="b">
        <f t="shared" si="276"/>
        <v>1</v>
      </c>
      <c r="AQ433" t="b">
        <f t="shared" si="276"/>
        <v>1</v>
      </c>
      <c r="AR433" t="b">
        <f t="shared" si="276"/>
        <v>1</v>
      </c>
      <c r="AS433" t="b">
        <f t="shared" si="276"/>
        <v>1</v>
      </c>
      <c r="AT433" t="b">
        <f t="shared" si="276"/>
        <v>1</v>
      </c>
      <c r="AU433" t="b">
        <f t="shared" si="276"/>
        <v>1</v>
      </c>
      <c r="AV433" t="b">
        <f t="shared" si="276"/>
        <v>1</v>
      </c>
      <c r="AW433" t="b">
        <f t="shared" si="276"/>
        <v>1</v>
      </c>
      <c r="AX433" t="b">
        <f t="shared" si="276"/>
        <v>1</v>
      </c>
      <c r="AY433" t="b">
        <f t="shared" si="276"/>
        <v>1</v>
      </c>
      <c r="AZ433" t="b">
        <f t="shared" si="276"/>
        <v>1</v>
      </c>
      <c r="BA433" t="b">
        <f t="shared" si="276"/>
        <v>1</v>
      </c>
      <c r="BB433" t="b">
        <f t="shared" si="276"/>
        <v>1</v>
      </c>
      <c r="BC433" t="b">
        <f t="shared" si="276"/>
        <v>0</v>
      </c>
      <c r="BD433" t="b">
        <f t="shared" si="276"/>
        <v>0</v>
      </c>
      <c r="BE433" t="b">
        <f t="shared" si="276"/>
        <v>0</v>
      </c>
      <c r="BF433" t="b">
        <f t="shared" si="276"/>
        <v>0</v>
      </c>
      <c r="BG433" t="b">
        <f t="shared" si="276"/>
        <v>1</v>
      </c>
      <c r="BH433" t="b">
        <f t="shared" si="276"/>
        <v>0</v>
      </c>
      <c r="BI433" t="b">
        <f t="shared" si="276"/>
        <v>1</v>
      </c>
      <c r="BJ433" t="b">
        <f t="shared" si="276"/>
        <v>1</v>
      </c>
      <c r="BK433" t="b">
        <f t="shared" si="276"/>
        <v>1</v>
      </c>
      <c r="BL433" t="b">
        <f t="shared" si="276"/>
        <v>1</v>
      </c>
      <c r="BM433" t="b">
        <f t="shared" ref="BM433:BW433" si="277">BM141=BM287</f>
        <v>1</v>
      </c>
      <c r="BN433" t="b">
        <f t="shared" si="277"/>
        <v>1</v>
      </c>
      <c r="BO433" t="b">
        <f t="shared" si="277"/>
        <v>1</v>
      </c>
      <c r="BP433" t="b">
        <f t="shared" si="277"/>
        <v>1</v>
      </c>
      <c r="BQ433" t="b">
        <f t="shared" si="277"/>
        <v>1</v>
      </c>
      <c r="BR433" t="b">
        <f t="shared" si="277"/>
        <v>1</v>
      </c>
      <c r="BS433" t="b">
        <f t="shared" si="277"/>
        <v>0</v>
      </c>
      <c r="BT433" t="b">
        <f t="shared" si="277"/>
        <v>1</v>
      </c>
      <c r="BU433" t="b">
        <f t="shared" si="277"/>
        <v>1</v>
      </c>
      <c r="BV433" t="b">
        <f t="shared" si="277"/>
        <v>0</v>
      </c>
      <c r="BW433" t="b">
        <f t="shared" si="277"/>
        <v>1</v>
      </c>
    </row>
    <row r="434" spans="1:75" x14ac:dyDescent="0.25">
      <c r="A434" t="b">
        <f t="shared" ref="A434:BL434" si="278">A142=A288</f>
        <v>1</v>
      </c>
      <c r="B434" t="b">
        <f t="shared" si="278"/>
        <v>1</v>
      </c>
      <c r="C434" t="b">
        <f t="shared" si="278"/>
        <v>0</v>
      </c>
      <c r="D434" t="b">
        <f t="shared" si="278"/>
        <v>0</v>
      </c>
      <c r="E434" t="b">
        <f t="shared" si="278"/>
        <v>0</v>
      </c>
      <c r="F434" t="b">
        <f t="shared" si="278"/>
        <v>0</v>
      </c>
      <c r="G434" t="b">
        <f t="shared" si="278"/>
        <v>0</v>
      </c>
      <c r="H434" t="b">
        <f t="shared" si="278"/>
        <v>1</v>
      </c>
      <c r="I434" t="b">
        <f t="shared" si="278"/>
        <v>1</v>
      </c>
      <c r="J434" t="b">
        <f t="shared" si="278"/>
        <v>1</v>
      </c>
      <c r="K434" t="b">
        <f t="shared" si="278"/>
        <v>1</v>
      </c>
      <c r="L434" t="b">
        <f t="shared" si="278"/>
        <v>0</v>
      </c>
      <c r="M434" t="b">
        <f t="shared" si="278"/>
        <v>1</v>
      </c>
      <c r="N434" t="b">
        <f t="shared" si="278"/>
        <v>1</v>
      </c>
      <c r="O434" t="b">
        <f t="shared" si="278"/>
        <v>1</v>
      </c>
      <c r="P434" t="b">
        <f t="shared" si="278"/>
        <v>1</v>
      </c>
      <c r="Q434" t="b">
        <f t="shared" si="278"/>
        <v>1</v>
      </c>
      <c r="R434" t="b">
        <f t="shared" si="278"/>
        <v>1</v>
      </c>
      <c r="S434" t="b">
        <f t="shared" si="278"/>
        <v>1</v>
      </c>
      <c r="T434" t="b">
        <f t="shared" si="278"/>
        <v>1</v>
      </c>
      <c r="U434" t="b">
        <f t="shared" si="278"/>
        <v>1</v>
      </c>
      <c r="V434" t="b">
        <f t="shared" si="278"/>
        <v>1</v>
      </c>
      <c r="W434" t="b">
        <f t="shared" si="278"/>
        <v>1</v>
      </c>
      <c r="X434" t="b">
        <f t="shared" si="278"/>
        <v>1</v>
      </c>
      <c r="Y434" t="b">
        <f t="shared" si="278"/>
        <v>1</v>
      </c>
      <c r="Z434" t="b">
        <f t="shared" si="278"/>
        <v>1</v>
      </c>
      <c r="AA434" t="b">
        <f t="shared" si="278"/>
        <v>1</v>
      </c>
      <c r="AB434" t="b">
        <f t="shared" si="278"/>
        <v>1</v>
      </c>
      <c r="AC434" t="b">
        <f t="shared" si="278"/>
        <v>1</v>
      </c>
      <c r="AD434" t="b">
        <f t="shared" si="278"/>
        <v>1</v>
      </c>
      <c r="AE434" t="b">
        <f t="shared" si="278"/>
        <v>1</v>
      </c>
      <c r="AF434" t="b">
        <f t="shared" si="278"/>
        <v>1</v>
      </c>
      <c r="AG434" t="b">
        <f t="shared" si="278"/>
        <v>1</v>
      </c>
      <c r="AH434" t="b">
        <f t="shared" si="278"/>
        <v>1</v>
      </c>
      <c r="AI434" t="b">
        <f t="shared" si="278"/>
        <v>1</v>
      </c>
      <c r="AJ434" t="b">
        <f t="shared" si="278"/>
        <v>1</v>
      </c>
      <c r="AK434" t="b">
        <f t="shared" si="278"/>
        <v>1</v>
      </c>
      <c r="AL434" t="b">
        <f t="shared" si="278"/>
        <v>1</v>
      </c>
      <c r="AM434" t="b">
        <f t="shared" si="278"/>
        <v>1</v>
      </c>
      <c r="AN434" t="b">
        <f t="shared" si="278"/>
        <v>1</v>
      </c>
      <c r="AO434" t="b">
        <f t="shared" si="278"/>
        <v>0</v>
      </c>
      <c r="AP434" t="b">
        <f t="shared" si="278"/>
        <v>1</v>
      </c>
      <c r="AQ434" t="b">
        <f t="shared" si="278"/>
        <v>1</v>
      </c>
      <c r="AR434" t="b">
        <f t="shared" si="278"/>
        <v>1</v>
      </c>
      <c r="AS434" t="b">
        <f t="shared" si="278"/>
        <v>1</v>
      </c>
      <c r="AT434" t="b">
        <f t="shared" si="278"/>
        <v>1</v>
      </c>
      <c r="AU434" t="b">
        <f t="shared" si="278"/>
        <v>1</v>
      </c>
      <c r="AV434" t="b">
        <f t="shared" si="278"/>
        <v>1</v>
      </c>
      <c r="AW434" t="b">
        <f t="shared" si="278"/>
        <v>1</v>
      </c>
      <c r="AX434" t="b">
        <f t="shared" si="278"/>
        <v>1</v>
      </c>
      <c r="AY434" t="b">
        <f t="shared" si="278"/>
        <v>1</v>
      </c>
      <c r="AZ434" t="b">
        <f t="shared" si="278"/>
        <v>1</v>
      </c>
      <c r="BA434" t="b">
        <f t="shared" si="278"/>
        <v>1</v>
      </c>
      <c r="BB434" t="b">
        <f t="shared" si="278"/>
        <v>1</v>
      </c>
      <c r="BC434" t="b">
        <f t="shared" si="278"/>
        <v>0</v>
      </c>
      <c r="BD434" t="b">
        <f t="shared" si="278"/>
        <v>0</v>
      </c>
      <c r="BE434" t="b">
        <f t="shared" si="278"/>
        <v>0</v>
      </c>
      <c r="BF434" t="b">
        <f t="shared" si="278"/>
        <v>0</v>
      </c>
      <c r="BG434" t="b">
        <f t="shared" si="278"/>
        <v>1</v>
      </c>
      <c r="BH434" t="b">
        <f t="shared" si="278"/>
        <v>0</v>
      </c>
      <c r="BI434" t="b">
        <f t="shared" si="278"/>
        <v>1</v>
      </c>
      <c r="BJ434" t="b">
        <f t="shared" si="278"/>
        <v>1</v>
      </c>
      <c r="BK434" t="b">
        <f t="shared" si="278"/>
        <v>1</v>
      </c>
      <c r="BL434" t="b">
        <f t="shared" si="278"/>
        <v>1</v>
      </c>
      <c r="BM434" t="b">
        <f t="shared" ref="BM434:BW434" si="279">BM142=BM288</f>
        <v>1</v>
      </c>
      <c r="BN434" t="b">
        <f t="shared" si="279"/>
        <v>1</v>
      </c>
      <c r="BO434" t="b">
        <f t="shared" si="279"/>
        <v>1</v>
      </c>
      <c r="BP434" t="b">
        <f t="shared" si="279"/>
        <v>1</v>
      </c>
      <c r="BQ434" t="b">
        <f t="shared" si="279"/>
        <v>1</v>
      </c>
      <c r="BR434" t="b">
        <f t="shared" si="279"/>
        <v>1</v>
      </c>
      <c r="BS434" t="b">
        <f t="shared" si="279"/>
        <v>0</v>
      </c>
      <c r="BT434" t="b">
        <f t="shared" si="279"/>
        <v>1</v>
      </c>
      <c r="BU434" t="b">
        <f t="shared" si="279"/>
        <v>1</v>
      </c>
      <c r="BV434" t="b">
        <f t="shared" si="279"/>
        <v>0</v>
      </c>
      <c r="BW434" t="b">
        <f t="shared" si="279"/>
        <v>1</v>
      </c>
    </row>
    <row r="435" spans="1:75" x14ac:dyDescent="0.25">
      <c r="A435" t="b">
        <f t="shared" ref="A435:BL435" si="280">A143=A289</f>
        <v>1</v>
      </c>
      <c r="B435" t="b">
        <f t="shared" si="280"/>
        <v>1</v>
      </c>
      <c r="C435" t="b">
        <f t="shared" si="280"/>
        <v>0</v>
      </c>
      <c r="D435" t="b">
        <f t="shared" si="280"/>
        <v>0</v>
      </c>
      <c r="E435" t="b">
        <f t="shared" si="280"/>
        <v>0</v>
      </c>
      <c r="F435" t="b">
        <f t="shared" si="280"/>
        <v>0</v>
      </c>
      <c r="G435" t="b">
        <f t="shared" si="280"/>
        <v>0</v>
      </c>
      <c r="H435" t="b">
        <f t="shared" si="280"/>
        <v>1</v>
      </c>
      <c r="I435" t="b">
        <f t="shared" si="280"/>
        <v>1</v>
      </c>
      <c r="J435" t="b">
        <f t="shared" si="280"/>
        <v>1</v>
      </c>
      <c r="K435" t="b">
        <f t="shared" si="280"/>
        <v>1</v>
      </c>
      <c r="L435" t="b">
        <f t="shared" si="280"/>
        <v>0</v>
      </c>
      <c r="M435" t="b">
        <f t="shared" si="280"/>
        <v>1</v>
      </c>
      <c r="N435" t="b">
        <f t="shared" si="280"/>
        <v>1</v>
      </c>
      <c r="O435" t="b">
        <f t="shared" si="280"/>
        <v>1</v>
      </c>
      <c r="P435" t="b">
        <f t="shared" si="280"/>
        <v>1</v>
      </c>
      <c r="Q435" t="b">
        <f t="shared" si="280"/>
        <v>1</v>
      </c>
      <c r="R435" t="b">
        <f t="shared" si="280"/>
        <v>1</v>
      </c>
      <c r="S435" t="b">
        <f t="shared" si="280"/>
        <v>1</v>
      </c>
      <c r="T435" t="b">
        <f t="shared" si="280"/>
        <v>1</v>
      </c>
      <c r="U435" t="b">
        <f t="shared" si="280"/>
        <v>1</v>
      </c>
      <c r="V435" t="b">
        <f t="shared" si="280"/>
        <v>1</v>
      </c>
      <c r="W435" t="b">
        <f t="shared" si="280"/>
        <v>1</v>
      </c>
      <c r="X435" t="b">
        <f t="shared" si="280"/>
        <v>1</v>
      </c>
      <c r="Y435" t="b">
        <f t="shared" si="280"/>
        <v>1</v>
      </c>
      <c r="Z435" t="b">
        <f t="shared" si="280"/>
        <v>1</v>
      </c>
      <c r="AA435" t="b">
        <f t="shared" si="280"/>
        <v>1</v>
      </c>
      <c r="AB435" t="b">
        <f t="shared" si="280"/>
        <v>1</v>
      </c>
      <c r="AC435" t="b">
        <f t="shared" si="280"/>
        <v>1</v>
      </c>
      <c r="AD435" t="b">
        <f t="shared" si="280"/>
        <v>1</v>
      </c>
      <c r="AE435" t="b">
        <f t="shared" si="280"/>
        <v>1</v>
      </c>
      <c r="AF435" t="b">
        <f t="shared" si="280"/>
        <v>1</v>
      </c>
      <c r="AG435" t="b">
        <f t="shared" si="280"/>
        <v>1</v>
      </c>
      <c r="AH435" t="b">
        <f t="shared" si="280"/>
        <v>1</v>
      </c>
      <c r="AI435" t="b">
        <f t="shared" si="280"/>
        <v>1</v>
      </c>
      <c r="AJ435" t="b">
        <f t="shared" si="280"/>
        <v>1</v>
      </c>
      <c r="AK435" t="b">
        <f t="shared" si="280"/>
        <v>1</v>
      </c>
      <c r="AL435" t="b">
        <f t="shared" si="280"/>
        <v>1</v>
      </c>
      <c r="AM435" t="b">
        <f t="shared" si="280"/>
        <v>1</v>
      </c>
      <c r="AN435" t="b">
        <f t="shared" si="280"/>
        <v>1</v>
      </c>
      <c r="AO435" t="b">
        <f t="shared" si="280"/>
        <v>0</v>
      </c>
      <c r="AP435" t="b">
        <f t="shared" si="280"/>
        <v>1</v>
      </c>
      <c r="AQ435" t="b">
        <f t="shared" si="280"/>
        <v>1</v>
      </c>
      <c r="AR435" t="b">
        <f t="shared" si="280"/>
        <v>1</v>
      </c>
      <c r="AS435" t="b">
        <f t="shared" si="280"/>
        <v>1</v>
      </c>
      <c r="AT435" t="b">
        <f t="shared" si="280"/>
        <v>1</v>
      </c>
      <c r="AU435" t="b">
        <f t="shared" si="280"/>
        <v>1</v>
      </c>
      <c r="AV435" t="b">
        <f t="shared" si="280"/>
        <v>1</v>
      </c>
      <c r="AW435" t="b">
        <f t="shared" si="280"/>
        <v>1</v>
      </c>
      <c r="AX435" t="b">
        <f t="shared" si="280"/>
        <v>1</v>
      </c>
      <c r="AY435" t="b">
        <f t="shared" si="280"/>
        <v>1</v>
      </c>
      <c r="AZ435" t="b">
        <f t="shared" si="280"/>
        <v>1</v>
      </c>
      <c r="BA435" t="b">
        <f t="shared" si="280"/>
        <v>1</v>
      </c>
      <c r="BB435" t="b">
        <f t="shared" si="280"/>
        <v>1</v>
      </c>
      <c r="BC435" t="b">
        <f t="shared" si="280"/>
        <v>0</v>
      </c>
      <c r="BD435" t="b">
        <f t="shared" si="280"/>
        <v>0</v>
      </c>
      <c r="BE435" t="b">
        <f t="shared" si="280"/>
        <v>0</v>
      </c>
      <c r="BF435" t="b">
        <f t="shared" si="280"/>
        <v>0</v>
      </c>
      <c r="BG435" t="b">
        <f t="shared" si="280"/>
        <v>1</v>
      </c>
      <c r="BH435" t="b">
        <f t="shared" si="280"/>
        <v>0</v>
      </c>
      <c r="BI435" t="b">
        <f t="shared" si="280"/>
        <v>1</v>
      </c>
      <c r="BJ435" t="b">
        <f t="shared" si="280"/>
        <v>1</v>
      </c>
      <c r="BK435" t="b">
        <f t="shared" si="280"/>
        <v>1</v>
      </c>
      <c r="BL435" t="b">
        <f t="shared" si="280"/>
        <v>1</v>
      </c>
      <c r="BM435" t="b">
        <f t="shared" ref="BM435:BW435" si="281">BM143=BM289</f>
        <v>1</v>
      </c>
      <c r="BN435" t="b">
        <f t="shared" si="281"/>
        <v>1</v>
      </c>
      <c r="BO435" t="b">
        <f t="shared" si="281"/>
        <v>1</v>
      </c>
      <c r="BP435" t="b">
        <f t="shared" si="281"/>
        <v>1</v>
      </c>
      <c r="BQ435" t="b">
        <f t="shared" si="281"/>
        <v>1</v>
      </c>
      <c r="BR435" t="b">
        <f t="shared" si="281"/>
        <v>1</v>
      </c>
      <c r="BS435" t="b">
        <f t="shared" si="281"/>
        <v>0</v>
      </c>
      <c r="BT435" t="b">
        <f t="shared" si="281"/>
        <v>1</v>
      </c>
      <c r="BU435" t="b">
        <f t="shared" si="281"/>
        <v>1</v>
      </c>
      <c r="BV435" t="b">
        <f t="shared" si="281"/>
        <v>0</v>
      </c>
      <c r="BW435" t="b">
        <f t="shared" si="281"/>
        <v>1</v>
      </c>
    </row>
    <row r="436" spans="1:75" x14ac:dyDescent="0.25">
      <c r="A436" t="b">
        <f t="shared" ref="A436:BL436" si="282">A144=A290</f>
        <v>1</v>
      </c>
      <c r="B436" t="b">
        <f t="shared" si="282"/>
        <v>1</v>
      </c>
      <c r="C436" t="b">
        <f t="shared" si="282"/>
        <v>0</v>
      </c>
      <c r="D436" t="b">
        <f t="shared" si="282"/>
        <v>0</v>
      </c>
      <c r="E436" t="b">
        <f t="shared" si="282"/>
        <v>0</v>
      </c>
      <c r="F436" t="b">
        <f t="shared" si="282"/>
        <v>0</v>
      </c>
      <c r="G436" t="b">
        <f t="shared" si="282"/>
        <v>0</v>
      </c>
      <c r="H436" t="b">
        <f t="shared" si="282"/>
        <v>1</v>
      </c>
      <c r="I436" t="b">
        <f t="shared" si="282"/>
        <v>1</v>
      </c>
      <c r="J436" t="b">
        <f t="shared" si="282"/>
        <v>1</v>
      </c>
      <c r="K436" t="b">
        <f t="shared" si="282"/>
        <v>1</v>
      </c>
      <c r="L436" t="b">
        <f t="shared" si="282"/>
        <v>0</v>
      </c>
      <c r="M436" t="b">
        <f t="shared" si="282"/>
        <v>1</v>
      </c>
      <c r="N436" t="b">
        <f t="shared" si="282"/>
        <v>1</v>
      </c>
      <c r="O436" t="b">
        <f t="shared" si="282"/>
        <v>1</v>
      </c>
      <c r="P436" t="b">
        <f t="shared" si="282"/>
        <v>1</v>
      </c>
      <c r="Q436" t="b">
        <f t="shared" si="282"/>
        <v>1</v>
      </c>
      <c r="R436" t="b">
        <f t="shared" si="282"/>
        <v>1</v>
      </c>
      <c r="S436" t="b">
        <f t="shared" si="282"/>
        <v>1</v>
      </c>
      <c r="T436" t="b">
        <f t="shared" si="282"/>
        <v>1</v>
      </c>
      <c r="U436" t="b">
        <f t="shared" si="282"/>
        <v>1</v>
      </c>
      <c r="V436" t="b">
        <f t="shared" si="282"/>
        <v>1</v>
      </c>
      <c r="W436" t="b">
        <f t="shared" si="282"/>
        <v>1</v>
      </c>
      <c r="X436" t="b">
        <f t="shared" si="282"/>
        <v>1</v>
      </c>
      <c r="Y436" t="b">
        <f t="shared" si="282"/>
        <v>1</v>
      </c>
      <c r="Z436" t="b">
        <f t="shared" si="282"/>
        <v>1</v>
      </c>
      <c r="AA436" t="b">
        <f t="shared" si="282"/>
        <v>1</v>
      </c>
      <c r="AB436" t="b">
        <f t="shared" si="282"/>
        <v>1</v>
      </c>
      <c r="AC436" t="b">
        <f t="shared" si="282"/>
        <v>1</v>
      </c>
      <c r="AD436" t="b">
        <f t="shared" si="282"/>
        <v>1</v>
      </c>
      <c r="AE436" t="b">
        <f t="shared" si="282"/>
        <v>1</v>
      </c>
      <c r="AF436" t="b">
        <f t="shared" si="282"/>
        <v>1</v>
      </c>
      <c r="AG436" t="b">
        <f t="shared" si="282"/>
        <v>1</v>
      </c>
      <c r="AH436" t="b">
        <f t="shared" si="282"/>
        <v>1</v>
      </c>
      <c r="AI436" t="b">
        <f t="shared" si="282"/>
        <v>1</v>
      </c>
      <c r="AJ436" t="b">
        <f t="shared" si="282"/>
        <v>1</v>
      </c>
      <c r="AK436" t="b">
        <f t="shared" si="282"/>
        <v>1</v>
      </c>
      <c r="AL436" t="b">
        <f t="shared" si="282"/>
        <v>1</v>
      </c>
      <c r="AM436" t="b">
        <f t="shared" si="282"/>
        <v>1</v>
      </c>
      <c r="AN436" t="b">
        <f t="shared" si="282"/>
        <v>1</v>
      </c>
      <c r="AO436" t="b">
        <f t="shared" si="282"/>
        <v>0</v>
      </c>
      <c r="AP436" t="b">
        <f t="shared" si="282"/>
        <v>1</v>
      </c>
      <c r="AQ436" t="b">
        <f t="shared" si="282"/>
        <v>1</v>
      </c>
      <c r="AR436" t="b">
        <f t="shared" si="282"/>
        <v>1</v>
      </c>
      <c r="AS436" t="b">
        <f t="shared" si="282"/>
        <v>1</v>
      </c>
      <c r="AT436" t="b">
        <f t="shared" si="282"/>
        <v>1</v>
      </c>
      <c r="AU436" t="b">
        <f t="shared" si="282"/>
        <v>1</v>
      </c>
      <c r="AV436" t="b">
        <f t="shared" si="282"/>
        <v>1</v>
      </c>
      <c r="AW436" t="b">
        <f t="shared" si="282"/>
        <v>1</v>
      </c>
      <c r="AX436" t="b">
        <f t="shared" si="282"/>
        <v>1</v>
      </c>
      <c r="AY436" t="b">
        <f t="shared" si="282"/>
        <v>1</v>
      </c>
      <c r="AZ436" t="b">
        <f t="shared" si="282"/>
        <v>1</v>
      </c>
      <c r="BA436" t="b">
        <f t="shared" si="282"/>
        <v>1</v>
      </c>
      <c r="BB436" t="b">
        <f t="shared" si="282"/>
        <v>1</v>
      </c>
      <c r="BC436" t="b">
        <f t="shared" si="282"/>
        <v>0</v>
      </c>
      <c r="BD436" t="b">
        <f t="shared" si="282"/>
        <v>0</v>
      </c>
      <c r="BE436" t="b">
        <f t="shared" si="282"/>
        <v>0</v>
      </c>
      <c r="BF436" t="b">
        <f t="shared" si="282"/>
        <v>0</v>
      </c>
      <c r="BG436" t="b">
        <f t="shared" si="282"/>
        <v>1</v>
      </c>
      <c r="BH436" t="b">
        <f t="shared" si="282"/>
        <v>0</v>
      </c>
      <c r="BI436" t="b">
        <f t="shared" si="282"/>
        <v>1</v>
      </c>
      <c r="BJ436" t="b">
        <f t="shared" si="282"/>
        <v>1</v>
      </c>
      <c r="BK436" t="b">
        <f t="shared" si="282"/>
        <v>1</v>
      </c>
      <c r="BL436" t="b">
        <f t="shared" si="282"/>
        <v>1</v>
      </c>
      <c r="BM436" t="b">
        <f t="shared" ref="BM436:BW436" si="283">BM144=BM290</f>
        <v>1</v>
      </c>
      <c r="BN436" t="b">
        <f t="shared" si="283"/>
        <v>1</v>
      </c>
      <c r="BO436" t="b">
        <f t="shared" si="283"/>
        <v>1</v>
      </c>
      <c r="BP436" t="b">
        <f t="shared" si="283"/>
        <v>1</v>
      </c>
      <c r="BQ436" t="b">
        <f t="shared" si="283"/>
        <v>1</v>
      </c>
      <c r="BR436" t="b">
        <f t="shared" si="283"/>
        <v>1</v>
      </c>
      <c r="BS436" t="b">
        <f t="shared" si="283"/>
        <v>0</v>
      </c>
      <c r="BT436" t="b">
        <f t="shared" si="283"/>
        <v>1</v>
      </c>
      <c r="BU436" t="b">
        <f t="shared" si="283"/>
        <v>1</v>
      </c>
      <c r="BV436" t="b">
        <f t="shared" si="283"/>
        <v>0</v>
      </c>
      <c r="BW436" t="b">
        <f t="shared" si="283"/>
        <v>1</v>
      </c>
    </row>
    <row r="437" spans="1:75" x14ac:dyDescent="0.25">
      <c r="A437" t="b">
        <f t="shared" ref="A437:BL437" si="284">A145=A291</f>
        <v>1</v>
      </c>
      <c r="B437" t="b">
        <f t="shared" si="284"/>
        <v>1</v>
      </c>
      <c r="C437" t="b">
        <f t="shared" si="284"/>
        <v>0</v>
      </c>
      <c r="D437" t="b">
        <f t="shared" si="284"/>
        <v>0</v>
      </c>
      <c r="E437" t="b">
        <f t="shared" si="284"/>
        <v>0</v>
      </c>
      <c r="F437" t="b">
        <f t="shared" si="284"/>
        <v>0</v>
      </c>
      <c r="G437" t="b">
        <f t="shared" si="284"/>
        <v>0</v>
      </c>
      <c r="H437" t="b">
        <f t="shared" si="284"/>
        <v>1</v>
      </c>
      <c r="I437" t="b">
        <f t="shared" si="284"/>
        <v>1</v>
      </c>
      <c r="J437" t="b">
        <f t="shared" si="284"/>
        <v>1</v>
      </c>
      <c r="K437" t="b">
        <f t="shared" si="284"/>
        <v>1</v>
      </c>
      <c r="L437" t="b">
        <f t="shared" si="284"/>
        <v>0</v>
      </c>
      <c r="M437" t="b">
        <f t="shared" si="284"/>
        <v>1</v>
      </c>
      <c r="N437" t="b">
        <f t="shared" si="284"/>
        <v>1</v>
      </c>
      <c r="O437" t="b">
        <f t="shared" si="284"/>
        <v>1</v>
      </c>
      <c r="P437" t="b">
        <f t="shared" si="284"/>
        <v>1</v>
      </c>
      <c r="Q437" t="b">
        <f t="shared" si="284"/>
        <v>1</v>
      </c>
      <c r="R437" t="b">
        <f t="shared" si="284"/>
        <v>1</v>
      </c>
      <c r="S437" t="b">
        <f t="shared" si="284"/>
        <v>1</v>
      </c>
      <c r="T437" t="b">
        <f t="shared" si="284"/>
        <v>1</v>
      </c>
      <c r="U437" t="b">
        <f t="shared" si="284"/>
        <v>1</v>
      </c>
      <c r="V437" t="b">
        <f t="shared" si="284"/>
        <v>1</v>
      </c>
      <c r="W437" t="b">
        <f t="shared" si="284"/>
        <v>1</v>
      </c>
      <c r="X437" t="b">
        <f t="shared" si="284"/>
        <v>1</v>
      </c>
      <c r="Y437" t="b">
        <f t="shared" si="284"/>
        <v>1</v>
      </c>
      <c r="Z437" t="b">
        <f t="shared" si="284"/>
        <v>1</v>
      </c>
      <c r="AA437" t="b">
        <f t="shared" si="284"/>
        <v>1</v>
      </c>
      <c r="AB437" t="b">
        <f t="shared" si="284"/>
        <v>1</v>
      </c>
      <c r="AC437" t="b">
        <f t="shared" si="284"/>
        <v>1</v>
      </c>
      <c r="AD437" t="b">
        <f t="shared" si="284"/>
        <v>1</v>
      </c>
      <c r="AE437" t="b">
        <f t="shared" si="284"/>
        <v>1</v>
      </c>
      <c r="AF437" t="b">
        <f t="shared" si="284"/>
        <v>1</v>
      </c>
      <c r="AG437" t="b">
        <f t="shared" si="284"/>
        <v>1</v>
      </c>
      <c r="AH437" t="b">
        <f t="shared" si="284"/>
        <v>1</v>
      </c>
      <c r="AI437" t="b">
        <f t="shared" si="284"/>
        <v>1</v>
      </c>
      <c r="AJ437" t="b">
        <f t="shared" si="284"/>
        <v>1</v>
      </c>
      <c r="AK437" t="b">
        <f t="shared" si="284"/>
        <v>1</v>
      </c>
      <c r="AL437" t="b">
        <f t="shared" si="284"/>
        <v>1</v>
      </c>
      <c r="AM437" t="b">
        <f t="shared" si="284"/>
        <v>1</v>
      </c>
      <c r="AN437" t="b">
        <f t="shared" si="284"/>
        <v>1</v>
      </c>
      <c r="AO437" t="b">
        <f t="shared" si="284"/>
        <v>0</v>
      </c>
      <c r="AP437" t="b">
        <f t="shared" si="284"/>
        <v>1</v>
      </c>
      <c r="AQ437" t="b">
        <f t="shared" si="284"/>
        <v>1</v>
      </c>
      <c r="AR437" t="b">
        <f t="shared" si="284"/>
        <v>1</v>
      </c>
      <c r="AS437" t="b">
        <f t="shared" si="284"/>
        <v>1</v>
      </c>
      <c r="AT437" t="b">
        <f t="shared" si="284"/>
        <v>1</v>
      </c>
      <c r="AU437" t="b">
        <f t="shared" si="284"/>
        <v>1</v>
      </c>
      <c r="AV437" t="b">
        <f t="shared" si="284"/>
        <v>1</v>
      </c>
      <c r="AW437" t="b">
        <f t="shared" si="284"/>
        <v>1</v>
      </c>
      <c r="AX437" t="b">
        <f t="shared" si="284"/>
        <v>1</v>
      </c>
      <c r="AY437" t="b">
        <f t="shared" si="284"/>
        <v>1</v>
      </c>
      <c r="AZ437" t="b">
        <f t="shared" si="284"/>
        <v>1</v>
      </c>
      <c r="BA437" t="b">
        <f t="shared" si="284"/>
        <v>1</v>
      </c>
      <c r="BB437" t="b">
        <f t="shared" si="284"/>
        <v>1</v>
      </c>
      <c r="BC437" t="b">
        <f t="shared" si="284"/>
        <v>0</v>
      </c>
      <c r="BD437" t="b">
        <f t="shared" si="284"/>
        <v>0</v>
      </c>
      <c r="BE437" t="b">
        <f t="shared" si="284"/>
        <v>0</v>
      </c>
      <c r="BF437" t="b">
        <f t="shared" si="284"/>
        <v>0</v>
      </c>
      <c r="BG437" t="b">
        <f t="shared" si="284"/>
        <v>1</v>
      </c>
      <c r="BH437" t="b">
        <f t="shared" si="284"/>
        <v>0</v>
      </c>
      <c r="BI437" t="b">
        <f t="shared" si="284"/>
        <v>1</v>
      </c>
      <c r="BJ437" t="b">
        <f t="shared" si="284"/>
        <v>1</v>
      </c>
      <c r="BK437" t="b">
        <f t="shared" si="284"/>
        <v>1</v>
      </c>
      <c r="BL437" t="b">
        <f t="shared" si="284"/>
        <v>1</v>
      </c>
      <c r="BM437" t="b">
        <f t="shared" ref="BM437:BW437" si="285">BM145=BM291</f>
        <v>1</v>
      </c>
      <c r="BN437" t="b">
        <f t="shared" si="285"/>
        <v>1</v>
      </c>
      <c r="BO437" t="b">
        <f t="shared" si="285"/>
        <v>1</v>
      </c>
      <c r="BP437" t="b">
        <f t="shared" si="285"/>
        <v>1</v>
      </c>
      <c r="BQ437" t="b">
        <f t="shared" si="285"/>
        <v>1</v>
      </c>
      <c r="BR437" t="b">
        <f t="shared" si="285"/>
        <v>1</v>
      </c>
      <c r="BS437" t="b">
        <f t="shared" si="285"/>
        <v>0</v>
      </c>
      <c r="BT437" t="b">
        <f t="shared" si="285"/>
        <v>1</v>
      </c>
      <c r="BU437" t="b">
        <f t="shared" si="285"/>
        <v>1</v>
      </c>
      <c r="BV437" t="b">
        <f t="shared" si="285"/>
        <v>0</v>
      </c>
      <c r="BW437" t="b">
        <f t="shared" si="285"/>
        <v>1</v>
      </c>
    </row>
    <row r="438" spans="1:75" x14ac:dyDescent="0.25">
      <c r="A438" t="b">
        <f t="shared" ref="A438:BL438" si="286">A146=A292</f>
        <v>1</v>
      </c>
      <c r="B438" t="b">
        <f t="shared" si="286"/>
        <v>1</v>
      </c>
      <c r="C438" t="b">
        <f t="shared" si="286"/>
        <v>0</v>
      </c>
      <c r="D438" t="b">
        <f t="shared" si="286"/>
        <v>0</v>
      </c>
      <c r="E438" t="b">
        <f t="shared" si="286"/>
        <v>0</v>
      </c>
      <c r="F438" t="b">
        <f t="shared" si="286"/>
        <v>0</v>
      </c>
      <c r="G438" t="b">
        <f t="shared" si="286"/>
        <v>0</v>
      </c>
      <c r="H438" t="b">
        <f t="shared" si="286"/>
        <v>1</v>
      </c>
      <c r="I438" t="b">
        <f t="shared" si="286"/>
        <v>1</v>
      </c>
      <c r="J438" t="b">
        <f t="shared" si="286"/>
        <v>1</v>
      </c>
      <c r="K438" t="b">
        <f t="shared" si="286"/>
        <v>1</v>
      </c>
      <c r="L438" t="b">
        <f t="shared" si="286"/>
        <v>0</v>
      </c>
      <c r="M438" t="b">
        <f t="shared" si="286"/>
        <v>1</v>
      </c>
      <c r="N438" t="b">
        <f t="shared" si="286"/>
        <v>1</v>
      </c>
      <c r="O438" t="b">
        <f t="shared" si="286"/>
        <v>1</v>
      </c>
      <c r="P438" t="b">
        <f t="shared" si="286"/>
        <v>1</v>
      </c>
      <c r="Q438" t="b">
        <f t="shared" si="286"/>
        <v>1</v>
      </c>
      <c r="R438" t="b">
        <f t="shared" si="286"/>
        <v>1</v>
      </c>
      <c r="S438" t="b">
        <f t="shared" si="286"/>
        <v>1</v>
      </c>
      <c r="T438" t="b">
        <f t="shared" si="286"/>
        <v>1</v>
      </c>
      <c r="U438" t="b">
        <f t="shared" si="286"/>
        <v>1</v>
      </c>
      <c r="V438" t="b">
        <f t="shared" si="286"/>
        <v>1</v>
      </c>
      <c r="W438" t="b">
        <f t="shared" si="286"/>
        <v>1</v>
      </c>
      <c r="X438" t="b">
        <f t="shared" si="286"/>
        <v>1</v>
      </c>
      <c r="Y438" t="b">
        <f t="shared" si="286"/>
        <v>1</v>
      </c>
      <c r="Z438" t="b">
        <f t="shared" si="286"/>
        <v>1</v>
      </c>
      <c r="AA438" t="b">
        <f t="shared" si="286"/>
        <v>1</v>
      </c>
      <c r="AB438" t="b">
        <f t="shared" si="286"/>
        <v>1</v>
      </c>
      <c r="AC438" t="b">
        <f t="shared" si="286"/>
        <v>1</v>
      </c>
      <c r="AD438" t="b">
        <f t="shared" si="286"/>
        <v>1</v>
      </c>
      <c r="AE438" t="b">
        <f t="shared" si="286"/>
        <v>1</v>
      </c>
      <c r="AF438" t="b">
        <f t="shared" si="286"/>
        <v>1</v>
      </c>
      <c r="AG438" t="b">
        <f t="shared" si="286"/>
        <v>1</v>
      </c>
      <c r="AH438" t="b">
        <f t="shared" si="286"/>
        <v>1</v>
      </c>
      <c r="AI438" t="b">
        <f t="shared" si="286"/>
        <v>1</v>
      </c>
      <c r="AJ438" t="b">
        <f t="shared" si="286"/>
        <v>1</v>
      </c>
      <c r="AK438" t="b">
        <f t="shared" si="286"/>
        <v>1</v>
      </c>
      <c r="AL438" t="b">
        <f t="shared" si="286"/>
        <v>1</v>
      </c>
      <c r="AM438" t="b">
        <f t="shared" si="286"/>
        <v>1</v>
      </c>
      <c r="AN438" t="b">
        <f t="shared" si="286"/>
        <v>1</v>
      </c>
      <c r="AO438" t="b">
        <f t="shared" si="286"/>
        <v>0</v>
      </c>
      <c r="AP438" t="b">
        <f t="shared" si="286"/>
        <v>1</v>
      </c>
      <c r="AQ438" t="b">
        <f t="shared" si="286"/>
        <v>1</v>
      </c>
      <c r="AR438" t="b">
        <f t="shared" si="286"/>
        <v>1</v>
      </c>
      <c r="AS438" t="b">
        <f t="shared" si="286"/>
        <v>1</v>
      </c>
      <c r="AT438" t="b">
        <f t="shared" si="286"/>
        <v>1</v>
      </c>
      <c r="AU438" t="b">
        <f t="shared" si="286"/>
        <v>1</v>
      </c>
      <c r="AV438" t="b">
        <f t="shared" si="286"/>
        <v>1</v>
      </c>
      <c r="AW438" t="b">
        <f t="shared" si="286"/>
        <v>1</v>
      </c>
      <c r="AX438" t="b">
        <f t="shared" si="286"/>
        <v>1</v>
      </c>
      <c r="AY438" t="b">
        <f t="shared" si="286"/>
        <v>1</v>
      </c>
      <c r="AZ438" t="b">
        <f t="shared" si="286"/>
        <v>1</v>
      </c>
      <c r="BA438" t="b">
        <f t="shared" si="286"/>
        <v>1</v>
      </c>
      <c r="BB438" t="b">
        <f t="shared" si="286"/>
        <v>1</v>
      </c>
      <c r="BC438" t="b">
        <f t="shared" si="286"/>
        <v>0</v>
      </c>
      <c r="BD438" t="b">
        <f t="shared" si="286"/>
        <v>0</v>
      </c>
      <c r="BE438" t="b">
        <f t="shared" si="286"/>
        <v>0</v>
      </c>
      <c r="BF438" t="b">
        <f t="shared" si="286"/>
        <v>0</v>
      </c>
      <c r="BG438" t="b">
        <f t="shared" si="286"/>
        <v>1</v>
      </c>
      <c r="BH438" t="b">
        <f t="shared" si="286"/>
        <v>0</v>
      </c>
      <c r="BI438" t="b">
        <f t="shared" si="286"/>
        <v>1</v>
      </c>
      <c r="BJ438" t="b">
        <f t="shared" si="286"/>
        <v>1</v>
      </c>
      <c r="BK438" t="b">
        <f t="shared" si="286"/>
        <v>1</v>
      </c>
      <c r="BL438" t="b">
        <f t="shared" si="286"/>
        <v>1</v>
      </c>
      <c r="BM438" t="b">
        <f t="shared" ref="BM438:BW438" si="287">BM146=BM292</f>
        <v>1</v>
      </c>
      <c r="BN438" t="b">
        <f t="shared" si="287"/>
        <v>1</v>
      </c>
      <c r="BO438" t="b">
        <f t="shared" si="287"/>
        <v>1</v>
      </c>
      <c r="BP438" t="b">
        <f t="shared" si="287"/>
        <v>1</v>
      </c>
      <c r="BQ438" t="b">
        <f t="shared" si="287"/>
        <v>1</v>
      </c>
      <c r="BR438" t="b">
        <f t="shared" si="287"/>
        <v>1</v>
      </c>
      <c r="BS438" t="b">
        <f t="shared" si="287"/>
        <v>0</v>
      </c>
      <c r="BT438" t="b">
        <f t="shared" si="287"/>
        <v>1</v>
      </c>
      <c r="BU438" t="b">
        <f t="shared" si="287"/>
        <v>1</v>
      </c>
      <c r="BV438" t="b">
        <f t="shared" si="287"/>
        <v>0</v>
      </c>
      <c r="BW438" t="b">
        <f t="shared" si="287"/>
        <v>1</v>
      </c>
    </row>
    <row r="439" spans="1:75" x14ac:dyDescent="0.25">
      <c r="A439" t="b">
        <f t="shared" ref="A439:BL439" si="288">A147=A293</f>
        <v>1</v>
      </c>
      <c r="B439" t="b">
        <f t="shared" si="288"/>
        <v>1</v>
      </c>
      <c r="C439" t="b">
        <f t="shared" si="288"/>
        <v>0</v>
      </c>
      <c r="D439" t="b">
        <f t="shared" si="288"/>
        <v>0</v>
      </c>
      <c r="E439" t="b">
        <f t="shared" si="288"/>
        <v>0</v>
      </c>
      <c r="F439" t="b">
        <f t="shared" si="288"/>
        <v>0</v>
      </c>
      <c r="G439" t="b">
        <f t="shared" si="288"/>
        <v>0</v>
      </c>
      <c r="H439" t="b">
        <f t="shared" si="288"/>
        <v>1</v>
      </c>
      <c r="I439" t="b">
        <f t="shared" si="288"/>
        <v>1</v>
      </c>
      <c r="J439" t="b">
        <f t="shared" si="288"/>
        <v>1</v>
      </c>
      <c r="K439" t="b">
        <f t="shared" si="288"/>
        <v>1</v>
      </c>
      <c r="L439" t="b">
        <f t="shared" si="288"/>
        <v>0</v>
      </c>
      <c r="M439" t="b">
        <f t="shared" si="288"/>
        <v>1</v>
      </c>
      <c r="N439" t="b">
        <f t="shared" si="288"/>
        <v>1</v>
      </c>
      <c r="O439" t="b">
        <f t="shared" si="288"/>
        <v>1</v>
      </c>
      <c r="P439" t="b">
        <f t="shared" si="288"/>
        <v>1</v>
      </c>
      <c r="Q439" t="b">
        <f t="shared" si="288"/>
        <v>1</v>
      </c>
      <c r="R439" t="b">
        <f t="shared" si="288"/>
        <v>1</v>
      </c>
      <c r="S439" t="b">
        <f t="shared" si="288"/>
        <v>1</v>
      </c>
      <c r="T439" t="b">
        <f t="shared" si="288"/>
        <v>1</v>
      </c>
      <c r="U439" t="b">
        <f t="shared" si="288"/>
        <v>1</v>
      </c>
      <c r="V439" t="b">
        <f t="shared" si="288"/>
        <v>1</v>
      </c>
      <c r="W439" t="b">
        <f t="shared" si="288"/>
        <v>1</v>
      </c>
      <c r="X439" t="b">
        <f t="shared" si="288"/>
        <v>1</v>
      </c>
      <c r="Y439" t="b">
        <f t="shared" si="288"/>
        <v>1</v>
      </c>
      <c r="Z439" t="b">
        <f t="shared" si="288"/>
        <v>1</v>
      </c>
      <c r="AA439" t="b">
        <f t="shared" si="288"/>
        <v>1</v>
      </c>
      <c r="AB439" t="b">
        <f t="shared" si="288"/>
        <v>1</v>
      </c>
      <c r="AC439" t="b">
        <f t="shared" si="288"/>
        <v>1</v>
      </c>
      <c r="AD439" t="b">
        <f t="shared" si="288"/>
        <v>1</v>
      </c>
      <c r="AE439" t="b">
        <f t="shared" si="288"/>
        <v>1</v>
      </c>
      <c r="AF439" t="b">
        <f t="shared" si="288"/>
        <v>1</v>
      </c>
      <c r="AG439" t="b">
        <f t="shared" si="288"/>
        <v>1</v>
      </c>
      <c r="AH439" t="b">
        <f t="shared" si="288"/>
        <v>1</v>
      </c>
      <c r="AI439" t="b">
        <f t="shared" si="288"/>
        <v>1</v>
      </c>
      <c r="AJ439" t="b">
        <f t="shared" si="288"/>
        <v>1</v>
      </c>
      <c r="AK439" t="b">
        <f t="shared" si="288"/>
        <v>1</v>
      </c>
      <c r="AL439" t="b">
        <f t="shared" si="288"/>
        <v>1</v>
      </c>
      <c r="AM439" t="b">
        <f t="shared" si="288"/>
        <v>1</v>
      </c>
      <c r="AN439" t="b">
        <f t="shared" si="288"/>
        <v>1</v>
      </c>
      <c r="AO439" t="b">
        <f t="shared" si="288"/>
        <v>0</v>
      </c>
      <c r="AP439" t="b">
        <f t="shared" si="288"/>
        <v>1</v>
      </c>
      <c r="AQ439" t="b">
        <f t="shared" si="288"/>
        <v>1</v>
      </c>
      <c r="AR439" t="b">
        <f t="shared" si="288"/>
        <v>1</v>
      </c>
      <c r="AS439" t="b">
        <f t="shared" si="288"/>
        <v>1</v>
      </c>
      <c r="AT439" t="b">
        <f t="shared" si="288"/>
        <v>1</v>
      </c>
      <c r="AU439" t="b">
        <f t="shared" si="288"/>
        <v>1</v>
      </c>
      <c r="AV439" t="b">
        <f t="shared" si="288"/>
        <v>1</v>
      </c>
      <c r="AW439" t="b">
        <f t="shared" si="288"/>
        <v>1</v>
      </c>
      <c r="AX439" t="b">
        <f t="shared" si="288"/>
        <v>1</v>
      </c>
      <c r="AY439" t="b">
        <f t="shared" si="288"/>
        <v>1</v>
      </c>
      <c r="AZ439" t="b">
        <f t="shared" si="288"/>
        <v>1</v>
      </c>
      <c r="BA439" t="b">
        <f t="shared" si="288"/>
        <v>1</v>
      </c>
      <c r="BB439" t="b">
        <f t="shared" si="288"/>
        <v>1</v>
      </c>
      <c r="BC439" t="b">
        <f t="shared" si="288"/>
        <v>0</v>
      </c>
      <c r="BD439" t="b">
        <f t="shared" si="288"/>
        <v>0</v>
      </c>
      <c r="BE439" t="b">
        <f t="shared" si="288"/>
        <v>0</v>
      </c>
      <c r="BF439" t="b">
        <f t="shared" si="288"/>
        <v>0</v>
      </c>
      <c r="BG439" t="b">
        <f t="shared" si="288"/>
        <v>1</v>
      </c>
      <c r="BH439" t="b">
        <f t="shared" si="288"/>
        <v>1</v>
      </c>
      <c r="BI439" t="b">
        <f t="shared" si="288"/>
        <v>1</v>
      </c>
      <c r="BJ439" t="b">
        <f t="shared" si="288"/>
        <v>1</v>
      </c>
      <c r="BK439" t="b">
        <f t="shared" si="288"/>
        <v>1</v>
      </c>
      <c r="BL439" t="b">
        <f t="shared" si="288"/>
        <v>1</v>
      </c>
      <c r="BM439" t="b">
        <f t="shared" ref="BM439:BW439" si="289">BM147=BM293</f>
        <v>1</v>
      </c>
      <c r="BN439" t="b">
        <f t="shared" si="289"/>
        <v>1</v>
      </c>
      <c r="BO439" t="b">
        <f t="shared" si="289"/>
        <v>1</v>
      </c>
      <c r="BP439" t="b">
        <f t="shared" si="289"/>
        <v>1</v>
      </c>
      <c r="BQ439" t="b">
        <f t="shared" si="289"/>
        <v>1</v>
      </c>
      <c r="BR439" t="b">
        <f t="shared" si="289"/>
        <v>1</v>
      </c>
      <c r="BS439" t="b">
        <f t="shared" si="289"/>
        <v>0</v>
      </c>
      <c r="BT439" t="b">
        <f t="shared" si="289"/>
        <v>1</v>
      </c>
      <c r="BU439" t="b">
        <f t="shared" si="289"/>
        <v>1</v>
      </c>
      <c r="BV439" t="b">
        <f t="shared" si="289"/>
        <v>0</v>
      </c>
      <c r="BW439" t="b">
        <f t="shared" si="289"/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№759-ГПЗ от 28.12.18г</vt:lpstr>
      <vt:lpstr>Лист2</vt:lpstr>
      <vt:lpstr>Лист3</vt:lpstr>
      <vt:lpstr>'№759-ГПЗ от 28.12.18г'!Область_печати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2019-01-18T09:26:24Z</dcterms:modified>
</cp:coreProperties>
</file>